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VRN - Vedlejší rozpočtové..." sheetId="2" r:id="rId2"/>
    <sheet name="ARSA - Stavebně konstrukč..." sheetId="3" r:id="rId3"/>
    <sheet name="ZTI - D.1.4.1 - ZTI - vrc..." sheetId="4" r:id="rId4"/>
    <sheet name="UT - Vytápění" sheetId="5" r:id="rId5"/>
    <sheet name="EIS - D.1.4.3 - Elektroin..." sheetId="6" r:id="rId6"/>
    <sheet name="SLP - D.1.4.3 - Slaboproud" sheetId="7" r:id="rId7"/>
    <sheet name="EISV - D.1.4.3 - Elektroi..." sheetId="8" r:id="rId8"/>
    <sheet name="SLPO - Elektroinstalace -..." sheetId="9" r:id="rId9"/>
    <sheet name="VZT - Vzduchotechnika" sheetId="10" r:id="rId10"/>
    <sheet name="ARSB - Stavebně konstrukč..." sheetId="11" r:id="rId11"/>
    <sheet name="GAS - Gastrovybavení" sheetId="12" r:id="rId12"/>
    <sheet name="KOM - Zpevněné plochy" sheetId="13" r:id="rId13"/>
    <sheet name="Pokyny pro vyplnění" sheetId="14" r:id="rId14"/>
  </sheets>
  <definedNames>
    <definedName name="_xlnm.Print_Area" localSheetId="0">'Rekapitulace stavby'!$D$4:$AO$36,'Rekapitulace stavby'!$C$42:$AQ$67</definedName>
    <definedName name="_xlnm.Print_Titles" localSheetId="0">'Rekapitulace stavby'!$52:$52</definedName>
    <definedName name="_xlnm._FilterDatabase" localSheetId="1" hidden="1">'VRN - Vedlejší rozpočtové...'!$C$82:$K$110</definedName>
    <definedName name="_xlnm.Print_Area" localSheetId="1">'VRN - Vedlejší rozpočtové...'!$C$4:$J$39,'VRN - Vedlejší rozpočtové...'!$C$45:$J$64,'VRN - Vedlejší rozpočtové...'!$C$70:$K$110</definedName>
    <definedName name="_xlnm.Print_Titles" localSheetId="1">'VRN - Vedlejší rozpočtové...'!$82:$82</definedName>
    <definedName name="_xlnm._FilterDatabase" localSheetId="2" hidden="1">'ARSA - Stavebně konstrukč...'!$C$106:$K$2737</definedName>
    <definedName name="_xlnm.Print_Area" localSheetId="2">'ARSA - Stavebně konstrukč...'!$C$4:$J$39,'ARSA - Stavebně konstrukč...'!$C$45:$J$88,'ARSA - Stavebně konstrukč...'!$C$94:$K$2737</definedName>
    <definedName name="_xlnm.Print_Titles" localSheetId="2">'ARSA - Stavebně konstrukč...'!$106:$106</definedName>
    <definedName name="_xlnm._FilterDatabase" localSheetId="3" hidden="1">'ZTI - D.1.4.1 - ZTI - vrc...'!$C$83:$K$438</definedName>
    <definedName name="_xlnm.Print_Area" localSheetId="3">'ZTI - D.1.4.1 - ZTI - vrc...'!$C$4:$J$39,'ZTI - D.1.4.1 - ZTI - vrc...'!$C$45:$J$65,'ZTI - D.1.4.1 - ZTI - vrc...'!$C$71:$K$438</definedName>
    <definedName name="_xlnm.Print_Titles" localSheetId="3">'ZTI - D.1.4.1 - ZTI - vrc...'!$83:$83</definedName>
    <definedName name="_xlnm._FilterDatabase" localSheetId="4" hidden="1">'UT - Vytápění'!$C$88:$K$297</definedName>
    <definedName name="_xlnm.Print_Area" localSheetId="4">'UT - Vytápění'!$C$4:$J$39,'UT - Vytápění'!$C$45:$J$70,'UT - Vytápění'!$C$76:$K$297</definedName>
    <definedName name="_xlnm.Print_Titles" localSheetId="4">'UT - Vytápění'!$88:$88</definedName>
    <definedName name="_xlnm._FilterDatabase" localSheetId="5" hidden="1">'EIS - D.1.4.3 - Elektroin...'!$C$107:$K$604</definedName>
    <definedName name="_xlnm.Print_Area" localSheetId="5">'EIS - D.1.4.3 - Elektroin...'!$C$4:$J$39,'EIS - D.1.4.3 - Elektroin...'!$C$45:$J$89,'EIS - D.1.4.3 - Elektroin...'!$C$95:$K$604</definedName>
    <definedName name="_xlnm.Print_Titles" localSheetId="5">'EIS - D.1.4.3 - Elektroin...'!$107:$107</definedName>
    <definedName name="_xlnm._FilterDatabase" localSheetId="6" hidden="1">'SLP - D.1.4.3 - Slaboproud'!$C$83:$K$364</definedName>
    <definedName name="_xlnm.Print_Area" localSheetId="6">'SLP - D.1.4.3 - Slaboproud'!$C$4:$J$39,'SLP - D.1.4.3 - Slaboproud'!$C$45:$J$65,'SLP - D.1.4.3 - Slaboproud'!$C$71:$K$364</definedName>
    <definedName name="_xlnm.Print_Titles" localSheetId="6">'SLP - D.1.4.3 - Slaboproud'!$83:$83</definedName>
    <definedName name="_xlnm._FilterDatabase" localSheetId="7" hidden="1">'EISV - D.1.4.3 - Elektroi...'!$C$97:$K$301</definedName>
    <definedName name="_xlnm.Print_Area" localSheetId="7">'EISV - D.1.4.3 - Elektroi...'!$C$4:$J$39,'EISV - D.1.4.3 - Elektroi...'!$C$45:$J$79,'EISV - D.1.4.3 - Elektroi...'!$C$85:$K$301</definedName>
    <definedName name="_xlnm.Print_Titles" localSheetId="7">'EISV - D.1.4.3 - Elektroi...'!$97:$97</definedName>
    <definedName name="_xlnm._FilterDatabase" localSheetId="8" hidden="1">'SLPO - Elektroinstalace -...'!$C$85:$K$161</definedName>
    <definedName name="_xlnm.Print_Area" localSheetId="8">'SLPO - Elektroinstalace -...'!$C$4:$J$39,'SLPO - Elektroinstalace -...'!$C$45:$J$67,'SLPO - Elektroinstalace -...'!$C$73:$K$161</definedName>
    <definedName name="_xlnm.Print_Titles" localSheetId="8">'SLPO - Elektroinstalace -...'!$85:$85</definedName>
    <definedName name="_xlnm._FilterDatabase" localSheetId="9" hidden="1">'VZT - Vzduchotechnika'!$C$85:$K$295</definedName>
    <definedName name="_xlnm.Print_Area" localSheetId="9">'VZT - Vzduchotechnika'!$C$4:$J$39,'VZT - Vzduchotechnika'!$C$45:$J$67,'VZT - Vzduchotechnika'!$C$73:$K$295</definedName>
    <definedName name="_xlnm.Print_Titles" localSheetId="9">'VZT - Vzduchotechnika'!$85:$85</definedName>
    <definedName name="_xlnm._FilterDatabase" localSheetId="10" hidden="1">'ARSB - Stavebně konstrukč...'!$C$91:$K$345</definedName>
    <definedName name="_xlnm.Print_Area" localSheetId="10">'ARSB - Stavebně konstrukč...'!$C$4:$J$39,'ARSB - Stavebně konstrukč...'!$C$45:$J$73,'ARSB - Stavebně konstrukč...'!$C$79:$K$345</definedName>
    <definedName name="_xlnm.Print_Titles" localSheetId="10">'ARSB - Stavebně konstrukč...'!$91:$91</definedName>
    <definedName name="_xlnm._FilterDatabase" localSheetId="11" hidden="1">'GAS - Gastrovybavení'!$C$79:$K$225</definedName>
    <definedName name="_xlnm.Print_Area" localSheetId="11">'GAS - Gastrovybavení'!$C$4:$J$39,'GAS - Gastrovybavení'!$C$45:$J$61,'GAS - Gastrovybavení'!$C$67:$K$225</definedName>
    <definedName name="_xlnm.Print_Titles" localSheetId="11">'GAS - Gastrovybavení'!$79:$79</definedName>
    <definedName name="_xlnm._FilterDatabase" localSheetId="12" hidden="1">'KOM - Zpevněné plochy'!$C$86:$K$500</definedName>
    <definedName name="_xlnm.Print_Area" localSheetId="12">'KOM - Zpevněné plochy'!$C$4:$J$39,'KOM - Zpevněné plochy'!$C$45:$J$68,'KOM - Zpevněné plochy'!$C$74:$K$500</definedName>
    <definedName name="_xlnm.Print_Titles" localSheetId="12">'KOM - Zpevněné plochy'!$86:$86</definedName>
    <definedName name="_xlnm.Print_Area" localSheetId="1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3" l="1" r="J37"/>
  <c r="J36"/>
  <c i="1" r="AY66"/>
  <c i="13" r="J35"/>
  <c i="1" r="AX66"/>
  <c i="13" r="BI498"/>
  <c r="BH498"/>
  <c r="BG498"/>
  <c r="BF498"/>
  <c r="T498"/>
  <c r="T497"/>
  <c r="R498"/>
  <c r="R497"/>
  <c r="P498"/>
  <c r="P497"/>
  <c r="BI492"/>
  <c r="BH492"/>
  <c r="BG492"/>
  <c r="BF492"/>
  <c r="T492"/>
  <c r="R492"/>
  <c r="P492"/>
  <c r="BI483"/>
  <c r="BH483"/>
  <c r="BG483"/>
  <c r="BF483"/>
  <c r="T483"/>
  <c r="R483"/>
  <c r="P483"/>
  <c r="BI478"/>
  <c r="BH478"/>
  <c r="BG478"/>
  <c r="BF478"/>
  <c r="T478"/>
  <c r="R478"/>
  <c r="P478"/>
  <c r="BI474"/>
  <c r="BH474"/>
  <c r="BG474"/>
  <c r="BF474"/>
  <c r="T474"/>
  <c r="R474"/>
  <c r="P474"/>
  <c r="BI471"/>
  <c r="BH471"/>
  <c r="BG471"/>
  <c r="BF471"/>
  <c r="T471"/>
  <c r="R471"/>
  <c r="P471"/>
  <c r="BI461"/>
  <c r="BH461"/>
  <c r="BG461"/>
  <c r="BF461"/>
  <c r="T461"/>
  <c r="R461"/>
  <c r="P461"/>
  <c r="BI455"/>
  <c r="BH455"/>
  <c r="BG455"/>
  <c r="BF455"/>
  <c r="T455"/>
  <c r="R455"/>
  <c r="P455"/>
  <c r="BI449"/>
  <c r="BH449"/>
  <c r="BG449"/>
  <c r="BF449"/>
  <c r="T449"/>
  <c r="R449"/>
  <c r="P449"/>
  <c r="BI444"/>
  <c r="BH444"/>
  <c r="BG444"/>
  <c r="BF444"/>
  <c r="T444"/>
  <c r="R444"/>
  <c r="P444"/>
  <c r="BI438"/>
  <c r="BH438"/>
  <c r="BG438"/>
  <c r="BF438"/>
  <c r="T438"/>
  <c r="R438"/>
  <c r="P438"/>
  <c r="BI435"/>
  <c r="BH435"/>
  <c r="BG435"/>
  <c r="BF435"/>
  <c r="T435"/>
  <c r="R435"/>
  <c r="P435"/>
  <c r="BI420"/>
  <c r="BH420"/>
  <c r="BG420"/>
  <c r="BF420"/>
  <c r="T420"/>
  <c r="R420"/>
  <c r="P420"/>
  <c r="BI417"/>
  <c r="BH417"/>
  <c r="BG417"/>
  <c r="BF417"/>
  <c r="T417"/>
  <c r="R417"/>
  <c r="P417"/>
  <c r="BI414"/>
  <c r="BH414"/>
  <c r="BG414"/>
  <c r="BF414"/>
  <c r="T414"/>
  <c r="R414"/>
  <c r="P414"/>
  <c r="BI404"/>
  <c r="BH404"/>
  <c r="BG404"/>
  <c r="BF404"/>
  <c r="T404"/>
  <c r="R404"/>
  <c r="P404"/>
  <c r="BI401"/>
  <c r="BH401"/>
  <c r="BG401"/>
  <c r="BF401"/>
  <c r="T401"/>
  <c r="R401"/>
  <c r="P401"/>
  <c r="BI393"/>
  <c r="BH393"/>
  <c r="BG393"/>
  <c r="BF393"/>
  <c r="T393"/>
  <c r="R393"/>
  <c r="P393"/>
  <c r="BI388"/>
  <c r="BH388"/>
  <c r="BG388"/>
  <c r="BF388"/>
  <c r="T388"/>
  <c r="R388"/>
  <c r="P388"/>
  <c r="BI383"/>
  <c r="BH383"/>
  <c r="BG383"/>
  <c r="BF383"/>
  <c r="T383"/>
  <c r="R383"/>
  <c r="P383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68"/>
  <c r="BH368"/>
  <c r="BG368"/>
  <c r="BF368"/>
  <c r="T368"/>
  <c r="R368"/>
  <c r="P368"/>
  <c r="BI366"/>
  <c r="BH366"/>
  <c r="BG366"/>
  <c r="BF366"/>
  <c r="T366"/>
  <c r="R366"/>
  <c r="P366"/>
  <c r="BI360"/>
  <c r="BH360"/>
  <c r="BG360"/>
  <c r="BF360"/>
  <c r="T360"/>
  <c r="R360"/>
  <c r="P360"/>
  <c r="BI358"/>
  <c r="BH358"/>
  <c r="BG358"/>
  <c r="BF358"/>
  <c r="T358"/>
  <c r="R358"/>
  <c r="P358"/>
  <c r="BI353"/>
  <c r="BH353"/>
  <c r="BG353"/>
  <c r="BF353"/>
  <c r="T353"/>
  <c r="R353"/>
  <c r="P353"/>
  <c r="BI347"/>
  <c r="BH347"/>
  <c r="BG347"/>
  <c r="BF347"/>
  <c r="T347"/>
  <c r="T346"/>
  <c r="R347"/>
  <c r="R346"/>
  <c r="P347"/>
  <c r="P346"/>
  <c r="BI343"/>
  <c r="BH343"/>
  <c r="BG343"/>
  <c r="BF343"/>
  <c r="T343"/>
  <c r="R343"/>
  <c r="P343"/>
  <c r="BI338"/>
  <c r="BH338"/>
  <c r="BG338"/>
  <c r="BF338"/>
  <c r="T338"/>
  <c r="R338"/>
  <c r="P338"/>
  <c r="BI335"/>
  <c r="BH335"/>
  <c r="BG335"/>
  <c r="BF335"/>
  <c r="T335"/>
  <c r="R335"/>
  <c r="P335"/>
  <c r="BI330"/>
  <c r="BH330"/>
  <c r="BG330"/>
  <c r="BF330"/>
  <c r="T330"/>
  <c r="R330"/>
  <c r="P330"/>
  <c r="BI327"/>
  <c r="BH327"/>
  <c r="BG327"/>
  <c r="BF327"/>
  <c r="T327"/>
  <c r="R327"/>
  <c r="P327"/>
  <c r="BI312"/>
  <c r="BH312"/>
  <c r="BG312"/>
  <c r="BF312"/>
  <c r="T312"/>
  <c r="R312"/>
  <c r="P312"/>
  <c r="BI308"/>
  <c r="BH308"/>
  <c r="BG308"/>
  <c r="BF308"/>
  <c r="T308"/>
  <c r="R308"/>
  <c r="P308"/>
  <c r="BI303"/>
  <c r="BH303"/>
  <c r="BG303"/>
  <c r="BF303"/>
  <c r="T303"/>
  <c r="R303"/>
  <c r="P303"/>
  <c r="BI299"/>
  <c r="BH299"/>
  <c r="BG299"/>
  <c r="BF299"/>
  <c r="T299"/>
  <c r="R299"/>
  <c r="P299"/>
  <c r="BI295"/>
  <c r="BH295"/>
  <c r="BG295"/>
  <c r="BF295"/>
  <c r="T295"/>
  <c r="R295"/>
  <c r="P295"/>
  <c r="BI290"/>
  <c r="BH290"/>
  <c r="BG290"/>
  <c r="BF290"/>
  <c r="T290"/>
  <c r="R290"/>
  <c r="P290"/>
  <c r="BI285"/>
  <c r="BH285"/>
  <c r="BG285"/>
  <c r="BF285"/>
  <c r="T285"/>
  <c r="R285"/>
  <c r="P285"/>
  <c r="BI270"/>
  <c r="BH270"/>
  <c r="BG270"/>
  <c r="BF270"/>
  <c r="T270"/>
  <c r="R270"/>
  <c r="P270"/>
  <c r="BI265"/>
  <c r="BH265"/>
  <c r="BG265"/>
  <c r="BF265"/>
  <c r="T265"/>
  <c r="R265"/>
  <c r="P265"/>
  <c r="BI260"/>
  <c r="BH260"/>
  <c r="BG260"/>
  <c r="BF260"/>
  <c r="T260"/>
  <c r="R260"/>
  <c r="P260"/>
  <c r="BI256"/>
  <c r="BH256"/>
  <c r="BG256"/>
  <c r="BF256"/>
  <c r="T256"/>
  <c r="R256"/>
  <c r="P256"/>
  <c r="BI251"/>
  <c r="BH251"/>
  <c r="BG251"/>
  <c r="BF251"/>
  <c r="T251"/>
  <c r="R251"/>
  <c r="P251"/>
  <c r="BI248"/>
  <c r="BH248"/>
  <c r="BG248"/>
  <c r="BF248"/>
  <c r="T248"/>
  <c r="R248"/>
  <c r="P248"/>
  <c r="BI243"/>
  <c r="BH243"/>
  <c r="BG243"/>
  <c r="BF243"/>
  <c r="T243"/>
  <c r="R243"/>
  <c r="P243"/>
  <c r="BI241"/>
  <c r="BH241"/>
  <c r="BG241"/>
  <c r="BF241"/>
  <c r="T241"/>
  <c r="R241"/>
  <c r="P241"/>
  <c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05"/>
  <c r="BH205"/>
  <c r="BG205"/>
  <c r="BF205"/>
  <c r="T205"/>
  <c r="R205"/>
  <c r="P205"/>
  <c r="BI199"/>
  <c r="BH199"/>
  <c r="BG199"/>
  <c r="BF199"/>
  <c r="T199"/>
  <c r="R199"/>
  <c r="P199"/>
  <c r="BI182"/>
  <c r="BH182"/>
  <c r="BG182"/>
  <c r="BF182"/>
  <c r="T182"/>
  <c r="R182"/>
  <c r="P182"/>
  <c r="BI177"/>
  <c r="BH177"/>
  <c r="BG177"/>
  <c r="BF177"/>
  <c r="T177"/>
  <c r="R177"/>
  <c r="P177"/>
  <c r="BI170"/>
  <c r="BH170"/>
  <c r="BG170"/>
  <c r="BF170"/>
  <c r="T170"/>
  <c r="R170"/>
  <c r="P170"/>
  <c r="BI164"/>
  <c r="BH164"/>
  <c r="BG164"/>
  <c r="BF164"/>
  <c r="T164"/>
  <c r="R164"/>
  <c r="P164"/>
  <c r="BI153"/>
  <c r="BH153"/>
  <c r="BG153"/>
  <c r="BF153"/>
  <c r="T153"/>
  <c r="R153"/>
  <c r="P153"/>
  <c r="BI134"/>
  <c r="BH134"/>
  <c r="BG134"/>
  <c r="BF134"/>
  <c r="T134"/>
  <c r="R134"/>
  <c r="P134"/>
  <c r="BI129"/>
  <c r="BH129"/>
  <c r="BG129"/>
  <c r="BF129"/>
  <c r="T129"/>
  <c r="R129"/>
  <c r="P129"/>
  <c r="BI124"/>
  <c r="BH124"/>
  <c r="BG124"/>
  <c r="BF124"/>
  <c r="T124"/>
  <c r="R124"/>
  <c r="P124"/>
  <c r="BI116"/>
  <c r="BH116"/>
  <c r="BG116"/>
  <c r="BF116"/>
  <c r="T116"/>
  <c r="R116"/>
  <c r="P116"/>
  <c r="BI111"/>
  <c r="BH111"/>
  <c r="BG111"/>
  <c r="BF111"/>
  <c r="T111"/>
  <c r="R111"/>
  <c r="P111"/>
  <c r="BI103"/>
  <c r="BH103"/>
  <c r="BG103"/>
  <c r="BF103"/>
  <c r="T103"/>
  <c r="R103"/>
  <c r="P103"/>
  <c r="BI98"/>
  <c r="BH98"/>
  <c r="BG98"/>
  <c r="BF98"/>
  <c r="T98"/>
  <c r="R98"/>
  <c r="P98"/>
  <c r="BI94"/>
  <c r="BH94"/>
  <c r="BG94"/>
  <c r="BF94"/>
  <c r="T94"/>
  <c r="R94"/>
  <c r="P94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81"/>
  <c r="E7"/>
  <c r="E77"/>
  <c i="12" r="J37"/>
  <c r="J36"/>
  <c i="1" r="AY65"/>
  <c i="12" r="J35"/>
  <c i="1" r="AX65"/>
  <c i="12"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BI85"/>
  <c r="BH85"/>
  <c r="BG85"/>
  <c r="BF85"/>
  <c r="T85"/>
  <c r="R85"/>
  <c r="P85"/>
  <c r="BI82"/>
  <c r="BH82"/>
  <c r="BG82"/>
  <c r="BF82"/>
  <c r="T82"/>
  <c r="R82"/>
  <c r="P82"/>
  <c r="J76"/>
  <c r="F76"/>
  <c r="F74"/>
  <c r="E72"/>
  <c r="J54"/>
  <c r="F54"/>
  <c r="F52"/>
  <c r="E50"/>
  <c r="J24"/>
  <c r="E24"/>
  <c r="J55"/>
  <c r="J23"/>
  <c r="J18"/>
  <c r="E18"/>
  <c r="F77"/>
  <c r="J17"/>
  <c r="J12"/>
  <c r="J74"/>
  <c r="E7"/>
  <c r="E48"/>
  <c i="11" r="J37"/>
  <c r="J36"/>
  <c i="1" r="AY64"/>
  <c i="11" r="J35"/>
  <c i="1" r="AX64"/>
  <c i="11" r="BI342"/>
  <c r="BH342"/>
  <c r="BG342"/>
  <c r="BF342"/>
  <c r="T342"/>
  <c r="T341"/>
  <c r="R342"/>
  <c r="R341"/>
  <c r="P342"/>
  <c r="P341"/>
  <c r="BI330"/>
  <c r="BH330"/>
  <c r="BG330"/>
  <c r="BF330"/>
  <c r="T330"/>
  <c r="T329"/>
  <c r="R330"/>
  <c r="R329"/>
  <c r="P330"/>
  <c r="P329"/>
  <c r="BI326"/>
  <c r="BH326"/>
  <c r="BG326"/>
  <c r="BF326"/>
  <c r="T326"/>
  <c r="R326"/>
  <c r="P326"/>
  <c r="BI322"/>
  <c r="BH322"/>
  <c r="BG322"/>
  <c r="BF322"/>
  <c r="T322"/>
  <c r="R322"/>
  <c r="P322"/>
  <c r="BI317"/>
  <c r="BH317"/>
  <c r="BG317"/>
  <c r="BF317"/>
  <c r="T317"/>
  <c r="R317"/>
  <c r="P317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297"/>
  <c r="BH297"/>
  <c r="BG297"/>
  <c r="BF297"/>
  <c r="T297"/>
  <c r="R297"/>
  <c r="P297"/>
  <c r="BI292"/>
  <c r="BH292"/>
  <c r="BG292"/>
  <c r="BF292"/>
  <c r="T292"/>
  <c r="R292"/>
  <c r="P292"/>
  <c r="BI288"/>
  <c r="BH288"/>
  <c r="BG288"/>
  <c r="BF288"/>
  <c r="T288"/>
  <c r="R288"/>
  <c r="P288"/>
  <c r="BI284"/>
  <c r="BH284"/>
  <c r="BG284"/>
  <c r="BF284"/>
  <c r="T284"/>
  <c r="R284"/>
  <c r="P284"/>
  <c r="BI279"/>
  <c r="BH279"/>
  <c r="BG279"/>
  <c r="BF279"/>
  <c r="T279"/>
  <c r="R279"/>
  <c r="P279"/>
  <c r="BI269"/>
  <c r="BH269"/>
  <c r="BG269"/>
  <c r="BF269"/>
  <c r="T269"/>
  <c r="R269"/>
  <c r="P269"/>
  <c r="BI264"/>
  <c r="BH264"/>
  <c r="BG264"/>
  <c r="BF264"/>
  <c r="T264"/>
  <c r="R264"/>
  <c r="P264"/>
  <c r="BI259"/>
  <c r="BH259"/>
  <c r="BG259"/>
  <c r="BF259"/>
  <c r="T259"/>
  <c r="R259"/>
  <c r="P259"/>
  <c r="BI254"/>
  <c r="BH254"/>
  <c r="BG254"/>
  <c r="BF254"/>
  <c r="T254"/>
  <c r="R254"/>
  <c r="P254"/>
  <c r="BI250"/>
  <c r="BH250"/>
  <c r="BG250"/>
  <c r="BF250"/>
  <c r="T250"/>
  <c r="R250"/>
  <c r="P250"/>
  <c r="BI245"/>
  <c r="BH245"/>
  <c r="BG245"/>
  <c r="BF245"/>
  <c r="T245"/>
  <c r="R245"/>
  <c r="P245"/>
  <c r="BI242"/>
  <c r="BH242"/>
  <c r="BG242"/>
  <c r="BF242"/>
  <c r="T242"/>
  <c r="R242"/>
  <c r="P242"/>
  <c r="BI238"/>
  <c r="BH238"/>
  <c r="BG238"/>
  <c r="BF238"/>
  <c r="T238"/>
  <c r="R238"/>
  <c r="P238"/>
  <c r="BI233"/>
  <c r="BH233"/>
  <c r="BG233"/>
  <c r="BF233"/>
  <c r="T233"/>
  <c r="R233"/>
  <c r="P233"/>
  <c r="BI229"/>
  <c r="BH229"/>
  <c r="BG229"/>
  <c r="BF229"/>
  <c r="T229"/>
  <c r="R229"/>
  <c r="P229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T212"/>
  <c r="R213"/>
  <c r="R212"/>
  <c r="P213"/>
  <c r="P212"/>
  <c r="BI209"/>
  <c r="BH209"/>
  <c r="BG209"/>
  <c r="BF209"/>
  <c r="T209"/>
  <c r="R209"/>
  <c r="P209"/>
  <c r="BI206"/>
  <c r="BH206"/>
  <c r="BG206"/>
  <c r="BF206"/>
  <c r="T206"/>
  <c r="R206"/>
  <c r="P206"/>
  <c r="BI201"/>
  <c r="BH201"/>
  <c r="BG201"/>
  <c r="BF201"/>
  <c r="T201"/>
  <c r="R201"/>
  <c r="P201"/>
  <c r="BI197"/>
  <c r="BH197"/>
  <c r="BG197"/>
  <c r="BF197"/>
  <c r="T197"/>
  <c r="R197"/>
  <c r="P197"/>
  <c r="BI192"/>
  <c r="BH192"/>
  <c r="BG192"/>
  <c r="BF192"/>
  <c r="T192"/>
  <c r="R192"/>
  <c r="P192"/>
  <c r="BI189"/>
  <c r="BH189"/>
  <c r="BG189"/>
  <c r="BF189"/>
  <c r="T189"/>
  <c r="R189"/>
  <c r="P189"/>
  <c r="BI182"/>
  <c r="BH182"/>
  <c r="BG182"/>
  <c r="BF182"/>
  <c r="T182"/>
  <c r="R182"/>
  <c r="P182"/>
  <c r="BI179"/>
  <c r="BH179"/>
  <c r="BG179"/>
  <c r="BF179"/>
  <c r="T179"/>
  <c r="R179"/>
  <c r="P179"/>
  <c r="BI172"/>
  <c r="BH172"/>
  <c r="BG172"/>
  <c r="BF172"/>
  <c r="T172"/>
  <c r="R172"/>
  <c r="P172"/>
  <c r="BI167"/>
  <c r="BH167"/>
  <c r="BG167"/>
  <c r="BF167"/>
  <c r="T167"/>
  <c r="R167"/>
  <c r="P167"/>
  <c r="BI162"/>
  <c r="BH162"/>
  <c r="BG162"/>
  <c r="BF162"/>
  <c r="T162"/>
  <c r="R162"/>
  <c r="P162"/>
  <c r="BI159"/>
  <c r="BH159"/>
  <c r="BG159"/>
  <c r="BF159"/>
  <c r="T159"/>
  <c r="R159"/>
  <c r="P159"/>
  <c r="BI152"/>
  <c r="BH152"/>
  <c r="BG152"/>
  <c r="BF152"/>
  <c r="T152"/>
  <c r="R152"/>
  <c r="P152"/>
  <c r="BI147"/>
  <c r="BH147"/>
  <c r="BG147"/>
  <c r="BF147"/>
  <c r="T147"/>
  <c r="R147"/>
  <c r="P147"/>
  <c r="BI142"/>
  <c r="BH142"/>
  <c r="BG142"/>
  <c r="BF142"/>
  <c r="T142"/>
  <c r="R142"/>
  <c r="P142"/>
  <c r="BI132"/>
  <c r="BH132"/>
  <c r="BG132"/>
  <c r="BF132"/>
  <c r="T132"/>
  <c r="T131"/>
  <c r="R132"/>
  <c r="R131"/>
  <c r="P132"/>
  <c r="P131"/>
  <c r="BI128"/>
  <c r="BH128"/>
  <c r="BG128"/>
  <c r="BF128"/>
  <c r="T128"/>
  <c r="R128"/>
  <c r="P128"/>
  <c r="BI121"/>
  <c r="BH121"/>
  <c r="BG121"/>
  <c r="BF121"/>
  <c r="T121"/>
  <c r="R121"/>
  <c r="P121"/>
  <c r="BI116"/>
  <c r="BH116"/>
  <c r="BG116"/>
  <c r="BF116"/>
  <c r="T116"/>
  <c r="R116"/>
  <c r="P116"/>
  <c r="BI111"/>
  <c r="BH111"/>
  <c r="BG111"/>
  <c r="BF111"/>
  <c r="T111"/>
  <c r="R111"/>
  <c r="P111"/>
  <c r="BI105"/>
  <c r="BH105"/>
  <c r="BG105"/>
  <c r="BF105"/>
  <c r="T105"/>
  <c r="R105"/>
  <c r="P105"/>
  <c r="BI100"/>
  <c r="BH100"/>
  <c r="BG100"/>
  <c r="BF100"/>
  <c r="T100"/>
  <c r="R100"/>
  <c r="P100"/>
  <c r="BI95"/>
  <c r="BH95"/>
  <c r="BG95"/>
  <c r="BF95"/>
  <c r="T95"/>
  <c r="R95"/>
  <c r="P95"/>
  <c r="J89"/>
  <c r="J88"/>
  <c r="F88"/>
  <c r="F86"/>
  <c r="E84"/>
  <c r="J55"/>
  <c r="J54"/>
  <c r="F54"/>
  <c r="F52"/>
  <c r="E50"/>
  <c r="J18"/>
  <c r="E18"/>
  <c r="F89"/>
  <c r="J17"/>
  <c r="J12"/>
  <c r="J86"/>
  <c r="E7"/>
  <c r="E82"/>
  <c i="10" r="J37"/>
  <c r="J36"/>
  <c i="1" r="AY63"/>
  <c i="10" r="J35"/>
  <c i="1" r="AX63"/>
  <c i="10"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J82"/>
  <c r="F82"/>
  <c r="F80"/>
  <c r="E78"/>
  <c r="J54"/>
  <c r="F54"/>
  <c r="F52"/>
  <c r="E50"/>
  <c r="J24"/>
  <c r="E24"/>
  <c r="J55"/>
  <c r="J23"/>
  <c r="J18"/>
  <c r="E18"/>
  <c r="F83"/>
  <c r="J17"/>
  <c r="J12"/>
  <c r="J52"/>
  <c r="E7"/>
  <c r="E76"/>
  <c i="9" r="J37"/>
  <c r="J36"/>
  <c i="1" r="AY62"/>
  <c i="9" r="J35"/>
  <c i="1" r="AX62"/>
  <c i="9"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1"/>
  <c r="BH111"/>
  <c r="BG111"/>
  <c r="BF111"/>
  <c r="T111"/>
  <c r="T110"/>
  <c r="R111"/>
  <c r="R110"/>
  <c r="P111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J83"/>
  <c r="J82"/>
  <c r="F82"/>
  <c r="F80"/>
  <c r="E78"/>
  <c r="J55"/>
  <c r="J54"/>
  <c r="F54"/>
  <c r="F52"/>
  <c r="E50"/>
  <c r="J18"/>
  <c r="E18"/>
  <c r="F55"/>
  <c r="J17"/>
  <c r="J12"/>
  <c r="J52"/>
  <c r="E7"/>
  <c r="E76"/>
  <c i="8" r="J37"/>
  <c r="J36"/>
  <c i="1" r="AY61"/>
  <c i="8" r="J35"/>
  <c i="1" r="AX61"/>
  <c i="8" r="BI300"/>
  <c r="BH300"/>
  <c r="BG300"/>
  <c r="BF300"/>
  <c r="T300"/>
  <c r="R300"/>
  <c r="P300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79"/>
  <c r="BH279"/>
  <c r="BG279"/>
  <c r="BF279"/>
  <c r="T279"/>
  <c r="T278"/>
  <c r="R279"/>
  <c r="R278"/>
  <c r="P279"/>
  <c r="P278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7"/>
  <c r="BH237"/>
  <c r="BG237"/>
  <c r="BF237"/>
  <c r="T237"/>
  <c r="R237"/>
  <c r="P237"/>
  <c r="BI233"/>
  <c r="BH233"/>
  <c r="BG233"/>
  <c r="BF233"/>
  <c r="T233"/>
  <c r="T232"/>
  <c r="R233"/>
  <c r="R232"/>
  <c r="P233"/>
  <c r="P232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T214"/>
  <c r="R215"/>
  <c r="R214"/>
  <c r="P215"/>
  <c r="P214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T158"/>
  <c r="R159"/>
  <c r="R158"/>
  <c r="P159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J94"/>
  <c r="F94"/>
  <c r="F92"/>
  <c r="E90"/>
  <c r="J54"/>
  <c r="F54"/>
  <c r="F52"/>
  <c r="E50"/>
  <c r="J24"/>
  <c r="E24"/>
  <c r="J95"/>
  <c r="J23"/>
  <c r="J18"/>
  <c r="E18"/>
  <c r="F95"/>
  <c r="J17"/>
  <c r="J12"/>
  <c r="J92"/>
  <c r="E7"/>
  <c r="E88"/>
  <c i="7" r="J37"/>
  <c r="J36"/>
  <c i="1" r="AY60"/>
  <c i="7" r="J35"/>
  <c i="1" r="AX60"/>
  <c i="7" r="BI363"/>
  <c r="BH363"/>
  <c r="BG363"/>
  <c r="BF363"/>
  <c r="T363"/>
  <c r="R363"/>
  <c r="P363"/>
  <c r="BI361"/>
  <c r="BH361"/>
  <c r="BG361"/>
  <c r="BF361"/>
  <c r="T361"/>
  <c r="R361"/>
  <c r="P361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2"/>
  <c r="BH202"/>
  <c r="BG202"/>
  <c r="BF202"/>
  <c r="T202"/>
  <c r="T201"/>
  <c r="R202"/>
  <c r="R201"/>
  <c r="P202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7"/>
  <c r="BH87"/>
  <c r="BG87"/>
  <c r="BF87"/>
  <c r="T87"/>
  <c r="R87"/>
  <c r="P87"/>
  <c r="J80"/>
  <c r="F80"/>
  <c r="F78"/>
  <c r="E76"/>
  <c r="J54"/>
  <c r="F54"/>
  <c r="F52"/>
  <c r="E50"/>
  <c r="J24"/>
  <c r="E24"/>
  <c r="J81"/>
  <c r="J23"/>
  <c r="J18"/>
  <c r="E18"/>
  <c r="F55"/>
  <c r="J17"/>
  <c r="J12"/>
  <c r="J78"/>
  <c r="E7"/>
  <c r="E48"/>
  <c i="6" r="J37"/>
  <c r="J36"/>
  <c i="1" r="AY59"/>
  <c i="6" r="J35"/>
  <c i="1" r="AX59"/>
  <c i="6" r="BI603"/>
  <c r="BH603"/>
  <c r="BG603"/>
  <c r="BF603"/>
  <c r="T603"/>
  <c r="R603"/>
  <c r="P603"/>
  <c r="BI601"/>
  <c r="BH601"/>
  <c r="BG601"/>
  <c r="BF601"/>
  <c r="T601"/>
  <c r="R601"/>
  <c r="P601"/>
  <c r="BI598"/>
  <c r="BH598"/>
  <c r="BG598"/>
  <c r="BF598"/>
  <c r="T598"/>
  <c r="R598"/>
  <c r="P598"/>
  <c r="BI596"/>
  <c r="BH596"/>
  <c r="BG596"/>
  <c r="BF596"/>
  <c r="T596"/>
  <c r="R596"/>
  <c r="P596"/>
  <c r="BI594"/>
  <c r="BH594"/>
  <c r="BG594"/>
  <c r="BF594"/>
  <c r="T594"/>
  <c r="R594"/>
  <c r="P594"/>
  <c r="BI592"/>
  <c r="BH592"/>
  <c r="BG592"/>
  <c r="BF592"/>
  <c r="T592"/>
  <c r="R592"/>
  <c r="P592"/>
  <c r="BI590"/>
  <c r="BH590"/>
  <c r="BG590"/>
  <c r="BF590"/>
  <c r="T590"/>
  <c r="R590"/>
  <c r="P590"/>
  <c r="BI588"/>
  <c r="BH588"/>
  <c r="BG588"/>
  <c r="BF588"/>
  <c r="T588"/>
  <c r="R588"/>
  <c r="P588"/>
  <c r="BI586"/>
  <c r="BH586"/>
  <c r="BG586"/>
  <c r="BF586"/>
  <c r="T586"/>
  <c r="R586"/>
  <c r="P586"/>
  <c r="BI584"/>
  <c r="BH584"/>
  <c r="BG584"/>
  <c r="BF584"/>
  <c r="T584"/>
  <c r="R584"/>
  <c r="P584"/>
  <c r="BI582"/>
  <c r="BH582"/>
  <c r="BG582"/>
  <c r="BF582"/>
  <c r="T582"/>
  <c r="R582"/>
  <c r="P582"/>
  <c r="BI578"/>
  <c r="BH578"/>
  <c r="BG578"/>
  <c r="BF578"/>
  <c r="T578"/>
  <c r="R578"/>
  <c r="P578"/>
  <c r="BI576"/>
  <c r="BH576"/>
  <c r="BG576"/>
  <c r="BF576"/>
  <c r="T576"/>
  <c r="R576"/>
  <c r="P576"/>
  <c r="BI573"/>
  <c r="BH573"/>
  <c r="BG573"/>
  <c r="BF573"/>
  <c r="T573"/>
  <c r="R573"/>
  <c r="P573"/>
  <c r="BI570"/>
  <c r="BH570"/>
  <c r="BG570"/>
  <c r="BF570"/>
  <c r="T570"/>
  <c r="R570"/>
  <c r="P570"/>
  <c r="BI568"/>
  <c r="BH568"/>
  <c r="BG568"/>
  <c r="BF568"/>
  <c r="T568"/>
  <c r="R568"/>
  <c r="P568"/>
  <c r="BI565"/>
  <c r="BH565"/>
  <c r="BG565"/>
  <c r="BF565"/>
  <c r="T565"/>
  <c r="R565"/>
  <c r="P565"/>
  <c r="BI562"/>
  <c r="BH562"/>
  <c r="BG562"/>
  <c r="BF562"/>
  <c r="T562"/>
  <c r="R562"/>
  <c r="P562"/>
  <c r="BI560"/>
  <c r="BH560"/>
  <c r="BG560"/>
  <c r="BF560"/>
  <c r="T560"/>
  <c r="R560"/>
  <c r="P560"/>
  <c r="BI557"/>
  <c r="BH557"/>
  <c r="BG557"/>
  <c r="BF557"/>
  <c r="T557"/>
  <c r="R557"/>
  <c r="P557"/>
  <c r="BI554"/>
  <c r="BH554"/>
  <c r="BG554"/>
  <c r="BF554"/>
  <c r="T554"/>
  <c r="R554"/>
  <c r="P554"/>
  <c r="BI551"/>
  <c r="BH551"/>
  <c r="BG551"/>
  <c r="BF551"/>
  <c r="T551"/>
  <c r="R551"/>
  <c r="P551"/>
  <c r="BI548"/>
  <c r="BH548"/>
  <c r="BG548"/>
  <c r="BF548"/>
  <c r="T548"/>
  <c r="R548"/>
  <c r="P548"/>
  <c r="BI545"/>
  <c r="BH545"/>
  <c r="BG545"/>
  <c r="BF545"/>
  <c r="T545"/>
  <c r="R545"/>
  <c r="P545"/>
  <c r="BI542"/>
  <c r="BH542"/>
  <c r="BG542"/>
  <c r="BF542"/>
  <c r="T542"/>
  <c r="R542"/>
  <c r="P542"/>
  <c r="BI539"/>
  <c r="BH539"/>
  <c r="BG539"/>
  <c r="BF539"/>
  <c r="T539"/>
  <c r="R539"/>
  <c r="P539"/>
  <c r="BI537"/>
  <c r="BH537"/>
  <c r="BG537"/>
  <c r="BF537"/>
  <c r="T537"/>
  <c r="R537"/>
  <c r="P537"/>
  <c r="BI534"/>
  <c r="BH534"/>
  <c r="BG534"/>
  <c r="BF534"/>
  <c r="T534"/>
  <c r="R534"/>
  <c r="P534"/>
  <c r="BI531"/>
  <c r="BH531"/>
  <c r="BG531"/>
  <c r="BF531"/>
  <c r="T531"/>
  <c r="R531"/>
  <c r="P531"/>
  <c r="BI528"/>
  <c r="BH528"/>
  <c r="BG528"/>
  <c r="BF528"/>
  <c r="T528"/>
  <c r="R528"/>
  <c r="P528"/>
  <c r="BI525"/>
  <c r="BH525"/>
  <c r="BG525"/>
  <c r="BF525"/>
  <c r="T525"/>
  <c r="R525"/>
  <c r="P525"/>
  <c r="BI523"/>
  <c r="BH523"/>
  <c r="BG523"/>
  <c r="BF523"/>
  <c r="T523"/>
  <c r="R523"/>
  <c r="P523"/>
  <c r="BI520"/>
  <c r="BH520"/>
  <c r="BG520"/>
  <c r="BF520"/>
  <c r="T520"/>
  <c r="R520"/>
  <c r="P520"/>
  <c r="BI517"/>
  <c r="BH517"/>
  <c r="BG517"/>
  <c r="BF517"/>
  <c r="T517"/>
  <c r="R517"/>
  <c r="P517"/>
  <c r="BI514"/>
  <c r="BH514"/>
  <c r="BG514"/>
  <c r="BF514"/>
  <c r="T514"/>
  <c r="R514"/>
  <c r="P514"/>
  <c r="BI511"/>
  <c r="BH511"/>
  <c r="BG511"/>
  <c r="BF511"/>
  <c r="T511"/>
  <c r="R511"/>
  <c r="P511"/>
  <c r="BI508"/>
  <c r="BH508"/>
  <c r="BG508"/>
  <c r="BF508"/>
  <c r="T508"/>
  <c r="R508"/>
  <c r="P508"/>
  <c r="BI506"/>
  <c r="BH506"/>
  <c r="BG506"/>
  <c r="BF506"/>
  <c r="T506"/>
  <c r="R506"/>
  <c r="P506"/>
  <c r="BI503"/>
  <c r="BH503"/>
  <c r="BG503"/>
  <c r="BF503"/>
  <c r="T503"/>
  <c r="R503"/>
  <c r="P503"/>
  <c r="BI500"/>
  <c r="BH500"/>
  <c r="BG500"/>
  <c r="BF500"/>
  <c r="T500"/>
  <c r="R500"/>
  <c r="P500"/>
  <c r="BI497"/>
  <c r="BH497"/>
  <c r="BG497"/>
  <c r="BF497"/>
  <c r="T497"/>
  <c r="R497"/>
  <c r="P497"/>
  <c r="BI494"/>
  <c r="BH494"/>
  <c r="BG494"/>
  <c r="BF494"/>
  <c r="T494"/>
  <c r="R494"/>
  <c r="P494"/>
  <c r="BI491"/>
  <c r="BH491"/>
  <c r="BG491"/>
  <c r="BF491"/>
  <c r="T491"/>
  <c r="R491"/>
  <c r="P491"/>
  <c r="BI489"/>
  <c r="BH489"/>
  <c r="BG489"/>
  <c r="BF489"/>
  <c r="T489"/>
  <c r="R489"/>
  <c r="P489"/>
  <c r="BI486"/>
  <c r="BH486"/>
  <c r="BG486"/>
  <c r="BF486"/>
  <c r="T486"/>
  <c r="R486"/>
  <c r="P486"/>
  <c r="BI483"/>
  <c r="BH483"/>
  <c r="BG483"/>
  <c r="BF483"/>
  <c r="T483"/>
  <c r="R483"/>
  <c r="P483"/>
  <c r="BI480"/>
  <c r="BH480"/>
  <c r="BG480"/>
  <c r="BF480"/>
  <c r="T480"/>
  <c r="R480"/>
  <c r="P480"/>
  <c r="BI477"/>
  <c r="BH477"/>
  <c r="BG477"/>
  <c r="BF477"/>
  <c r="T477"/>
  <c r="R477"/>
  <c r="P477"/>
  <c r="BI474"/>
  <c r="BH474"/>
  <c r="BG474"/>
  <c r="BF474"/>
  <c r="T474"/>
  <c r="R474"/>
  <c r="P474"/>
  <c r="BI471"/>
  <c r="BH471"/>
  <c r="BG471"/>
  <c r="BF471"/>
  <c r="T471"/>
  <c r="R471"/>
  <c r="P471"/>
  <c r="BI469"/>
  <c r="BH469"/>
  <c r="BG469"/>
  <c r="BF469"/>
  <c r="T469"/>
  <c r="R469"/>
  <c r="P469"/>
  <c r="BI466"/>
  <c r="BH466"/>
  <c r="BG466"/>
  <c r="BF466"/>
  <c r="T466"/>
  <c r="R466"/>
  <c r="P466"/>
  <c r="BI463"/>
  <c r="BH463"/>
  <c r="BG463"/>
  <c r="BF463"/>
  <c r="T463"/>
  <c r="R463"/>
  <c r="P463"/>
  <c r="BI460"/>
  <c r="BH460"/>
  <c r="BG460"/>
  <c r="BF460"/>
  <c r="T460"/>
  <c r="R460"/>
  <c r="P460"/>
  <c r="BI458"/>
  <c r="BH458"/>
  <c r="BG458"/>
  <c r="BF458"/>
  <c r="T458"/>
  <c r="R458"/>
  <c r="P458"/>
  <c r="BI455"/>
  <c r="BH455"/>
  <c r="BG455"/>
  <c r="BF455"/>
  <c r="T455"/>
  <c r="R455"/>
  <c r="P455"/>
  <c r="BI452"/>
  <c r="BH452"/>
  <c r="BG452"/>
  <c r="BF452"/>
  <c r="T452"/>
  <c r="R452"/>
  <c r="P452"/>
  <c r="BI449"/>
  <c r="BH449"/>
  <c r="BG449"/>
  <c r="BF449"/>
  <c r="T449"/>
  <c r="R449"/>
  <c r="P449"/>
  <c r="BI446"/>
  <c r="BH446"/>
  <c r="BG446"/>
  <c r="BF446"/>
  <c r="T446"/>
  <c r="R446"/>
  <c r="P446"/>
  <c r="BI443"/>
  <c r="BH443"/>
  <c r="BG443"/>
  <c r="BF443"/>
  <c r="T443"/>
  <c r="R443"/>
  <c r="P443"/>
  <c r="BI440"/>
  <c r="BH440"/>
  <c r="BG440"/>
  <c r="BF440"/>
  <c r="T440"/>
  <c r="R440"/>
  <c r="P440"/>
  <c r="BI438"/>
  <c r="BH438"/>
  <c r="BG438"/>
  <c r="BF438"/>
  <c r="T438"/>
  <c r="R438"/>
  <c r="P438"/>
  <c r="BI435"/>
  <c r="BH435"/>
  <c r="BG435"/>
  <c r="BF435"/>
  <c r="T435"/>
  <c r="R435"/>
  <c r="P435"/>
  <c r="BI432"/>
  <c r="BH432"/>
  <c r="BG432"/>
  <c r="BF432"/>
  <c r="T432"/>
  <c r="R432"/>
  <c r="P432"/>
  <c r="BI428"/>
  <c r="BH428"/>
  <c r="BG428"/>
  <c r="BF428"/>
  <c r="T428"/>
  <c r="R428"/>
  <c r="P428"/>
  <c r="BI425"/>
  <c r="BH425"/>
  <c r="BG425"/>
  <c r="BF425"/>
  <c r="T425"/>
  <c r="R425"/>
  <c r="P425"/>
  <c r="BI422"/>
  <c r="BH422"/>
  <c r="BG422"/>
  <c r="BF422"/>
  <c r="T422"/>
  <c r="R422"/>
  <c r="P422"/>
  <c r="BI418"/>
  <c r="BH418"/>
  <c r="BG418"/>
  <c r="BF418"/>
  <c r="T418"/>
  <c r="R418"/>
  <c r="P418"/>
  <c r="BI415"/>
  <c r="BH415"/>
  <c r="BG415"/>
  <c r="BF415"/>
  <c r="T415"/>
  <c r="R415"/>
  <c r="P415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5"/>
  <c r="BH405"/>
  <c r="BG405"/>
  <c r="BF405"/>
  <c r="T405"/>
  <c r="R405"/>
  <c r="P405"/>
  <c r="BI401"/>
  <c r="BH401"/>
  <c r="BG401"/>
  <c r="BF401"/>
  <c r="T401"/>
  <c r="R401"/>
  <c r="P401"/>
  <c r="BI398"/>
  <c r="BH398"/>
  <c r="BG398"/>
  <c r="BF398"/>
  <c r="T398"/>
  <c r="R398"/>
  <c r="P398"/>
  <c r="BI395"/>
  <c r="BH395"/>
  <c r="BG395"/>
  <c r="BF395"/>
  <c r="T395"/>
  <c r="R395"/>
  <c r="P395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71"/>
  <c r="BH371"/>
  <c r="BG371"/>
  <c r="BF371"/>
  <c r="T371"/>
  <c r="T370"/>
  <c r="R371"/>
  <c r="R370"/>
  <c r="P371"/>
  <c r="P370"/>
  <c r="BI367"/>
  <c r="BH367"/>
  <c r="BG367"/>
  <c r="BF367"/>
  <c r="T367"/>
  <c r="R367"/>
  <c r="P367"/>
  <c r="BI364"/>
  <c r="BH364"/>
  <c r="BG364"/>
  <c r="BF364"/>
  <c r="T364"/>
  <c r="R364"/>
  <c r="P364"/>
  <c r="BI361"/>
  <c r="BH361"/>
  <c r="BG361"/>
  <c r="BF361"/>
  <c r="T361"/>
  <c r="R361"/>
  <c r="P361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37"/>
  <c r="BH337"/>
  <c r="BG337"/>
  <c r="BF337"/>
  <c r="T337"/>
  <c r="T336"/>
  <c r="R337"/>
  <c r="R336"/>
  <c r="P337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T315"/>
  <c r="R316"/>
  <c r="R315"/>
  <c r="P316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T144"/>
  <c r="R145"/>
  <c r="R144"/>
  <c r="P145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2"/>
  <c r="BH112"/>
  <c r="BG112"/>
  <c r="BF112"/>
  <c r="T112"/>
  <c r="R112"/>
  <c r="P112"/>
  <c r="J104"/>
  <c r="F104"/>
  <c r="F102"/>
  <c r="E100"/>
  <c r="J54"/>
  <c r="F54"/>
  <c r="F52"/>
  <c r="E50"/>
  <c r="J24"/>
  <c r="E24"/>
  <c r="J105"/>
  <c r="J23"/>
  <c r="J18"/>
  <c r="E18"/>
  <c r="F105"/>
  <c r="J17"/>
  <c r="J12"/>
  <c r="J52"/>
  <c r="E7"/>
  <c r="E48"/>
  <c i="5" r="J37"/>
  <c r="J36"/>
  <c i="1" r="AY58"/>
  <c i="5" r="J35"/>
  <c i="1" r="AX58"/>
  <c i="5"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T288"/>
  <c r="T287"/>
  <c r="R289"/>
  <c r="R288"/>
  <c r="R287"/>
  <c r="P289"/>
  <c r="P288"/>
  <c r="P287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4"/>
  <c r="BH244"/>
  <c r="BG244"/>
  <c r="BF244"/>
  <c r="T244"/>
  <c r="R244"/>
  <c r="P244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7"/>
  <c r="BH117"/>
  <c r="BG117"/>
  <c r="BF117"/>
  <c r="T117"/>
  <c r="R117"/>
  <c r="P117"/>
  <c r="BI114"/>
  <c r="BH114"/>
  <c r="BG114"/>
  <c r="BF114"/>
  <c r="T114"/>
  <c r="R114"/>
  <c r="P114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J86"/>
  <c r="J85"/>
  <c r="F85"/>
  <c r="F83"/>
  <c r="E81"/>
  <c r="J55"/>
  <c r="J54"/>
  <c r="F54"/>
  <c r="F52"/>
  <c r="E50"/>
  <c r="J18"/>
  <c r="E18"/>
  <c r="F86"/>
  <c r="J17"/>
  <c r="J12"/>
  <c r="J83"/>
  <c r="E7"/>
  <c r="E79"/>
  <c i="4" r="J37"/>
  <c r="J36"/>
  <c i="1" r="AY57"/>
  <c i="4" r="J35"/>
  <c i="1" r="AX57"/>
  <c i="4" r="BI436"/>
  <c r="BH436"/>
  <c r="BG436"/>
  <c r="BF436"/>
  <c r="T436"/>
  <c r="R436"/>
  <c r="P436"/>
  <c r="BI433"/>
  <c r="BH433"/>
  <c r="BG433"/>
  <c r="BF433"/>
  <c r="T433"/>
  <c r="R433"/>
  <c r="P433"/>
  <c r="BI430"/>
  <c r="BH430"/>
  <c r="BG430"/>
  <c r="BF430"/>
  <c r="T430"/>
  <c r="R430"/>
  <c r="P430"/>
  <c r="BI426"/>
  <c r="BH426"/>
  <c r="BG426"/>
  <c r="BF426"/>
  <c r="T426"/>
  <c r="R426"/>
  <c r="P426"/>
  <c r="BI422"/>
  <c r="BH422"/>
  <c r="BG422"/>
  <c r="BF422"/>
  <c r="T422"/>
  <c r="R422"/>
  <c r="P422"/>
  <c r="BI418"/>
  <c r="BH418"/>
  <c r="BG418"/>
  <c r="BF418"/>
  <c r="T418"/>
  <c r="R418"/>
  <c r="P418"/>
  <c r="BI413"/>
  <c r="BH413"/>
  <c r="BG413"/>
  <c r="BF413"/>
  <c r="T413"/>
  <c r="R413"/>
  <c r="P413"/>
  <c r="BI409"/>
  <c r="BH409"/>
  <c r="BG409"/>
  <c r="BF409"/>
  <c r="T409"/>
  <c r="R409"/>
  <c r="P409"/>
  <c r="BI405"/>
  <c r="BH405"/>
  <c r="BG405"/>
  <c r="BF405"/>
  <c r="T405"/>
  <c r="R405"/>
  <c r="P405"/>
  <c r="BI401"/>
  <c r="BH401"/>
  <c r="BG401"/>
  <c r="BF401"/>
  <c r="T401"/>
  <c r="R401"/>
  <c r="P401"/>
  <c r="BI398"/>
  <c r="BH398"/>
  <c r="BG398"/>
  <c r="BF398"/>
  <c r="T398"/>
  <c r="R398"/>
  <c r="P398"/>
  <c r="BI395"/>
  <c r="BH395"/>
  <c r="BG395"/>
  <c r="BF395"/>
  <c r="T395"/>
  <c r="R395"/>
  <c r="P395"/>
  <c r="BI391"/>
  <c r="BH391"/>
  <c r="BG391"/>
  <c r="BF391"/>
  <c r="T391"/>
  <c r="R391"/>
  <c r="P391"/>
  <c r="BI388"/>
  <c r="BH388"/>
  <c r="BG388"/>
  <c r="BF388"/>
  <c r="T388"/>
  <c r="R388"/>
  <c r="P388"/>
  <c r="BI385"/>
  <c r="BH385"/>
  <c r="BG385"/>
  <c r="BF385"/>
  <c r="T385"/>
  <c r="R385"/>
  <c r="P385"/>
  <c r="BI381"/>
  <c r="BH381"/>
  <c r="BG381"/>
  <c r="BF381"/>
  <c r="T381"/>
  <c r="R381"/>
  <c r="P381"/>
  <c r="BI378"/>
  <c r="BH378"/>
  <c r="BG378"/>
  <c r="BF378"/>
  <c r="T378"/>
  <c r="R378"/>
  <c r="P378"/>
  <c r="BI375"/>
  <c r="BH375"/>
  <c r="BG375"/>
  <c r="BF375"/>
  <c r="T375"/>
  <c r="R375"/>
  <c r="P375"/>
  <c r="BI370"/>
  <c r="BH370"/>
  <c r="BG370"/>
  <c r="BF370"/>
  <c r="T370"/>
  <c r="R370"/>
  <c r="P370"/>
  <c r="BI366"/>
  <c r="BH366"/>
  <c r="BG366"/>
  <c r="BF366"/>
  <c r="T366"/>
  <c r="R366"/>
  <c r="P366"/>
  <c r="BI362"/>
  <c r="BH362"/>
  <c r="BG362"/>
  <c r="BF362"/>
  <c r="T362"/>
  <c r="R362"/>
  <c r="P362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5"/>
  <c r="BH345"/>
  <c r="BG345"/>
  <c r="BF345"/>
  <c r="T345"/>
  <c r="R345"/>
  <c r="P345"/>
  <c r="BI341"/>
  <c r="BH341"/>
  <c r="BG341"/>
  <c r="BF341"/>
  <c r="T341"/>
  <c r="R341"/>
  <c r="P341"/>
  <c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1"/>
  <c r="BH321"/>
  <c r="BG321"/>
  <c r="BF321"/>
  <c r="T321"/>
  <c r="R321"/>
  <c r="P321"/>
  <c r="BI317"/>
  <c r="BH317"/>
  <c r="BG317"/>
  <c r="BF317"/>
  <c r="T317"/>
  <c r="R317"/>
  <c r="P317"/>
  <c r="BI313"/>
  <c r="BH313"/>
  <c r="BG313"/>
  <c r="BF313"/>
  <c r="T313"/>
  <c r="R313"/>
  <c r="P313"/>
  <c r="BI308"/>
  <c r="BH308"/>
  <c r="BG308"/>
  <c r="BF308"/>
  <c r="T308"/>
  <c r="R308"/>
  <c r="P308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5"/>
  <c r="BH295"/>
  <c r="BG295"/>
  <c r="BF295"/>
  <c r="T295"/>
  <c r="R295"/>
  <c r="P295"/>
  <c r="BI291"/>
  <c r="BH291"/>
  <c r="BG291"/>
  <c r="BF291"/>
  <c r="T291"/>
  <c r="R291"/>
  <c r="P291"/>
  <c r="BI287"/>
  <c r="BH287"/>
  <c r="BG287"/>
  <c r="BF287"/>
  <c r="T287"/>
  <c r="R287"/>
  <c r="P287"/>
  <c r="BI283"/>
  <c r="BH283"/>
  <c r="BG283"/>
  <c r="BF283"/>
  <c r="T283"/>
  <c r="R283"/>
  <c r="P283"/>
  <c r="BI279"/>
  <c r="BH279"/>
  <c r="BG279"/>
  <c r="BF279"/>
  <c r="T279"/>
  <c r="R279"/>
  <c r="P279"/>
  <c r="BI275"/>
  <c r="BH275"/>
  <c r="BG275"/>
  <c r="BF275"/>
  <c r="T275"/>
  <c r="R275"/>
  <c r="P275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55"/>
  <c r="J17"/>
  <c r="J12"/>
  <c r="J78"/>
  <c r="E7"/>
  <c r="E74"/>
  <c i="3" r="J37"/>
  <c r="J36"/>
  <c i="1" r="AY56"/>
  <c i="3" r="J35"/>
  <c i="1" r="AX56"/>
  <c i="3" r="BI2735"/>
  <c r="BH2735"/>
  <c r="BG2735"/>
  <c r="BF2735"/>
  <c r="T2735"/>
  <c r="T2734"/>
  <c r="R2735"/>
  <c r="R2734"/>
  <c r="P2735"/>
  <c r="P2734"/>
  <c r="BI2730"/>
  <c r="BH2730"/>
  <c r="BG2730"/>
  <c r="BF2730"/>
  <c r="T2730"/>
  <c r="T2729"/>
  <c r="R2730"/>
  <c r="R2729"/>
  <c r="P2730"/>
  <c r="P2729"/>
  <c r="BI2726"/>
  <c r="BH2726"/>
  <c r="BG2726"/>
  <c r="BF2726"/>
  <c r="T2726"/>
  <c r="R2726"/>
  <c r="P2726"/>
  <c r="BI2714"/>
  <c r="BH2714"/>
  <c r="BG2714"/>
  <c r="BF2714"/>
  <c r="T2714"/>
  <c r="R2714"/>
  <c r="P2714"/>
  <c r="BI2712"/>
  <c r="BH2712"/>
  <c r="BG2712"/>
  <c r="BF2712"/>
  <c r="T2712"/>
  <c r="R2712"/>
  <c r="P2712"/>
  <c r="BI2710"/>
  <c r="BH2710"/>
  <c r="BG2710"/>
  <c r="BF2710"/>
  <c r="T2710"/>
  <c r="R2710"/>
  <c r="P2710"/>
  <c r="BI2708"/>
  <c r="BH2708"/>
  <c r="BG2708"/>
  <c r="BF2708"/>
  <c r="T2708"/>
  <c r="R2708"/>
  <c r="P2708"/>
  <c r="BI2700"/>
  <c r="BH2700"/>
  <c r="BG2700"/>
  <c r="BF2700"/>
  <c r="T2700"/>
  <c r="R2700"/>
  <c r="P2700"/>
  <c r="BI2697"/>
  <c r="BH2697"/>
  <c r="BG2697"/>
  <c r="BF2697"/>
  <c r="T2697"/>
  <c r="R2697"/>
  <c r="P2697"/>
  <c r="BI2693"/>
  <c r="BH2693"/>
  <c r="BG2693"/>
  <c r="BF2693"/>
  <c r="T2693"/>
  <c r="R2693"/>
  <c r="P2693"/>
  <c r="BI2690"/>
  <c r="BH2690"/>
  <c r="BG2690"/>
  <c r="BF2690"/>
  <c r="T2690"/>
  <c r="R2690"/>
  <c r="P2690"/>
  <c r="BI2684"/>
  <c r="BH2684"/>
  <c r="BG2684"/>
  <c r="BF2684"/>
  <c r="T2684"/>
  <c r="R2684"/>
  <c r="P2684"/>
  <c r="BI2681"/>
  <c r="BH2681"/>
  <c r="BG2681"/>
  <c r="BF2681"/>
  <c r="T2681"/>
  <c r="R2681"/>
  <c r="P2681"/>
  <c r="BI2677"/>
  <c r="BH2677"/>
  <c r="BG2677"/>
  <c r="BF2677"/>
  <c r="T2677"/>
  <c r="R2677"/>
  <c r="P2677"/>
  <c r="BI2671"/>
  <c r="BH2671"/>
  <c r="BG2671"/>
  <c r="BF2671"/>
  <c r="T2671"/>
  <c r="R2671"/>
  <c r="P2671"/>
  <c r="BI2597"/>
  <c r="BH2597"/>
  <c r="BG2597"/>
  <c r="BF2597"/>
  <c r="T2597"/>
  <c r="R2597"/>
  <c r="P2597"/>
  <c r="BI2594"/>
  <c r="BH2594"/>
  <c r="BG2594"/>
  <c r="BF2594"/>
  <c r="T2594"/>
  <c r="R2594"/>
  <c r="P2594"/>
  <c r="BI2589"/>
  <c r="BH2589"/>
  <c r="BG2589"/>
  <c r="BF2589"/>
  <c r="T2589"/>
  <c r="R2589"/>
  <c r="P2589"/>
  <c r="BI2517"/>
  <c r="BH2517"/>
  <c r="BG2517"/>
  <c r="BF2517"/>
  <c r="T2517"/>
  <c r="R2517"/>
  <c r="P2517"/>
  <c r="BI2510"/>
  <c r="BH2510"/>
  <c r="BG2510"/>
  <c r="BF2510"/>
  <c r="T2510"/>
  <c r="R2510"/>
  <c r="P2510"/>
  <c r="BI2503"/>
  <c r="BH2503"/>
  <c r="BG2503"/>
  <c r="BF2503"/>
  <c r="T2503"/>
  <c r="R2503"/>
  <c r="P2503"/>
  <c r="BI2496"/>
  <c r="BH2496"/>
  <c r="BG2496"/>
  <c r="BF2496"/>
  <c r="T2496"/>
  <c r="R2496"/>
  <c r="P2496"/>
  <c r="BI2489"/>
  <c r="BH2489"/>
  <c r="BG2489"/>
  <c r="BF2489"/>
  <c r="T2489"/>
  <c r="R2489"/>
  <c r="P2489"/>
  <c r="BI2485"/>
  <c r="BH2485"/>
  <c r="BG2485"/>
  <c r="BF2485"/>
  <c r="T2485"/>
  <c r="R2485"/>
  <c r="P2485"/>
  <c r="BI2482"/>
  <c r="BH2482"/>
  <c r="BG2482"/>
  <c r="BF2482"/>
  <c r="T2482"/>
  <c r="R2482"/>
  <c r="P2482"/>
  <c r="BI2478"/>
  <c r="BH2478"/>
  <c r="BG2478"/>
  <c r="BF2478"/>
  <c r="T2478"/>
  <c r="R2478"/>
  <c r="P2478"/>
  <c r="BI2462"/>
  <c r="BH2462"/>
  <c r="BG2462"/>
  <c r="BF2462"/>
  <c r="T2462"/>
  <c r="R2462"/>
  <c r="P2462"/>
  <c r="BI2458"/>
  <c r="BH2458"/>
  <c r="BG2458"/>
  <c r="BF2458"/>
  <c r="T2458"/>
  <c r="R2458"/>
  <c r="P2458"/>
  <c r="BI2455"/>
  <c r="BH2455"/>
  <c r="BG2455"/>
  <c r="BF2455"/>
  <c r="T2455"/>
  <c r="R2455"/>
  <c r="P2455"/>
  <c r="BI2451"/>
  <c r="BH2451"/>
  <c r="BG2451"/>
  <c r="BF2451"/>
  <c r="T2451"/>
  <c r="R2451"/>
  <c r="P2451"/>
  <c r="BI2435"/>
  <c r="BH2435"/>
  <c r="BG2435"/>
  <c r="BF2435"/>
  <c r="T2435"/>
  <c r="R2435"/>
  <c r="P2435"/>
  <c r="BI2431"/>
  <c r="BH2431"/>
  <c r="BG2431"/>
  <c r="BF2431"/>
  <c r="T2431"/>
  <c r="R2431"/>
  <c r="P2431"/>
  <c r="BI2428"/>
  <c r="BH2428"/>
  <c r="BG2428"/>
  <c r="BF2428"/>
  <c r="T2428"/>
  <c r="R2428"/>
  <c r="P2428"/>
  <c r="BI2413"/>
  <c r="BH2413"/>
  <c r="BG2413"/>
  <c r="BF2413"/>
  <c r="T2413"/>
  <c r="R2413"/>
  <c r="P2413"/>
  <c r="BI2410"/>
  <c r="BH2410"/>
  <c r="BG2410"/>
  <c r="BF2410"/>
  <c r="T2410"/>
  <c r="R2410"/>
  <c r="P2410"/>
  <c r="BI2406"/>
  <c r="BH2406"/>
  <c r="BG2406"/>
  <c r="BF2406"/>
  <c r="T2406"/>
  <c r="R2406"/>
  <c r="P2406"/>
  <c r="BI2402"/>
  <c r="BH2402"/>
  <c r="BG2402"/>
  <c r="BF2402"/>
  <c r="T2402"/>
  <c r="R2402"/>
  <c r="P2402"/>
  <c r="BI2398"/>
  <c r="BH2398"/>
  <c r="BG2398"/>
  <c r="BF2398"/>
  <c r="T2398"/>
  <c r="R2398"/>
  <c r="P2398"/>
  <c r="BI2394"/>
  <c r="BH2394"/>
  <c r="BG2394"/>
  <c r="BF2394"/>
  <c r="T2394"/>
  <c r="R2394"/>
  <c r="P2394"/>
  <c r="BI2379"/>
  <c r="BH2379"/>
  <c r="BG2379"/>
  <c r="BF2379"/>
  <c r="T2379"/>
  <c r="R2379"/>
  <c r="P2379"/>
  <c r="BI2375"/>
  <c r="BH2375"/>
  <c r="BG2375"/>
  <c r="BF2375"/>
  <c r="T2375"/>
  <c r="R2375"/>
  <c r="P2375"/>
  <c r="BI2358"/>
  <c r="BH2358"/>
  <c r="BG2358"/>
  <c r="BF2358"/>
  <c r="T2358"/>
  <c r="R2358"/>
  <c r="P2358"/>
  <c r="BI2354"/>
  <c r="BH2354"/>
  <c r="BG2354"/>
  <c r="BF2354"/>
  <c r="T2354"/>
  <c r="R2354"/>
  <c r="P2354"/>
  <c r="BI2331"/>
  <c r="BH2331"/>
  <c r="BG2331"/>
  <c r="BF2331"/>
  <c r="T2331"/>
  <c r="R2331"/>
  <c r="P2331"/>
  <c r="BI2314"/>
  <c r="BH2314"/>
  <c r="BG2314"/>
  <c r="BF2314"/>
  <c r="T2314"/>
  <c r="R2314"/>
  <c r="P2314"/>
  <c r="BI2305"/>
  <c r="BH2305"/>
  <c r="BG2305"/>
  <c r="BF2305"/>
  <c r="T2305"/>
  <c r="R2305"/>
  <c r="P2305"/>
  <c r="BI2302"/>
  <c r="BH2302"/>
  <c r="BG2302"/>
  <c r="BF2302"/>
  <c r="T2302"/>
  <c r="R2302"/>
  <c r="P2302"/>
  <c r="BI2268"/>
  <c r="BH2268"/>
  <c r="BG2268"/>
  <c r="BF2268"/>
  <c r="T2268"/>
  <c r="R2268"/>
  <c r="P2268"/>
  <c r="BI2265"/>
  <c r="BH2265"/>
  <c r="BG2265"/>
  <c r="BF2265"/>
  <c r="T2265"/>
  <c r="R2265"/>
  <c r="P2265"/>
  <c r="BI2255"/>
  <c r="BH2255"/>
  <c r="BG2255"/>
  <c r="BF2255"/>
  <c r="T2255"/>
  <c r="R2255"/>
  <c r="P2255"/>
  <c r="BI2252"/>
  <c r="BH2252"/>
  <c r="BG2252"/>
  <c r="BF2252"/>
  <c r="T2252"/>
  <c r="R2252"/>
  <c r="P2252"/>
  <c r="BI2244"/>
  <c r="BH2244"/>
  <c r="BG2244"/>
  <c r="BF2244"/>
  <c r="T2244"/>
  <c r="R2244"/>
  <c r="P2244"/>
  <c r="BI2237"/>
  <c r="BH2237"/>
  <c r="BG2237"/>
  <c r="BF2237"/>
  <c r="T2237"/>
  <c r="R2237"/>
  <c r="P2237"/>
  <c r="BI2234"/>
  <c r="BH2234"/>
  <c r="BG2234"/>
  <c r="BF2234"/>
  <c r="T2234"/>
  <c r="R2234"/>
  <c r="P2234"/>
  <c r="BI2226"/>
  <c r="BH2226"/>
  <c r="BG2226"/>
  <c r="BF2226"/>
  <c r="T2226"/>
  <c r="R2226"/>
  <c r="P2226"/>
  <c r="BI2223"/>
  <c r="BH2223"/>
  <c r="BG2223"/>
  <c r="BF2223"/>
  <c r="T2223"/>
  <c r="R2223"/>
  <c r="P2223"/>
  <c r="BI2218"/>
  <c r="BH2218"/>
  <c r="BG2218"/>
  <c r="BF2218"/>
  <c r="T2218"/>
  <c r="R2218"/>
  <c r="P2218"/>
  <c r="BI2184"/>
  <c r="BH2184"/>
  <c r="BG2184"/>
  <c r="BF2184"/>
  <c r="T2184"/>
  <c r="R2184"/>
  <c r="P2184"/>
  <c r="BI2158"/>
  <c r="BH2158"/>
  <c r="BG2158"/>
  <c r="BF2158"/>
  <c r="T2158"/>
  <c r="R2158"/>
  <c r="P2158"/>
  <c r="BI2154"/>
  <c r="BH2154"/>
  <c r="BG2154"/>
  <c r="BF2154"/>
  <c r="T2154"/>
  <c r="R2154"/>
  <c r="P2154"/>
  <c r="BI2146"/>
  <c r="BH2146"/>
  <c r="BG2146"/>
  <c r="BF2146"/>
  <c r="T2146"/>
  <c r="R2146"/>
  <c r="P2146"/>
  <c r="BI2143"/>
  <c r="BH2143"/>
  <c r="BG2143"/>
  <c r="BF2143"/>
  <c r="T2143"/>
  <c r="R2143"/>
  <c r="P2143"/>
  <c r="BI2140"/>
  <c r="BH2140"/>
  <c r="BG2140"/>
  <c r="BF2140"/>
  <c r="T2140"/>
  <c r="R2140"/>
  <c r="P2140"/>
  <c r="BI2133"/>
  <c r="BH2133"/>
  <c r="BG2133"/>
  <c r="BF2133"/>
  <c r="T2133"/>
  <c r="R2133"/>
  <c r="P2133"/>
  <c r="BI2130"/>
  <c r="BH2130"/>
  <c r="BG2130"/>
  <c r="BF2130"/>
  <c r="T2130"/>
  <c r="R2130"/>
  <c r="P2130"/>
  <c r="BI2125"/>
  <c r="BH2125"/>
  <c r="BG2125"/>
  <c r="BF2125"/>
  <c r="T2125"/>
  <c r="R2125"/>
  <c r="P2125"/>
  <c r="BI2121"/>
  <c r="BH2121"/>
  <c r="BG2121"/>
  <c r="BF2121"/>
  <c r="T2121"/>
  <c r="R2121"/>
  <c r="P2121"/>
  <c r="BI2117"/>
  <c r="BH2117"/>
  <c r="BG2117"/>
  <c r="BF2117"/>
  <c r="T2117"/>
  <c r="R2117"/>
  <c r="P2117"/>
  <c r="BI2113"/>
  <c r="BH2113"/>
  <c r="BG2113"/>
  <c r="BF2113"/>
  <c r="T2113"/>
  <c r="R2113"/>
  <c r="P2113"/>
  <c r="BI2105"/>
  <c r="BH2105"/>
  <c r="BG2105"/>
  <c r="BF2105"/>
  <c r="T2105"/>
  <c r="R2105"/>
  <c r="P2105"/>
  <c r="BI2103"/>
  <c r="BH2103"/>
  <c r="BG2103"/>
  <c r="BF2103"/>
  <c r="T2103"/>
  <c r="R2103"/>
  <c r="P2103"/>
  <c r="BI2101"/>
  <c r="BH2101"/>
  <c r="BG2101"/>
  <c r="BF2101"/>
  <c r="T2101"/>
  <c r="R2101"/>
  <c r="P2101"/>
  <c r="BI2097"/>
  <c r="BH2097"/>
  <c r="BG2097"/>
  <c r="BF2097"/>
  <c r="T2097"/>
  <c r="R2097"/>
  <c r="P2097"/>
  <c r="BI2092"/>
  <c r="BH2092"/>
  <c r="BG2092"/>
  <c r="BF2092"/>
  <c r="T2092"/>
  <c r="R2092"/>
  <c r="P2092"/>
  <c r="BI2090"/>
  <c r="BH2090"/>
  <c r="BG2090"/>
  <c r="BF2090"/>
  <c r="T2090"/>
  <c r="R2090"/>
  <c r="P2090"/>
  <c r="BI2083"/>
  <c r="BH2083"/>
  <c r="BG2083"/>
  <c r="BF2083"/>
  <c r="T2083"/>
  <c r="R2083"/>
  <c r="P2083"/>
  <c r="BI2081"/>
  <c r="BH2081"/>
  <c r="BG2081"/>
  <c r="BF2081"/>
  <c r="T2081"/>
  <c r="R2081"/>
  <c r="P2081"/>
  <c r="BI2077"/>
  <c r="BH2077"/>
  <c r="BG2077"/>
  <c r="BF2077"/>
  <c r="T2077"/>
  <c r="R2077"/>
  <c r="P2077"/>
  <c r="BI2075"/>
  <c r="BH2075"/>
  <c r="BG2075"/>
  <c r="BF2075"/>
  <c r="T2075"/>
  <c r="R2075"/>
  <c r="P2075"/>
  <c r="BI2070"/>
  <c r="BH2070"/>
  <c r="BG2070"/>
  <c r="BF2070"/>
  <c r="T2070"/>
  <c r="R2070"/>
  <c r="P2070"/>
  <c r="BI2068"/>
  <c r="BH2068"/>
  <c r="BG2068"/>
  <c r="BF2068"/>
  <c r="T2068"/>
  <c r="R2068"/>
  <c r="P2068"/>
  <c r="BI2059"/>
  <c r="BH2059"/>
  <c r="BG2059"/>
  <c r="BF2059"/>
  <c r="T2059"/>
  <c r="R2059"/>
  <c r="P2059"/>
  <c r="BI2056"/>
  <c r="BH2056"/>
  <c r="BG2056"/>
  <c r="BF2056"/>
  <c r="T2056"/>
  <c r="R2056"/>
  <c r="P2056"/>
  <c r="BI2051"/>
  <c r="BH2051"/>
  <c r="BG2051"/>
  <c r="BF2051"/>
  <c r="T2051"/>
  <c r="R2051"/>
  <c r="P2051"/>
  <c r="BI2048"/>
  <c r="BH2048"/>
  <c r="BG2048"/>
  <c r="BF2048"/>
  <c r="T2048"/>
  <c r="R2048"/>
  <c r="P2048"/>
  <c r="BI2043"/>
  <c r="BH2043"/>
  <c r="BG2043"/>
  <c r="BF2043"/>
  <c r="T2043"/>
  <c r="R2043"/>
  <c r="P2043"/>
  <c r="BI2040"/>
  <c r="BH2040"/>
  <c r="BG2040"/>
  <c r="BF2040"/>
  <c r="T2040"/>
  <c r="R2040"/>
  <c r="P2040"/>
  <c r="BI2035"/>
  <c r="BH2035"/>
  <c r="BG2035"/>
  <c r="BF2035"/>
  <c r="T2035"/>
  <c r="R2035"/>
  <c r="P2035"/>
  <c r="BI2032"/>
  <c r="BH2032"/>
  <c r="BG2032"/>
  <c r="BF2032"/>
  <c r="T2032"/>
  <c r="R2032"/>
  <c r="P2032"/>
  <c r="BI2029"/>
  <c r="BH2029"/>
  <c r="BG2029"/>
  <c r="BF2029"/>
  <c r="T2029"/>
  <c r="R2029"/>
  <c r="P2029"/>
  <c r="BI2026"/>
  <c r="BH2026"/>
  <c r="BG2026"/>
  <c r="BF2026"/>
  <c r="T2026"/>
  <c r="R2026"/>
  <c r="P2026"/>
  <c r="BI2023"/>
  <c r="BH2023"/>
  <c r="BG2023"/>
  <c r="BF2023"/>
  <c r="T2023"/>
  <c r="R2023"/>
  <c r="P2023"/>
  <c r="BI2014"/>
  <c r="BH2014"/>
  <c r="BG2014"/>
  <c r="BF2014"/>
  <c r="T2014"/>
  <c r="R2014"/>
  <c r="P2014"/>
  <c r="BI2011"/>
  <c r="BH2011"/>
  <c r="BG2011"/>
  <c r="BF2011"/>
  <c r="T2011"/>
  <c r="R2011"/>
  <c r="P2011"/>
  <c r="BI2004"/>
  <c r="BH2004"/>
  <c r="BG2004"/>
  <c r="BF2004"/>
  <c r="T2004"/>
  <c r="R2004"/>
  <c r="P2004"/>
  <c r="BI2002"/>
  <c r="BH2002"/>
  <c r="BG2002"/>
  <c r="BF2002"/>
  <c r="T2002"/>
  <c r="R2002"/>
  <c r="P2002"/>
  <c r="BI1997"/>
  <c r="BH1997"/>
  <c r="BG1997"/>
  <c r="BF1997"/>
  <c r="T1997"/>
  <c r="R1997"/>
  <c r="P1997"/>
  <c r="BI1994"/>
  <c r="BH1994"/>
  <c r="BG1994"/>
  <c r="BF1994"/>
  <c r="T1994"/>
  <c r="R1994"/>
  <c r="P1994"/>
  <c r="BI1991"/>
  <c r="BH1991"/>
  <c r="BG1991"/>
  <c r="BF1991"/>
  <c r="T1991"/>
  <c r="R1991"/>
  <c r="P1991"/>
  <c r="BI1988"/>
  <c r="BH1988"/>
  <c r="BG1988"/>
  <c r="BF1988"/>
  <c r="T1988"/>
  <c r="R1988"/>
  <c r="P1988"/>
  <c r="BI1980"/>
  <c r="BH1980"/>
  <c r="BG1980"/>
  <c r="BF1980"/>
  <c r="T1980"/>
  <c r="R1980"/>
  <c r="P1980"/>
  <c r="BI1977"/>
  <c r="BH1977"/>
  <c r="BG1977"/>
  <c r="BF1977"/>
  <c r="T1977"/>
  <c r="R1977"/>
  <c r="P1977"/>
  <c r="BI1972"/>
  <c r="BH1972"/>
  <c r="BG1972"/>
  <c r="BF1972"/>
  <c r="T1972"/>
  <c r="R1972"/>
  <c r="P1972"/>
  <c r="BI1970"/>
  <c r="BH1970"/>
  <c r="BG1970"/>
  <c r="BF1970"/>
  <c r="T1970"/>
  <c r="R1970"/>
  <c r="P1970"/>
  <c r="BI1965"/>
  <c r="BH1965"/>
  <c r="BG1965"/>
  <c r="BF1965"/>
  <c r="T1965"/>
  <c r="R1965"/>
  <c r="P1965"/>
  <c r="BI1961"/>
  <c r="BH1961"/>
  <c r="BG1961"/>
  <c r="BF1961"/>
  <c r="T1961"/>
  <c r="R1961"/>
  <c r="P1961"/>
  <c r="BI1959"/>
  <c r="BH1959"/>
  <c r="BG1959"/>
  <c r="BF1959"/>
  <c r="T1959"/>
  <c r="R1959"/>
  <c r="P1959"/>
  <c r="BI1948"/>
  <c r="BH1948"/>
  <c r="BG1948"/>
  <c r="BF1948"/>
  <c r="T1948"/>
  <c r="R1948"/>
  <c r="P1948"/>
  <c r="BI1946"/>
  <c r="BH1946"/>
  <c r="BG1946"/>
  <c r="BF1946"/>
  <c r="T1946"/>
  <c r="R1946"/>
  <c r="P1946"/>
  <c r="BI1938"/>
  <c r="BH1938"/>
  <c r="BG1938"/>
  <c r="BF1938"/>
  <c r="T1938"/>
  <c r="R1938"/>
  <c r="P1938"/>
  <c r="BI1936"/>
  <c r="BH1936"/>
  <c r="BG1936"/>
  <c r="BF1936"/>
  <c r="T1936"/>
  <c r="R1936"/>
  <c r="P1936"/>
  <c r="BI1927"/>
  <c r="BH1927"/>
  <c r="BG1927"/>
  <c r="BF1927"/>
  <c r="T1927"/>
  <c r="R1927"/>
  <c r="P1927"/>
  <c r="BI1925"/>
  <c r="BH1925"/>
  <c r="BG1925"/>
  <c r="BF1925"/>
  <c r="T1925"/>
  <c r="R1925"/>
  <c r="P1925"/>
  <c r="BI1906"/>
  <c r="BH1906"/>
  <c r="BG1906"/>
  <c r="BF1906"/>
  <c r="T1906"/>
  <c r="R1906"/>
  <c r="P1906"/>
  <c r="BI1904"/>
  <c r="BH1904"/>
  <c r="BG1904"/>
  <c r="BF1904"/>
  <c r="T1904"/>
  <c r="R1904"/>
  <c r="P1904"/>
  <c r="BI1887"/>
  <c r="BH1887"/>
  <c r="BG1887"/>
  <c r="BF1887"/>
  <c r="T1887"/>
  <c r="R1887"/>
  <c r="P1887"/>
  <c r="BI1885"/>
  <c r="BH1885"/>
  <c r="BG1885"/>
  <c r="BF1885"/>
  <c r="T1885"/>
  <c r="R1885"/>
  <c r="P1885"/>
  <c r="BI1874"/>
  <c r="BH1874"/>
  <c r="BG1874"/>
  <c r="BF1874"/>
  <c r="T1874"/>
  <c r="R1874"/>
  <c r="P1874"/>
  <c r="BI1872"/>
  <c r="BH1872"/>
  <c r="BG1872"/>
  <c r="BF1872"/>
  <c r="T1872"/>
  <c r="R1872"/>
  <c r="P1872"/>
  <c r="BI1859"/>
  <c r="BH1859"/>
  <c r="BG1859"/>
  <c r="BF1859"/>
  <c r="T1859"/>
  <c r="R1859"/>
  <c r="P1859"/>
  <c r="BI1857"/>
  <c r="BH1857"/>
  <c r="BG1857"/>
  <c r="BF1857"/>
  <c r="T1857"/>
  <c r="R1857"/>
  <c r="P1857"/>
  <c r="BI1843"/>
  <c r="BH1843"/>
  <c r="BG1843"/>
  <c r="BF1843"/>
  <c r="T1843"/>
  <c r="R1843"/>
  <c r="P1843"/>
  <c r="BI1840"/>
  <c r="BH1840"/>
  <c r="BG1840"/>
  <c r="BF1840"/>
  <c r="T1840"/>
  <c r="R1840"/>
  <c r="P1840"/>
  <c r="BI1836"/>
  <c r="BH1836"/>
  <c r="BG1836"/>
  <c r="BF1836"/>
  <c r="T1836"/>
  <c r="R1836"/>
  <c r="P1836"/>
  <c r="BI1831"/>
  <c r="BH1831"/>
  <c r="BG1831"/>
  <c r="BF1831"/>
  <c r="T1831"/>
  <c r="R1831"/>
  <c r="P1831"/>
  <c r="BI1825"/>
  <c r="BH1825"/>
  <c r="BG1825"/>
  <c r="BF1825"/>
  <c r="T1825"/>
  <c r="R1825"/>
  <c r="P1825"/>
  <c r="BI1823"/>
  <c r="BH1823"/>
  <c r="BG1823"/>
  <c r="BF1823"/>
  <c r="T1823"/>
  <c r="R1823"/>
  <c r="P1823"/>
  <c r="BI1821"/>
  <c r="BH1821"/>
  <c r="BG1821"/>
  <c r="BF1821"/>
  <c r="T1821"/>
  <c r="R1821"/>
  <c r="P1821"/>
  <c r="BI1813"/>
  <c r="BH1813"/>
  <c r="BG1813"/>
  <c r="BF1813"/>
  <c r="T1813"/>
  <c r="R1813"/>
  <c r="P1813"/>
  <c r="BI1811"/>
  <c r="BH1811"/>
  <c r="BG1811"/>
  <c r="BF1811"/>
  <c r="T1811"/>
  <c r="R1811"/>
  <c r="P1811"/>
  <c r="BI1809"/>
  <c r="BH1809"/>
  <c r="BG1809"/>
  <c r="BF1809"/>
  <c r="T1809"/>
  <c r="R1809"/>
  <c r="P1809"/>
  <c r="BI1807"/>
  <c r="BH1807"/>
  <c r="BG1807"/>
  <c r="BF1807"/>
  <c r="T1807"/>
  <c r="R1807"/>
  <c r="P1807"/>
  <c r="BI1797"/>
  <c r="BH1797"/>
  <c r="BG1797"/>
  <c r="BF1797"/>
  <c r="T1797"/>
  <c r="R1797"/>
  <c r="P1797"/>
  <c r="BI1795"/>
  <c r="BH1795"/>
  <c r="BG1795"/>
  <c r="BF1795"/>
  <c r="T1795"/>
  <c r="R1795"/>
  <c r="P1795"/>
  <c r="BI1793"/>
  <c r="BH1793"/>
  <c r="BG1793"/>
  <c r="BF1793"/>
  <c r="T1793"/>
  <c r="R1793"/>
  <c r="P1793"/>
  <c r="BI1784"/>
  <c r="BH1784"/>
  <c r="BG1784"/>
  <c r="BF1784"/>
  <c r="T1784"/>
  <c r="R1784"/>
  <c r="P1784"/>
  <c r="BI1782"/>
  <c r="BH1782"/>
  <c r="BG1782"/>
  <c r="BF1782"/>
  <c r="T1782"/>
  <c r="R1782"/>
  <c r="P1782"/>
  <c r="BI1780"/>
  <c r="BH1780"/>
  <c r="BG1780"/>
  <c r="BF1780"/>
  <c r="T1780"/>
  <c r="R1780"/>
  <c r="P1780"/>
  <c r="BI1762"/>
  <c r="BH1762"/>
  <c r="BG1762"/>
  <c r="BF1762"/>
  <c r="T1762"/>
  <c r="R1762"/>
  <c r="P1762"/>
  <c r="BI1760"/>
  <c r="BH1760"/>
  <c r="BG1760"/>
  <c r="BF1760"/>
  <c r="T1760"/>
  <c r="R1760"/>
  <c r="P1760"/>
  <c r="BI1758"/>
  <c r="BH1758"/>
  <c r="BG1758"/>
  <c r="BF1758"/>
  <c r="T1758"/>
  <c r="R1758"/>
  <c r="P1758"/>
  <c r="BI1756"/>
  <c r="BH1756"/>
  <c r="BG1756"/>
  <c r="BF1756"/>
  <c r="T1756"/>
  <c r="R1756"/>
  <c r="P1756"/>
  <c r="BI1754"/>
  <c r="BH1754"/>
  <c r="BG1754"/>
  <c r="BF1754"/>
  <c r="T1754"/>
  <c r="R1754"/>
  <c r="P1754"/>
  <c r="BI1737"/>
  <c r="BH1737"/>
  <c r="BG1737"/>
  <c r="BF1737"/>
  <c r="T1737"/>
  <c r="R1737"/>
  <c r="P1737"/>
  <c r="BI1734"/>
  <c r="BH1734"/>
  <c r="BG1734"/>
  <c r="BF1734"/>
  <c r="T1734"/>
  <c r="R1734"/>
  <c r="P1734"/>
  <c r="BI1731"/>
  <c r="BH1731"/>
  <c r="BG1731"/>
  <c r="BF1731"/>
  <c r="T1731"/>
  <c r="R1731"/>
  <c r="P1731"/>
  <c r="BI1729"/>
  <c r="BH1729"/>
  <c r="BG1729"/>
  <c r="BF1729"/>
  <c r="T1729"/>
  <c r="R1729"/>
  <c r="P1729"/>
  <c r="BI1712"/>
  <c r="BH1712"/>
  <c r="BG1712"/>
  <c r="BF1712"/>
  <c r="T1712"/>
  <c r="R1712"/>
  <c r="P1712"/>
  <c r="BI1710"/>
  <c r="BH1710"/>
  <c r="BG1710"/>
  <c r="BF1710"/>
  <c r="T1710"/>
  <c r="R1710"/>
  <c r="P1710"/>
  <c r="BI1692"/>
  <c r="BH1692"/>
  <c r="BG1692"/>
  <c r="BF1692"/>
  <c r="T1692"/>
  <c r="R1692"/>
  <c r="P1692"/>
  <c r="BI1690"/>
  <c r="BH1690"/>
  <c r="BG1690"/>
  <c r="BF1690"/>
  <c r="T1690"/>
  <c r="R1690"/>
  <c r="P1690"/>
  <c r="BI1683"/>
  <c r="BH1683"/>
  <c r="BG1683"/>
  <c r="BF1683"/>
  <c r="T1683"/>
  <c r="R1683"/>
  <c r="P1683"/>
  <c r="BI1681"/>
  <c r="BH1681"/>
  <c r="BG1681"/>
  <c r="BF1681"/>
  <c r="T1681"/>
  <c r="R1681"/>
  <c r="P1681"/>
  <c r="BI1673"/>
  <c r="BH1673"/>
  <c r="BG1673"/>
  <c r="BF1673"/>
  <c r="T1673"/>
  <c r="R1673"/>
  <c r="P1673"/>
  <c r="BI1669"/>
  <c r="BH1669"/>
  <c r="BG1669"/>
  <c r="BF1669"/>
  <c r="T1669"/>
  <c r="R1669"/>
  <c r="P1669"/>
  <c r="BI1663"/>
  <c r="BH1663"/>
  <c r="BG1663"/>
  <c r="BF1663"/>
  <c r="T1663"/>
  <c r="R1663"/>
  <c r="P1663"/>
  <c r="BI1660"/>
  <c r="BH1660"/>
  <c r="BG1660"/>
  <c r="BF1660"/>
  <c r="T1660"/>
  <c r="R1660"/>
  <c r="P1660"/>
  <c r="BI1656"/>
  <c r="BH1656"/>
  <c r="BG1656"/>
  <c r="BF1656"/>
  <c r="T1656"/>
  <c r="R1656"/>
  <c r="P1656"/>
  <c r="BI1651"/>
  <c r="BH1651"/>
  <c r="BG1651"/>
  <c r="BF1651"/>
  <c r="T1651"/>
  <c r="R1651"/>
  <c r="P1651"/>
  <c r="BI1645"/>
  <c r="BH1645"/>
  <c r="BG1645"/>
  <c r="BF1645"/>
  <c r="T1645"/>
  <c r="R1645"/>
  <c r="P1645"/>
  <c r="BI1640"/>
  <c r="BH1640"/>
  <c r="BG1640"/>
  <c r="BF1640"/>
  <c r="T1640"/>
  <c r="R1640"/>
  <c r="P1640"/>
  <c r="BI1635"/>
  <c r="BH1635"/>
  <c r="BG1635"/>
  <c r="BF1635"/>
  <c r="T1635"/>
  <c r="R1635"/>
  <c r="P1635"/>
  <c r="BI1630"/>
  <c r="BH1630"/>
  <c r="BG1630"/>
  <c r="BF1630"/>
  <c r="T1630"/>
  <c r="R1630"/>
  <c r="P1630"/>
  <c r="BI1620"/>
  <c r="BH1620"/>
  <c r="BG1620"/>
  <c r="BF1620"/>
  <c r="T1620"/>
  <c r="R1620"/>
  <c r="P1620"/>
  <c r="BI1616"/>
  <c r="BH1616"/>
  <c r="BG1616"/>
  <c r="BF1616"/>
  <c r="T1616"/>
  <c r="R1616"/>
  <c r="P1616"/>
  <c r="BI1612"/>
  <c r="BH1612"/>
  <c r="BG1612"/>
  <c r="BF1612"/>
  <c r="T1612"/>
  <c r="R1612"/>
  <c r="P1612"/>
  <c r="BI1603"/>
  <c r="BH1603"/>
  <c r="BG1603"/>
  <c r="BF1603"/>
  <c r="T1603"/>
  <c r="R1603"/>
  <c r="P1603"/>
  <c r="BI1591"/>
  <c r="BH1591"/>
  <c r="BG1591"/>
  <c r="BF1591"/>
  <c r="T1591"/>
  <c r="R1591"/>
  <c r="P1591"/>
  <c r="BI1585"/>
  <c r="BH1585"/>
  <c r="BG1585"/>
  <c r="BF1585"/>
  <c r="T1585"/>
  <c r="R1585"/>
  <c r="P1585"/>
  <c r="BI1535"/>
  <c r="BH1535"/>
  <c r="BG1535"/>
  <c r="BF1535"/>
  <c r="T1535"/>
  <c r="R1535"/>
  <c r="P1535"/>
  <c r="BI1493"/>
  <c r="BH1493"/>
  <c r="BG1493"/>
  <c r="BF1493"/>
  <c r="T1493"/>
  <c r="R1493"/>
  <c r="P1493"/>
  <c r="BI1472"/>
  <c r="BH1472"/>
  <c r="BG1472"/>
  <c r="BF1472"/>
  <c r="T1472"/>
  <c r="R1472"/>
  <c r="P1472"/>
  <c r="BI1454"/>
  <c r="BH1454"/>
  <c r="BG1454"/>
  <c r="BF1454"/>
  <c r="T1454"/>
  <c r="R1454"/>
  <c r="P1454"/>
  <c r="BI1448"/>
  <c r="BH1448"/>
  <c r="BG1448"/>
  <c r="BF1448"/>
  <c r="T1448"/>
  <c r="R1448"/>
  <c r="P1448"/>
  <c r="BI1445"/>
  <c r="BH1445"/>
  <c r="BG1445"/>
  <c r="BF1445"/>
  <c r="T1445"/>
  <c r="R1445"/>
  <c r="P1445"/>
  <c r="BI1436"/>
  <c r="BH1436"/>
  <c r="BG1436"/>
  <c r="BF1436"/>
  <c r="T1436"/>
  <c r="R1436"/>
  <c r="P1436"/>
  <c r="BI1424"/>
  <c r="BH1424"/>
  <c r="BG1424"/>
  <c r="BF1424"/>
  <c r="T1424"/>
  <c r="R1424"/>
  <c r="P1424"/>
  <c r="BI1409"/>
  <c r="BH1409"/>
  <c r="BG1409"/>
  <c r="BF1409"/>
  <c r="T1409"/>
  <c r="R1409"/>
  <c r="P1409"/>
  <c r="BI1387"/>
  <c r="BH1387"/>
  <c r="BG1387"/>
  <c r="BF1387"/>
  <c r="T1387"/>
  <c r="R1387"/>
  <c r="P1387"/>
  <c r="BI1383"/>
  <c r="BH1383"/>
  <c r="BG1383"/>
  <c r="BF1383"/>
  <c r="T1383"/>
  <c r="R1383"/>
  <c r="P1383"/>
  <c r="BI1376"/>
  <c r="BH1376"/>
  <c r="BG1376"/>
  <c r="BF1376"/>
  <c r="T1376"/>
  <c r="R1376"/>
  <c r="P1376"/>
  <c r="BI1372"/>
  <c r="BH1372"/>
  <c r="BG1372"/>
  <c r="BF1372"/>
  <c r="T1372"/>
  <c r="R1372"/>
  <c r="P1372"/>
  <c r="BI1365"/>
  <c r="BH1365"/>
  <c r="BG1365"/>
  <c r="BF1365"/>
  <c r="T1365"/>
  <c r="R1365"/>
  <c r="P1365"/>
  <c r="BI1360"/>
  <c r="BH1360"/>
  <c r="BG1360"/>
  <c r="BF1360"/>
  <c r="T1360"/>
  <c r="R1360"/>
  <c r="P1360"/>
  <c r="BI1356"/>
  <c r="BH1356"/>
  <c r="BG1356"/>
  <c r="BF1356"/>
  <c r="T1356"/>
  <c r="R1356"/>
  <c r="P1356"/>
  <c r="BI1351"/>
  <c r="BH1351"/>
  <c r="BG1351"/>
  <c r="BF1351"/>
  <c r="T1351"/>
  <c r="R1351"/>
  <c r="P1351"/>
  <c r="BI1347"/>
  <c r="BH1347"/>
  <c r="BG1347"/>
  <c r="BF1347"/>
  <c r="T1347"/>
  <c r="R1347"/>
  <c r="P1347"/>
  <c r="BI1343"/>
  <c r="BH1343"/>
  <c r="BG1343"/>
  <c r="BF1343"/>
  <c r="T1343"/>
  <c r="R1343"/>
  <c r="P1343"/>
  <c r="BI1329"/>
  <c r="BH1329"/>
  <c r="BG1329"/>
  <c r="BF1329"/>
  <c r="T1329"/>
  <c r="R1329"/>
  <c r="P1329"/>
  <c r="BI1325"/>
  <c r="BH1325"/>
  <c r="BG1325"/>
  <c r="BF1325"/>
  <c r="T1325"/>
  <c r="R1325"/>
  <c r="P1325"/>
  <c r="BI1320"/>
  <c r="BH1320"/>
  <c r="BG1320"/>
  <c r="BF1320"/>
  <c r="T1320"/>
  <c r="R1320"/>
  <c r="P1320"/>
  <c r="BI1316"/>
  <c r="BH1316"/>
  <c r="BG1316"/>
  <c r="BF1316"/>
  <c r="T1316"/>
  <c r="R1316"/>
  <c r="P1316"/>
  <c r="BI1304"/>
  <c r="BH1304"/>
  <c r="BG1304"/>
  <c r="BF1304"/>
  <c r="T1304"/>
  <c r="R1304"/>
  <c r="P1304"/>
  <c r="BI1300"/>
  <c r="BH1300"/>
  <c r="BG1300"/>
  <c r="BF1300"/>
  <c r="T1300"/>
  <c r="R1300"/>
  <c r="P1300"/>
  <c r="BI1295"/>
  <c r="BH1295"/>
  <c r="BG1295"/>
  <c r="BF1295"/>
  <c r="T1295"/>
  <c r="R1295"/>
  <c r="P1295"/>
  <c r="BI1291"/>
  <c r="BH1291"/>
  <c r="BG1291"/>
  <c r="BF1291"/>
  <c r="T1291"/>
  <c r="R1291"/>
  <c r="P1291"/>
  <c r="BI1283"/>
  <c r="BH1283"/>
  <c r="BG1283"/>
  <c r="BF1283"/>
  <c r="T1283"/>
  <c r="R1283"/>
  <c r="P1283"/>
  <c r="BI1279"/>
  <c r="BH1279"/>
  <c r="BG1279"/>
  <c r="BF1279"/>
  <c r="T1279"/>
  <c r="R1279"/>
  <c r="P1279"/>
  <c r="BI1271"/>
  <c r="BH1271"/>
  <c r="BG1271"/>
  <c r="BF1271"/>
  <c r="T1271"/>
  <c r="R1271"/>
  <c r="P1271"/>
  <c r="BI1267"/>
  <c r="BH1267"/>
  <c r="BG1267"/>
  <c r="BF1267"/>
  <c r="T1267"/>
  <c r="R1267"/>
  <c r="P1267"/>
  <c r="BI1260"/>
  <c r="BH1260"/>
  <c r="BG1260"/>
  <c r="BF1260"/>
  <c r="T1260"/>
  <c r="R1260"/>
  <c r="P1260"/>
  <c r="BI1252"/>
  <c r="BH1252"/>
  <c r="BG1252"/>
  <c r="BF1252"/>
  <c r="T1252"/>
  <c r="R1252"/>
  <c r="P1252"/>
  <c r="BI1246"/>
  <c r="BH1246"/>
  <c r="BG1246"/>
  <c r="BF1246"/>
  <c r="T1246"/>
  <c r="R1246"/>
  <c r="P1246"/>
  <c r="BI1240"/>
  <c r="BH1240"/>
  <c r="BG1240"/>
  <c r="BF1240"/>
  <c r="T1240"/>
  <c r="R1240"/>
  <c r="P1240"/>
  <c r="BI1229"/>
  <c r="BH1229"/>
  <c r="BG1229"/>
  <c r="BF1229"/>
  <c r="T1229"/>
  <c r="R1229"/>
  <c r="P1229"/>
  <c r="BI1225"/>
  <c r="BH1225"/>
  <c r="BG1225"/>
  <c r="BF1225"/>
  <c r="T1225"/>
  <c r="R1225"/>
  <c r="P1225"/>
  <c r="BI1216"/>
  <c r="BH1216"/>
  <c r="BG1216"/>
  <c r="BF1216"/>
  <c r="T1216"/>
  <c r="R1216"/>
  <c r="P1216"/>
  <c r="BI1212"/>
  <c r="BH1212"/>
  <c r="BG1212"/>
  <c r="BF1212"/>
  <c r="T1212"/>
  <c r="R1212"/>
  <c r="P1212"/>
  <c r="BI1202"/>
  <c r="BH1202"/>
  <c r="BG1202"/>
  <c r="BF1202"/>
  <c r="T1202"/>
  <c r="R1202"/>
  <c r="P1202"/>
  <c r="BI1198"/>
  <c r="BH1198"/>
  <c r="BG1198"/>
  <c r="BF1198"/>
  <c r="T1198"/>
  <c r="R1198"/>
  <c r="P1198"/>
  <c r="BI1195"/>
  <c r="BH1195"/>
  <c r="BG1195"/>
  <c r="BF1195"/>
  <c r="T1195"/>
  <c r="R1195"/>
  <c r="P1195"/>
  <c r="BI1191"/>
  <c r="BH1191"/>
  <c r="BG1191"/>
  <c r="BF1191"/>
  <c r="T1191"/>
  <c r="R1191"/>
  <c r="P1191"/>
  <c r="BI1187"/>
  <c r="BH1187"/>
  <c r="BG1187"/>
  <c r="BF1187"/>
  <c r="T1187"/>
  <c r="R1187"/>
  <c r="P1187"/>
  <c r="BI1179"/>
  <c r="BH1179"/>
  <c r="BG1179"/>
  <c r="BF1179"/>
  <c r="T1179"/>
  <c r="R1179"/>
  <c r="P1179"/>
  <c r="BI1167"/>
  <c r="BH1167"/>
  <c r="BG1167"/>
  <c r="BF1167"/>
  <c r="T1167"/>
  <c r="R1167"/>
  <c r="P1167"/>
  <c r="BI1155"/>
  <c r="BH1155"/>
  <c r="BG1155"/>
  <c r="BF1155"/>
  <c r="T1155"/>
  <c r="R1155"/>
  <c r="P1155"/>
  <c r="BI1152"/>
  <c r="BH1152"/>
  <c r="BG1152"/>
  <c r="BF1152"/>
  <c r="T1152"/>
  <c r="R1152"/>
  <c r="P1152"/>
  <c r="BI1140"/>
  <c r="BH1140"/>
  <c r="BG1140"/>
  <c r="BF1140"/>
  <c r="T1140"/>
  <c r="R1140"/>
  <c r="P1140"/>
  <c r="BI1137"/>
  <c r="BH1137"/>
  <c r="BG1137"/>
  <c r="BF1137"/>
  <c r="T1137"/>
  <c r="R1137"/>
  <c r="P1137"/>
  <c r="BI1122"/>
  <c r="BH1122"/>
  <c r="BG1122"/>
  <c r="BF1122"/>
  <c r="T1122"/>
  <c r="R1122"/>
  <c r="P1122"/>
  <c r="BI1119"/>
  <c r="BH1119"/>
  <c r="BG1119"/>
  <c r="BF1119"/>
  <c r="T1119"/>
  <c r="R1119"/>
  <c r="P1119"/>
  <c r="BI1106"/>
  <c r="BH1106"/>
  <c r="BG1106"/>
  <c r="BF1106"/>
  <c r="T1106"/>
  <c r="R1106"/>
  <c r="P1106"/>
  <c r="BI1103"/>
  <c r="BH1103"/>
  <c r="BG1103"/>
  <c r="BF1103"/>
  <c r="T1103"/>
  <c r="R1103"/>
  <c r="P1103"/>
  <c r="BI1098"/>
  <c r="BH1098"/>
  <c r="BG1098"/>
  <c r="BF1098"/>
  <c r="T1098"/>
  <c r="R1098"/>
  <c r="P1098"/>
  <c r="BI1095"/>
  <c r="BH1095"/>
  <c r="BG1095"/>
  <c r="BF1095"/>
  <c r="T1095"/>
  <c r="R1095"/>
  <c r="P1095"/>
  <c r="BI1058"/>
  <c r="BH1058"/>
  <c r="BG1058"/>
  <c r="BF1058"/>
  <c r="T1058"/>
  <c r="R1058"/>
  <c r="P1058"/>
  <c r="BI1055"/>
  <c r="BH1055"/>
  <c r="BG1055"/>
  <c r="BF1055"/>
  <c r="T1055"/>
  <c r="R1055"/>
  <c r="P1055"/>
  <c r="BI1018"/>
  <c r="BH1018"/>
  <c r="BG1018"/>
  <c r="BF1018"/>
  <c r="T1018"/>
  <c r="R1018"/>
  <c r="P1018"/>
  <c r="BI1015"/>
  <c r="BH1015"/>
  <c r="BG1015"/>
  <c r="BF1015"/>
  <c r="T1015"/>
  <c r="R1015"/>
  <c r="P1015"/>
  <c r="BI1003"/>
  <c r="BH1003"/>
  <c r="BG1003"/>
  <c r="BF1003"/>
  <c r="T1003"/>
  <c r="R1003"/>
  <c r="P1003"/>
  <c r="BI999"/>
  <c r="BH999"/>
  <c r="BG999"/>
  <c r="BF999"/>
  <c r="T999"/>
  <c r="R999"/>
  <c r="P999"/>
  <c r="BI997"/>
  <c r="BH997"/>
  <c r="BG997"/>
  <c r="BF997"/>
  <c r="T997"/>
  <c r="R997"/>
  <c r="P997"/>
  <c r="BI993"/>
  <c r="BH993"/>
  <c r="BG993"/>
  <c r="BF993"/>
  <c r="T993"/>
  <c r="R993"/>
  <c r="P993"/>
  <c r="BI990"/>
  <c r="BH990"/>
  <c r="BG990"/>
  <c r="BF990"/>
  <c r="T990"/>
  <c r="R990"/>
  <c r="P990"/>
  <c r="BI985"/>
  <c r="BH985"/>
  <c r="BG985"/>
  <c r="BF985"/>
  <c r="T985"/>
  <c r="R985"/>
  <c r="P985"/>
  <c r="BI981"/>
  <c r="BH981"/>
  <c r="BG981"/>
  <c r="BF981"/>
  <c r="T981"/>
  <c r="R981"/>
  <c r="P981"/>
  <c r="BI976"/>
  <c r="BH976"/>
  <c r="BG976"/>
  <c r="BF976"/>
  <c r="T976"/>
  <c r="R976"/>
  <c r="P976"/>
  <c r="BI973"/>
  <c r="BH973"/>
  <c r="BG973"/>
  <c r="BF973"/>
  <c r="T973"/>
  <c r="R973"/>
  <c r="P973"/>
  <c r="BI968"/>
  <c r="BH968"/>
  <c r="BG968"/>
  <c r="BF968"/>
  <c r="T968"/>
  <c r="R968"/>
  <c r="P968"/>
  <c r="BI964"/>
  <c r="BH964"/>
  <c r="BG964"/>
  <c r="BF964"/>
  <c r="T964"/>
  <c r="R964"/>
  <c r="P964"/>
  <c r="BI953"/>
  <c r="BH953"/>
  <c r="BG953"/>
  <c r="BF953"/>
  <c r="T953"/>
  <c r="R953"/>
  <c r="P953"/>
  <c r="BI950"/>
  <c r="BH950"/>
  <c r="BG950"/>
  <c r="BF950"/>
  <c r="T950"/>
  <c r="R950"/>
  <c r="P950"/>
  <c r="BI939"/>
  <c r="BH939"/>
  <c r="BG939"/>
  <c r="BF939"/>
  <c r="T939"/>
  <c r="R939"/>
  <c r="P939"/>
  <c r="BI936"/>
  <c r="BH936"/>
  <c r="BG936"/>
  <c r="BF936"/>
  <c r="T936"/>
  <c r="R936"/>
  <c r="P936"/>
  <c r="BI921"/>
  <c r="BH921"/>
  <c r="BG921"/>
  <c r="BF921"/>
  <c r="T921"/>
  <c r="R921"/>
  <c r="P921"/>
  <c r="BI918"/>
  <c r="BH918"/>
  <c r="BG918"/>
  <c r="BF918"/>
  <c r="T918"/>
  <c r="R918"/>
  <c r="P918"/>
  <c r="BI909"/>
  <c r="BH909"/>
  <c r="BG909"/>
  <c r="BF909"/>
  <c r="T909"/>
  <c r="R909"/>
  <c r="P909"/>
  <c r="BI906"/>
  <c r="BH906"/>
  <c r="BG906"/>
  <c r="BF906"/>
  <c r="T906"/>
  <c r="R906"/>
  <c r="P906"/>
  <c r="BI891"/>
  <c r="BH891"/>
  <c r="BG891"/>
  <c r="BF891"/>
  <c r="T891"/>
  <c r="R891"/>
  <c r="P891"/>
  <c r="BI888"/>
  <c r="BH888"/>
  <c r="BG888"/>
  <c r="BF888"/>
  <c r="T888"/>
  <c r="R888"/>
  <c r="P888"/>
  <c r="BI873"/>
  <c r="BH873"/>
  <c r="BG873"/>
  <c r="BF873"/>
  <c r="T873"/>
  <c r="R873"/>
  <c r="P873"/>
  <c r="BI870"/>
  <c r="BH870"/>
  <c r="BG870"/>
  <c r="BF870"/>
  <c r="T870"/>
  <c r="R870"/>
  <c r="P870"/>
  <c r="BI855"/>
  <c r="BH855"/>
  <c r="BG855"/>
  <c r="BF855"/>
  <c r="T855"/>
  <c r="R855"/>
  <c r="P855"/>
  <c r="BI851"/>
  <c r="BH851"/>
  <c r="BG851"/>
  <c r="BF851"/>
  <c r="T851"/>
  <c r="R851"/>
  <c r="P851"/>
  <c r="BI848"/>
  <c r="BH848"/>
  <c r="BG848"/>
  <c r="BF848"/>
  <c r="T848"/>
  <c r="R848"/>
  <c r="P848"/>
  <c r="BI841"/>
  <c r="BH841"/>
  <c r="BG841"/>
  <c r="BF841"/>
  <c r="T841"/>
  <c r="R841"/>
  <c r="P841"/>
  <c r="BI838"/>
  <c r="BH838"/>
  <c r="BG838"/>
  <c r="BF838"/>
  <c r="T838"/>
  <c r="R838"/>
  <c r="P838"/>
  <c r="BI827"/>
  <c r="BH827"/>
  <c r="BG827"/>
  <c r="BF827"/>
  <c r="T827"/>
  <c r="R827"/>
  <c r="P827"/>
  <c r="BI822"/>
  <c r="BH822"/>
  <c r="BG822"/>
  <c r="BF822"/>
  <c r="T822"/>
  <c r="T821"/>
  <c r="R822"/>
  <c r="R821"/>
  <c r="P822"/>
  <c r="P821"/>
  <c r="BI817"/>
  <c r="BH817"/>
  <c r="BG817"/>
  <c r="BF817"/>
  <c r="T817"/>
  <c r="R817"/>
  <c r="P817"/>
  <c r="BI813"/>
  <c r="BH813"/>
  <c r="BG813"/>
  <c r="BF813"/>
  <c r="T813"/>
  <c r="R813"/>
  <c r="P813"/>
  <c r="BI810"/>
  <c r="BH810"/>
  <c r="BG810"/>
  <c r="BF810"/>
  <c r="T810"/>
  <c r="R810"/>
  <c r="P810"/>
  <c r="BI807"/>
  <c r="BH807"/>
  <c r="BG807"/>
  <c r="BF807"/>
  <c r="T807"/>
  <c r="R807"/>
  <c r="P807"/>
  <c r="BI802"/>
  <c r="BH802"/>
  <c r="BG802"/>
  <c r="BF802"/>
  <c r="T802"/>
  <c r="R802"/>
  <c r="P802"/>
  <c r="BI795"/>
  <c r="BH795"/>
  <c r="BG795"/>
  <c r="BF795"/>
  <c r="T795"/>
  <c r="R795"/>
  <c r="P795"/>
  <c r="BI793"/>
  <c r="BH793"/>
  <c r="BG793"/>
  <c r="BF793"/>
  <c r="T793"/>
  <c r="R793"/>
  <c r="P793"/>
  <c r="BI784"/>
  <c r="BH784"/>
  <c r="BG784"/>
  <c r="BF784"/>
  <c r="T784"/>
  <c r="R784"/>
  <c r="P784"/>
  <c r="BI749"/>
  <c r="BH749"/>
  <c r="BG749"/>
  <c r="BF749"/>
  <c r="T749"/>
  <c r="R749"/>
  <c r="P749"/>
  <c r="BI714"/>
  <c r="BH714"/>
  <c r="BG714"/>
  <c r="BF714"/>
  <c r="T714"/>
  <c r="R714"/>
  <c r="P714"/>
  <c r="BI711"/>
  <c r="BH711"/>
  <c r="BG711"/>
  <c r="BF711"/>
  <c r="T711"/>
  <c r="R711"/>
  <c r="P711"/>
  <c r="BI707"/>
  <c r="BH707"/>
  <c r="BG707"/>
  <c r="BF707"/>
  <c r="T707"/>
  <c r="R707"/>
  <c r="P707"/>
  <c r="BI704"/>
  <c r="BH704"/>
  <c r="BG704"/>
  <c r="BF704"/>
  <c r="T704"/>
  <c r="R704"/>
  <c r="P704"/>
  <c r="BI701"/>
  <c r="BH701"/>
  <c r="BG701"/>
  <c r="BF701"/>
  <c r="T701"/>
  <c r="R701"/>
  <c r="P701"/>
  <c r="BI697"/>
  <c r="BH697"/>
  <c r="BG697"/>
  <c r="BF697"/>
  <c r="T697"/>
  <c r="R697"/>
  <c r="P697"/>
  <c r="BI694"/>
  <c r="BH694"/>
  <c r="BG694"/>
  <c r="BF694"/>
  <c r="T694"/>
  <c r="R694"/>
  <c r="P694"/>
  <c r="BI691"/>
  <c r="BH691"/>
  <c r="BG691"/>
  <c r="BF691"/>
  <c r="T691"/>
  <c r="R691"/>
  <c r="P691"/>
  <c r="BI684"/>
  <c r="BH684"/>
  <c r="BG684"/>
  <c r="BF684"/>
  <c r="T684"/>
  <c r="R684"/>
  <c r="P684"/>
  <c r="BI681"/>
  <c r="BH681"/>
  <c r="BG681"/>
  <c r="BF681"/>
  <c r="T681"/>
  <c r="R681"/>
  <c r="P681"/>
  <c r="BI674"/>
  <c r="BH674"/>
  <c r="BG674"/>
  <c r="BF674"/>
  <c r="T674"/>
  <c r="R674"/>
  <c r="P674"/>
  <c r="BI665"/>
  <c r="BH665"/>
  <c r="BG665"/>
  <c r="BF665"/>
  <c r="T665"/>
  <c r="R665"/>
  <c r="P665"/>
  <c r="BI662"/>
  <c r="BH662"/>
  <c r="BG662"/>
  <c r="BF662"/>
  <c r="T662"/>
  <c r="R662"/>
  <c r="P662"/>
  <c r="BI657"/>
  <c r="BH657"/>
  <c r="BG657"/>
  <c r="BF657"/>
  <c r="T657"/>
  <c r="R657"/>
  <c r="P657"/>
  <c r="BI654"/>
  <c r="BH654"/>
  <c r="BG654"/>
  <c r="BF654"/>
  <c r="T654"/>
  <c r="R654"/>
  <c r="P654"/>
  <c r="BI646"/>
  <c r="BH646"/>
  <c r="BG646"/>
  <c r="BF646"/>
  <c r="T646"/>
  <c r="R646"/>
  <c r="P646"/>
  <c r="BI643"/>
  <c r="BH643"/>
  <c r="BG643"/>
  <c r="BF643"/>
  <c r="T643"/>
  <c r="R643"/>
  <c r="P643"/>
  <c r="BI632"/>
  <c r="BH632"/>
  <c r="BG632"/>
  <c r="BF632"/>
  <c r="T632"/>
  <c r="R632"/>
  <c r="P632"/>
  <c r="BI595"/>
  <c r="BH595"/>
  <c r="BG595"/>
  <c r="BF595"/>
  <c r="T595"/>
  <c r="R595"/>
  <c r="P595"/>
  <c r="BI558"/>
  <c r="BH558"/>
  <c r="BG558"/>
  <c r="BF558"/>
  <c r="T558"/>
  <c r="R558"/>
  <c r="P558"/>
  <c r="BI520"/>
  <c r="BH520"/>
  <c r="BG520"/>
  <c r="BF520"/>
  <c r="T520"/>
  <c r="R520"/>
  <c r="P520"/>
  <c r="BI483"/>
  <c r="BH483"/>
  <c r="BG483"/>
  <c r="BF483"/>
  <c r="T483"/>
  <c r="R483"/>
  <c r="P483"/>
  <c r="BI469"/>
  <c r="BH469"/>
  <c r="BG469"/>
  <c r="BF469"/>
  <c r="T469"/>
  <c r="R469"/>
  <c r="P469"/>
  <c r="BI457"/>
  <c r="BH457"/>
  <c r="BG457"/>
  <c r="BF457"/>
  <c r="T457"/>
  <c r="R457"/>
  <c r="P457"/>
  <c r="BI445"/>
  <c r="BH445"/>
  <c r="BG445"/>
  <c r="BF445"/>
  <c r="T445"/>
  <c r="R445"/>
  <c r="P445"/>
  <c r="BI433"/>
  <c r="BH433"/>
  <c r="BG433"/>
  <c r="BF433"/>
  <c r="T433"/>
  <c r="R433"/>
  <c r="P433"/>
  <c r="BI424"/>
  <c r="BH424"/>
  <c r="BG424"/>
  <c r="BF424"/>
  <c r="T424"/>
  <c r="T423"/>
  <c r="R424"/>
  <c r="R423"/>
  <c r="P424"/>
  <c r="P423"/>
  <c r="BI417"/>
  <c r="BH417"/>
  <c r="BG417"/>
  <c r="BF417"/>
  <c r="T417"/>
  <c r="R417"/>
  <c r="P417"/>
  <c r="BI404"/>
  <c r="BH404"/>
  <c r="BG404"/>
  <c r="BF404"/>
  <c r="T404"/>
  <c r="R404"/>
  <c r="P404"/>
  <c r="BI391"/>
  <c r="BH391"/>
  <c r="BG391"/>
  <c r="BF391"/>
  <c r="T391"/>
  <c r="R391"/>
  <c r="P391"/>
  <c r="BI384"/>
  <c r="BH384"/>
  <c r="BG384"/>
  <c r="BF384"/>
  <c r="T384"/>
  <c r="R384"/>
  <c r="P384"/>
  <c r="BI377"/>
  <c r="BH377"/>
  <c r="BG377"/>
  <c r="BF377"/>
  <c r="T377"/>
  <c r="R377"/>
  <c r="P377"/>
  <c r="BI374"/>
  <c r="BH374"/>
  <c r="BG374"/>
  <c r="BF374"/>
  <c r="T374"/>
  <c r="R374"/>
  <c r="P374"/>
  <c r="BI368"/>
  <c r="BH368"/>
  <c r="BG368"/>
  <c r="BF368"/>
  <c r="T368"/>
  <c r="R368"/>
  <c r="P368"/>
  <c r="BI356"/>
  <c r="BH356"/>
  <c r="BG356"/>
  <c r="BF356"/>
  <c r="T356"/>
  <c r="R356"/>
  <c r="P356"/>
  <c r="BI344"/>
  <c r="BH344"/>
  <c r="BG344"/>
  <c r="BF344"/>
  <c r="T344"/>
  <c r="R344"/>
  <c r="P344"/>
  <c r="BI332"/>
  <c r="BH332"/>
  <c r="BG332"/>
  <c r="BF332"/>
  <c r="T332"/>
  <c r="R332"/>
  <c r="P332"/>
  <c r="BI320"/>
  <c r="BH320"/>
  <c r="BG320"/>
  <c r="BF320"/>
  <c r="T320"/>
  <c r="R320"/>
  <c r="P320"/>
  <c r="BI299"/>
  <c r="BH299"/>
  <c r="BG299"/>
  <c r="BF299"/>
  <c r="T299"/>
  <c r="R299"/>
  <c r="P299"/>
  <c r="BI291"/>
  <c r="BH291"/>
  <c r="BG291"/>
  <c r="BF291"/>
  <c r="T291"/>
  <c r="R291"/>
  <c r="P291"/>
  <c r="BI283"/>
  <c r="BH283"/>
  <c r="BG283"/>
  <c r="BF283"/>
  <c r="T283"/>
  <c r="R283"/>
  <c r="P283"/>
  <c r="BI239"/>
  <c r="BH239"/>
  <c r="BG239"/>
  <c r="BF239"/>
  <c r="T239"/>
  <c r="R239"/>
  <c r="P239"/>
  <c r="BI228"/>
  <c r="BH228"/>
  <c r="BG228"/>
  <c r="BF228"/>
  <c r="T228"/>
  <c r="R228"/>
  <c r="P228"/>
  <c r="BI223"/>
  <c r="BH223"/>
  <c r="BG223"/>
  <c r="BF223"/>
  <c r="T223"/>
  <c r="R223"/>
  <c r="P223"/>
  <c r="BI218"/>
  <c r="BH218"/>
  <c r="BG218"/>
  <c r="BF218"/>
  <c r="T218"/>
  <c r="R218"/>
  <c r="P218"/>
  <c r="BI209"/>
  <c r="BH209"/>
  <c r="BG209"/>
  <c r="BF209"/>
  <c r="T209"/>
  <c r="R209"/>
  <c r="P209"/>
  <c r="BI184"/>
  <c r="BH184"/>
  <c r="BG184"/>
  <c r="BF184"/>
  <c r="T184"/>
  <c r="R184"/>
  <c r="P184"/>
  <c r="BI179"/>
  <c r="BH179"/>
  <c r="BG179"/>
  <c r="BF179"/>
  <c r="T179"/>
  <c r="R179"/>
  <c r="P179"/>
  <c r="BI171"/>
  <c r="BH171"/>
  <c r="BG171"/>
  <c r="BF171"/>
  <c r="T171"/>
  <c r="R171"/>
  <c r="P171"/>
  <c r="BI165"/>
  <c r="BH165"/>
  <c r="BG165"/>
  <c r="BF165"/>
  <c r="T165"/>
  <c r="R165"/>
  <c r="P165"/>
  <c r="BI162"/>
  <c r="BH162"/>
  <c r="BG162"/>
  <c r="BF162"/>
  <c r="T162"/>
  <c r="R162"/>
  <c r="P162"/>
  <c r="BI156"/>
  <c r="BH156"/>
  <c r="BG156"/>
  <c r="BF156"/>
  <c r="T156"/>
  <c r="R156"/>
  <c r="P156"/>
  <c r="BI151"/>
  <c r="BH151"/>
  <c r="BG151"/>
  <c r="BF151"/>
  <c r="T151"/>
  <c r="R151"/>
  <c r="P151"/>
  <c r="BI142"/>
  <c r="BH142"/>
  <c r="BG142"/>
  <c r="BF142"/>
  <c r="T142"/>
  <c r="R142"/>
  <c r="P142"/>
  <c r="BI133"/>
  <c r="BH133"/>
  <c r="BG133"/>
  <c r="BF133"/>
  <c r="T133"/>
  <c r="R133"/>
  <c r="P133"/>
  <c r="BI125"/>
  <c r="BH125"/>
  <c r="BG125"/>
  <c r="BF125"/>
  <c r="T125"/>
  <c r="R125"/>
  <c r="P125"/>
  <c r="BI120"/>
  <c r="BH120"/>
  <c r="BG120"/>
  <c r="BF120"/>
  <c r="T120"/>
  <c r="R120"/>
  <c r="P120"/>
  <c r="BI115"/>
  <c r="BH115"/>
  <c r="BG115"/>
  <c r="BF115"/>
  <c r="T115"/>
  <c r="R115"/>
  <c r="P115"/>
  <c r="BI110"/>
  <c r="BH110"/>
  <c r="BG110"/>
  <c r="BF110"/>
  <c r="T110"/>
  <c r="R110"/>
  <c r="P110"/>
  <c r="J104"/>
  <c r="J103"/>
  <c r="F103"/>
  <c r="F101"/>
  <c r="E99"/>
  <c r="J55"/>
  <c r="J54"/>
  <c r="F54"/>
  <c r="F52"/>
  <c r="E50"/>
  <c r="J18"/>
  <c r="E18"/>
  <c r="F104"/>
  <c r="J17"/>
  <c r="J12"/>
  <c r="J101"/>
  <c r="E7"/>
  <c r="E48"/>
  <c i="2" r="J37"/>
  <c r="J36"/>
  <c i="1" r="AY55"/>
  <c i="2" r="J35"/>
  <c i="1" r="AX55"/>
  <c i="2" r="BI108"/>
  <c r="BH108"/>
  <c r="BG108"/>
  <c r="BF108"/>
  <c r="T108"/>
  <c r="R108"/>
  <c r="P108"/>
  <c r="BI104"/>
  <c r="BH104"/>
  <c r="BG104"/>
  <c r="BF104"/>
  <c r="T104"/>
  <c r="R104"/>
  <c r="P104"/>
  <c r="BI101"/>
  <c r="BH101"/>
  <c r="BG101"/>
  <c r="BF101"/>
  <c r="T101"/>
  <c r="R101"/>
  <c r="P101"/>
  <c r="BI97"/>
  <c r="BH97"/>
  <c r="BG97"/>
  <c r="BF97"/>
  <c r="T97"/>
  <c r="T96"/>
  <c r="R97"/>
  <c r="R96"/>
  <c r="P97"/>
  <c r="P96"/>
  <c r="BI93"/>
  <c r="BH93"/>
  <c r="BG93"/>
  <c r="BF93"/>
  <c r="T93"/>
  <c r="R93"/>
  <c r="P93"/>
  <c r="BI89"/>
  <c r="BH89"/>
  <c r="BG89"/>
  <c r="BF89"/>
  <c r="T89"/>
  <c r="R89"/>
  <c r="P89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52"/>
  <c r="E7"/>
  <c r="E48"/>
  <c i="1" r="L50"/>
  <c r="AM50"/>
  <c r="AM49"/>
  <c r="L49"/>
  <c r="AM47"/>
  <c r="L47"/>
  <c r="L45"/>
  <c r="L44"/>
  <c i="5" r="BK150"/>
  <c r="J141"/>
  <c r="J121"/>
  <c i="6" r="J554"/>
  <c r="BK364"/>
  <c r="BK250"/>
  <c r="J172"/>
  <c r="J517"/>
  <c r="J386"/>
  <c r="J204"/>
  <c r="BK117"/>
  <c r="BK514"/>
  <c r="J288"/>
  <c r="J181"/>
  <c i="7" r="BK300"/>
  <c r="J110"/>
  <c r="BK197"/>
  <c r="J259"/>
  <c r="BK112"/>
  <c r="J267"/>
  <c r="J147"/>
  <c r="BK262"/>
  <c r="BK177"/>
  <c i="8" r="BK295"/>
  <c r="BK242"/>
  <c r="BK154"/>
  <c r="BK124"/>
  <c r="J126"/>
  <c r="J282"/>
  <c r="J173"/>
  <c r="J128"/>
  <c i="9" r="J152"/>
  <c r="J115"/>
  <c r="BK140"/>
  <c r="BK102"/>
  <c i="10" r="J238"/>
  <c r="J292"/>
  <c r="BK195"/>
  <c r="J160"/>
  <c r="BK235"/>
  <c r="BK183"/>
  <c r="BK142"/>
  <c i="11" r="J304"/>
  <c r="J284"/>
  <c r="BK167"/>
  <c r="J217"/>
  <c r="J213"/>
  <c i="12" r="BK127"/>
  <c r="J166"/>
  <c r="BK163"/>
  <c r="J214"/>
  <c r="J160"/>
  <c r="BK100"/>
  <c i="13" r="BK417"/>
  <c r="BK153"/>
  <c r="BK483"/>
  <c r="BK213"/>
  <c r="BK260"/>
  <c r="J388"/>
  <c r="J401"/>
  <c r="BK414"/>
  <c i="3" r="BK2354"/>
  <c r="J1994"/>
  <c r="BK1387"/>
  <c r="BK2714"/>
  <c i="2" r="J104"/>
  <c i="3" r="J2305"/>
  <c r="J2133"/>
  <c r="BK2004"/>
  <c r="BK1825"/>
  <c r="J1445"/>
  <c r="J433"/>
  <c r="BK2735"/>
  <c r="J2597"/>
  <c r="BK2402"/>
  <c i="2" r="BK101"/>
  <c i="3" r="BK2218"/>
  <c r="J2032"/>
  <c r="BK1831"/>
  <c r="BK1651"/>
  <c r="BK1304"/>
  <c r="J184"/>
  <c r="J2697"/>
  <c r="J2462"/>
  <c r="J1229"/>
  <c r="J1095"/>
  <c r="J973"/>
  <c r="J793"/>
  <c r="BK299"/>
  <c r="BK2671"/>
  <c r="BK1291"/>
  <c r="J1018"/>
  <c r="J654"/>
  <c r="J223"/>
  <c r="BK2252"/>
  <c r="BK2068"/>
  <c r="J1795"/>
  <c r="BK1630"/>
  <c r="BK985"/>
  <c r="J2146"/>
  <c r="BK1991"/>
  <c r="BK1809"/>
  <c r="J1436"/>
  <c r="BK2092"/>
  <c r="J1972"/>
  <c r="BK1681"/>
  <c r="J1343"/>
  <c r="J1152"/>
  <c r="BK939"/>
  <c r="BK817"/>
  <c r="BK404"/>
  <c r="BK384"/>
  <c i="5" r="BK160"/>
  <c r="BK110"/>
  <c i="6" r="BK221"/>
  <c r="BK551"/>
  <c r="J332"/>
  <c r="BK405"/>
  <c r="BK432"/>
  <c r="BK227"/>
  <c r="BK324"/>
  <c r="BK592"/>
  <c r="J280"/>
  <c i="7" r="BK165"/>
  <c r="J223"/>
  <c r="J306"/>
  <c r="BK187"/>
  <c i="8" r="BK122"/>
  <c r="BK263"/>
  <c r="J176"/>
  <c r="J200"/>
  <c i="9" r="BK104"/>
  <c i="3" r="BK684"/>
  <c r="BK2451"/>
  <c r="BK888"/>
  <c r="BK2255"/>
  <c r="J1925"/>
  <c r="BK1436"/>
  <c r="BK2059"/>
  <c r="BK1756"/>
  <c r="J1991"/>
  <c r="BK1585"/>
  <c r="BK1122"/>
  <c r="BK595"/>
  <c i="10" r="J130"/>
  <c i="11" r="BK105"/>
  <c r="J167"/>
  <c i="12" r="J121"/>
  <c i="13" r="BK360"/>
  <c r="J330"/>
  <c r="BK98"/>
  <c i="3" r="BK184"/>
  <c r="J1198"/>
  <c r="BK632"/>
  <c r="BK2040"/>
  <c r="J1448"/>
  <c r="BK2125"/>
  <c r="J1295"/>
  <c r="BK1797"/>
  <c r="J1167"/>
  <c r="J674"/>
  <c i="4" r="J317"/>
  <c r="J265"/>
  <c i="5" r="BK250"/>
  <c r="BK96"/>
  <c r="J284"/>
  <c r="J160"/>
  <c r="BK289"/>
  <c r="BK236"/>
  <c r="BK132"/>
  <c i="6" r="BK582"/>
  <c r="BK284"/>
  <c r="J578"/>
  <c r="J284"/>
  <c r="BK520"/>
  <c r="BK271"/>
  <c r="BK528"/>
  <c r="J320"/>
  <c r="BK126"/>
  <c r="BK197"/>
  <c r="BK565"/>
  <c r="J265"/>
  <c i="7" r="J291"/>
  <c r="BK108"/>
  <c r="J195"/>
  <c r="J102"/>
  <c r="J330"/>
  <c r="BK147"/>
  <c i="8" r="BK126"/>
  <c r="J257"/>
  <c r="BK185"/>
  <c i="9" r="BK148"/>
  <c i="10" r="BK201"/>
  <c r="J201"/>
  <c r="J247"/>
  <c i="3" r="J2035"/>
  <c r="J1813"/>
  <c r="BK283"/>
  <c r="BK2594"/>
  <c r="BK520"/>
  <c r="BK1252"/>
  <c r="J283"/>
  <c r="BK1734"/>
  <c r="J1793"/>
  <c r="BK1959"/>
  <c r="J1155"/>
  <c r="BK162"/>
  <c i="4" r="BK378"/>
  <c r="J271"/>
  <c r="J102"/>
  <c r="BK302"/>
  <c r="J204"/>
  <c r="J352"/>
  <c r="BK207"/>
  <c r="J313"/>
  <c i="5" r="BK241"/>
  <c r="J144"/>
  <c r="BK221"/>
  <c i="6" r="J398"/>
  <c r="BK200"/>
  <c r="BK525"/>
  <c r="J392"/>
  <c r="BK176"/>
  <c r="J511"/>
  <c r="J282"/>
  <c r="BK568"/>
  <c r="BK458"/>
  <c r="J267"/>
  <c r="BK415"/>
  <c r="BK253"/>
  <c r="J112"/>
  <c r="J452"/>
  <c r="J259"/>
  <c i="7" r="J350"/>
  <c r="BK352"/>
  <c r="J94"/>
  <c r="BK171"/>
  <c r="J165"/>
  <c r="BK100"/>
  <c i="8" r="BK156"/>
  <c r="J245"/>
  <c r="J187"/>
  <c r="J102"/>
  <c i="9" r="BK131"/>
  <c i="10" r="J186"/>
  <c r="BK133"/>
  <c i="3" r="BK841"/>
  <c r="J2428"/>
  <c r="BK2265"/>
  <c r="J1651"/>
  <c r="J1630"/>
  <c r="BK1813"/>
  <c r="J1252"/>
  <c r="J749"/>
  <c i="10" r="J257"/>
  <c r="J165"/>
  <c r="BK89"/>
  <c i="11" r="BK254"/>
  <c r="J116"/>
  <c i="12" r="BK103"/>
  <c r="BK121"/>
  <c r="J193"/>
  <c r="J103"/>
  <c i="13" r="BK343"/>
  <c r="BK471"/>
  <c r="J228"/>
  <c r="J376"/>
  <c r="BK265"/>
  <c i="3" r="BK1152"/>
  <c r="BK968"/>
  <c r="J714"/>
  <c r="BK228"/>
  <c r="J2485"/>
  <c r="BK1216"/>
  <c r="J784"/>
  <c r="BK142"/>
  <c r="J2125"/>
  <c r="J1997"/>
  <c r="BK1754"/>
  <c r="BK990"/>
  <c r="J2154"/>
  <c r="BK1811"/>
  <c r="J1409"/>
  <c r="BK1994"/>
  <c r="BK1823"/>
  <c r="J1376"/>
  <c r="J999"/>
  <c r="J855"/>
  <c r="BK457"/>
  <c i="4" r="J413"/>
  <c r="J268"/>
  <c r="J180"/>
  <c r="BK398"/>
  <c r="BK259"/>
  <c r="BK136"/>
  <c r="J334"/>
  <c i="5" r="BK198"/>
  <c r="J138"/>
  <c i="6" r="J217"/>
  <c r="J374"/>
  <c r="BK292"/>
  <c r="J345"/>
  <c r="J124"/>
  <c r="BK578"/>
  <c r="J122"/>
  <c i="7" r="BK125"/>
  <c r="J87"/>
  <c r="J206"/>
  <c i="8" r="J108"/>
  <c r="J221"/>
  <c r="J139"/>
  <c i="9" r="BK129"/>
  <c r="J106"/>
  <c i="10" r="J281"/>
  <c r="J266"/>
  <c r="J275"/>
  <c r="BK148"/>
  <c r="J104"/>
  <c i="11" r="J111"/>
  <c r="J197"/>
  <c r="J182"/>
  <c i="12" r="BK193"/>
  <c r="BK130"/>
  <c r="BK154"/>
  <c i="13" r="J414"/>
  <c r="J478"/>
  <c r="BK116"/>
  <c r="BK308"/>
  <c r="BK226"/>
  <c i="2" r="BK86"/>
  <c i="3" r="J2234"/>
  <c r="J2002"/>
  <c r="J1710"/>
  <c r="J320"/>
  <c r="BK2690"/>
  <c i="4" r="J362"/>
  <c r="BK143"/>
  <c r="BK218"/>
  <c r="J300"/>
  <c r="BK317"/>
  <c r="BK163"/>
  <c i="5" r="J264"/>
  <c r="BK284"/>
  <c r="J178"/>
  <c r="BK178"/>
  <c i="10" r="J113"/>
  <c r="BK139"/>
  <c i="11" r="BK313"/>
  <c r="J313"/>
  <c r="BK152"/>
  <c r="J172"/>
  <c r="BK192"/>
  <c i="12" r="J106"/>
  <c r="J205"/>
  <c r="J118"/>
  <c i="13" r="J295"/>
  <c r="J435"/>
  <c r="BK182"/>
  <c r="J327"/>
  <c r="J335"/>
  <c i="3" r="J694"/>
  <c r="J2589"/>
  <c r="BK2394"/>
  <c r="J921"/>
  <c r="J374"/>
  <c r="BK2379"/>
  <c r="BK2070"/>
  <c r="J1797"/>
  <c r="J1316"/>
  <c r="J704"/>
  <c r="BK1988"/>
  <c r="BK1729"/>
  <c r="BK1424"/>
  <c r="J2070"/>
  <c r="BK1927"/>
  <c r="BK1472"/>
  <c r="J1216"/>
  <c r="BK950"/>
  <c r="J142"/>
  <c i="4" r="BK358"/>
  <c r="J229"/>
  <c r="J155"/>
  <c r="BK413"/>
  <c r="BK177"/>
  <c r="BK275"/>
  <c r="J331"/>
  <c i="5" r="J289"/>
  <c r="BK168"/>
  <c r="BK152"/>
  <c r="J197"/>
  <c r="J190"/>
  <c r="BK106"/>
  <c r="BK92"/>
  <c i="6" r="J318"/>
  <c r="BK158"/>
  <c r="J455"/>
  <c r="BK297"/>
  <c r="BK598"/>
  <c r="J395"/>
  <c r="BK594"/>
  <c r="J494"/>
  <c r="BK282"/>
  <c r="BK154"/>
  <c r="J523"/>
  <c r="BK345"/>
  <c r="J195"/>
  <c r="J534"/>
  <c r="J305"/>
  <c r="J154"/>
  <c i="7" r="J312"/>
  <c r="J157"/>
  <c r="J241"/>
  <c r="BK346"/>
  <c r="J125"/>
  <c r="BK151"/>
  <c r="J185"/>
  <c i="8" r="J286"/>
  <c r="J141"/>
  <c r="BK271"/>
  <c r="J136"/>
  <c i="9" r="BK144"/>
  <c r="BK98"/>
  <c i="10" r="BK247"/>
  <c r="BK244"/>
  <c r="J121"/>
  <c i="11" r="BK322"/>
  <c r="BK159"/>
  <c r="J121"/>
  <c i="12" r="BK214"/>
  <c r="BK217"/>
  <c r="J91"/>
  <c i="13" r="J182"/>
  <c r="J343"/>
  <c r="J303"/>
  <c r="J215"/>
  <c i="3" r="BK2375"/>
  <c r="BK1885"/>
  <c r="BK2489"/>
  <c i="4" r="BK352"/>
  <c r="J140"/>
  <c r="BK355"/>
  <c r="BK195"/>
  <c r="BK222"/>
  <c r="J93"/>
  <c i="5" r="J173"/>
  <c r="BK156"/>
  <c r="J261"/>
  <c r="BK215"/>
  <c r="J150"/>
  <c i="6" r="J562"/>
  <c r="BK245"/>
  <c r="J598"/>
  <c r="J418"/>
  <c r="BK174"/>
  <c r="J469"/>
  <c r="BK202"/>
  <c r="BK531"/>
  <c r="BK401"/>
  <c r="J233"/>
  <c r="BK469"/>
  <c r="J358"/>
  <c r="BK225"/>
  <c r="J590"/>
  <c r="J405"/>
  <c r="J189"/>
  <c i="7" r="BK356"/>
  <c r="BK175"/>
  <c r="BK341"/>
  <c r="BK238"/>
  <c r="BK159"/>
  <c r="J169"/>
  <c r="BK321"/>
  <c r="J155"/>
  <c i="8" r="J203"/>
  <c r="BK286"/>
  <c r="BK284"/>
  <c r="J168"/>
  <c i="9" r="BK150"/>
  <c i="10" r="BK197"/>
  <c r="J136"/>
  <c r="J193"/>
  <c r="BK145"/>
  <c i="11" r="J288"/>
  <c r="J254"/>
  <c i="12" r="J223"/>
  <c r="J133"/>
  <c r="J163"/>
  <c i="13" r="BK435"/>
  <c r="BK492"/>
  <c r="BK111"/>
  <c r="BK383"/>
  <c r="BK217"/>
  <c i="3" r="J2265"/>
  <c r="BK1821"/>
  <c r="BK2693"/>
  <c i="4" r="BK370"/>
  <c r="J430"/>
  <c r="BK253"/>
  <c r="J174"/>
  <c i="11" r="BK269"/>
  <c i="12" r="J184"/>
  <c i="13" r="BK220"/>
  <c r="J226"/>
  <c r="BK378"/>
  <c i="3" r="J404"/>
  <c r="J2413"/>
  <c r="BK694"/>
  <c r="BK2314"/>
  <c r="BK1859"/>
  <c r="J2068"/>
  <c r="J1493"/>
  <c r="BK1980"/>
  <c r="BK1347"/>
  <c r="J870"/>
  <c r="BK848"/>
  <c i="4" r="J366"/>
  <c r="BK337"/>
  <c i="5" r="BK224"/>
  <c r="J202"/>
  <c r="BK292"/>
  <c r="BK264"/>
  <c r="J124"/>
  <c r="BK104"/>
  <c i="6" r="J342"/>
  <c r="J187"/>
  <c r="J537"/>
  <c r="BK241"/>
  <c r="BK523"/>
  <c r="J294"/>
  <c r="BK172"/>
  <c r="BK438"/>
  <c r="BK301"/>
  <c r="J170"/>
  <c r="J410"/>
  <c r="BK257"/>
  <c r="BK156"/>
  <c r="J491"/>
  <c r="BK261"/>
  <c r="BK124"/>
  <c i="7" r="J288"/>
  <c r="BK133"/>
  <c r="J356"/>
  <c r="J324"/>
  <c r="J279"/>
  <c r="BK267"/>
  <c i="8" r="BK225"/>
  <c r="J275"/>
  <c r="BK194"/>
  <c r="J122"/>
  <c i="9" r="J135"/>
  <c i="10" r="J232"/>
  <c r="BK168"/>
  <c r="J177"/>
  <c i="11" r="J221"/>
  <c r="J310"/>
  <c r="J245"/>
  <c i="12" r="J145"/>
  <c r="J181"/>
  <c r="BK202"/>
  <c r="J127"/>
  <c i="13" r="BK290"/>
  <c r="BK444"/>
  <c r="J90"/>
  <c r="BK103"/>
  <c r="BK303"/>
  <c i="3" r="BK2026"/>
  <c r="BK2730"/>
  <c i="4" r="J375"/>
  <c r="J253"/>
  <c r="J287"/>
  <c r="J146"/>
  <c r="J370"/>
  <c r="BK152"/>
  <c r="BK350"/>
  <c i="5" r="BK295"/>
  <c r="J114"/>
  <c r="J218"/>
  <c r="BK162"/>
  <c r="BK186"/>
  <c r="BK124"/>
  <c i="6" r="J458"/>
  <c r="BK206"/>
  <c r="J438"/>
  <c r="BK191"/>
  <c r="J422"/>
  <c r="J142"/>
  <c r="J435"/>
  <c r="J243"/>
  <c r="BK494"/>
  <c r="J316"/>
  <c r="J588"/>
  <c r="BK352"/>
  <c r="J126"/>
  <c i="7" r="BK209"/>
  <c r="BK212"/>
  <c r="J253"/>
  <c r="BK226"/>
  <c r="J276"/>
  <c i="8" r="J288"/>
  <c r="BK170"/>
  <c r="BK104"/>
  <c i="9" r="J144"/>
  <c r="J137"/>
  <c i="10" r="J260"/>
  <c r="BK177"/>
  <c r="J195"/>
  <c i="3" r="J2140"/>
  <c r="J1780"/>
  <c r="J1300"/>
  <c r="BK2684"/>
  <c r="BK2398"/>
  <c r="J2503"/>
  <c r="J681"/>
  <c r="J2103"/>
  <c r="BK483"/>
  <c r="J2056"/>
  <c r="BK1240"/>
  <c r="J873"/>
  <c i="4" r="BK295"/>
  <c r="BK157"/>
  <c r="J358"/>
  <c r="J136"/>
  <c r="BK325"/>
  <c r="BK134"/>
  <c r="J123"/>
  <c i="5" r="BK212"/>
  <c r="BK127"/>
  <c i="6" r="BK573"/>
  <c r="J324"/>
  <c r="BK596"/>
  <c r="J371"/>
  <c r="J210"/>
  <c r="BK377"/>
  <c r="J197"/>
  <c r="J500"/>
  <c r="BK337"/>
  <c r="BK193"/>
  <c r="J449"/>
  <c r="J278"/>
  <c r="J176"/>
  <c r="BK395"/>
  <c r="BK164"/>
  <c i="7" r="J270"/>
  <c r="BK127"/>
  <c r="J232"/>
  <c r="J336"/>
  <c r="J247"/>
  <c r="BK87"/>
  <c r="J153"/>
  <c i="8" r="BK233"/>
  <c r="BK120"/>
  <c r="J279"/>
  <c r="J149"/>
  <c i="9" r="J108"/>
  <c r="J96"/>
  <c i="10" r="J288"/>
  <c r="J92"/>
  <c r="J157"/>
  <c i="3" r="J1260"/>
  <c r="BK2113"/>
  <c r="J1762"/>
  <c r="BK1965"/>
  <c r="J2011"/>
  <c r="J1179"/>
  <c r="J356"/>
  <c i="10" r="BK151"/>
  <c r="J101"/>
  <c i="11" r="BK162"/>
  <c r="J95"/>
  <c r="BK238"/>
  <c i="12" r="BK175"/>
  <c r="BK109"/>
  <c r="BK169"/>
  <c i="13" r="J471"/>
  <c r="J170"/>
  <c r="BK134"/>
  <c r="BK164"/>
  <c r="J383"/>
  <c i="3" r="BK1187"/>
  <c r="J976"/>
  <c r="J827"/>
  <c r="BK356"/>
  <c r="J2517"/>
  <c r="BK1271"/>
  <c r="BK827"/>
  <c r="J483"/>
  <c r="BK2305"/>
  <c r="BK1874"/>
  <c r="J1656"/>
  <c r="BK714"/>
  <c r="J2077"/>
  <c r="J1784"/>
  <c r="BK1351"/>
  <c r="BK1872"/>
  <c r="J1620"/>
  <c r="BK1202"/>
  <c r="J964"/>
  <c r="BK807"/>
  <c r="J332"/>
  <c i="4" r="J348"/>
  <c r="J210"/>
  <c r="BK120"/>
  <c r="BK328"/>
  <c r="BK268"/>
  <c r="BK160"/>
  <c i="5" r="J230"/>
  <c r="BK171"/>
  <c i="6" r="BK534"/>
  <c r="J601"/>
  <c r="J200"/>
  <c r="BK212"/>
  <c r="J239"/>
  <c r="BK243"/>
  <c r="BK267"/>
  <c i="7" r="J183"/>
  <c r="BK276"/>
  <c r="J133"/>
  <c r="BK273"/>
  <c i="8" r="J134"/>
  <c r="J266"/>
  <c r="J197"/>
  <c i="9" r="J129"/>
  <c r="BK142"/>
  <c r="J102"/>
  <c i="10" r="BK226"/>
  <c r="BK127"/>
  <c r="J154"/>
  <c r="J127"/>
  <c i="11" r="J206"/>
  <c r="J147"/>
  <c r="BK121"/>
  <c i="12" r="J85"/>
  <c r="BK160"/>
  <c r="BK199"/>
  <c r="BK112"/>
  <c i="13" r="J449"/>
  <c r="BK498"/>
  <c r="BK205"/>
  <c r="J366"/>
  <c r="J312"/>
  <c r="J177"/>
  <c i="3" r="J2302"/>
  <c r="BK2130"/>
  <c r="J1887"/>
  <c r="BK1409"/>
  <c r="J2735"/>
  <c r="BK2517"/>
  <c r="J2394"/>
  <c i="4" r="J160"/>
  <c r="J247"/>
  <c r="BK271"/>
  <c r="BK238"/>
  <c r="J143"/>
  <c i="5" r="J205"/>
  <c r="J179"/>
  <c r="J241"/>
  <c i="6" r="BK311"/>
  <c r="J428"/>
  <c r="BK497"/>
  <c r="BK214"/>
  <c i="7" r="J265"/>
  <c r="J217"/>
  <c r="J229"/>
  <c r="J318"/>
  <c r="J137"/>
  <c i="8" r="BK206"/>
  <c r="J254"/>
  <c r="J182"/>
  <c r="J124"/>
  <c i="9" r="J94"/>
  <c i="10" r="J216"/>
  <c r="J278"/>
  <c r="BK92"/>
  <c i="11" r="BK189"/>
  <c i="12" r="J148"/>
  <c r="J130"/>
  <c i="13" r="J260"/>
  <c r="BK312"/>
  <c r="J353"/>
  <c r="J220"/>
  <c i="3" r="J1729"/>
  <c r="J2681"/>
  <c r="J2255"/>
  <c r="BK1970"/>
  <c r="BK1656"/>
  <c r="J2726"/>
  <c r="BK2413"/>
  <c r="J2268"/>
  <c r="BK1938"/>
  <c r="J151"/>
  <c r="BK2496"/>
  <c r="J1140"/>
  <c r="BK674"/>
  <c r="J2489"/>
  <c r="J1137"/>
  <c r="J125"/>
  <c r="J1872"/>
  <c r="BK646"/>
  <c r="J1603"/>
  <c r="BK2051"/>
  <c r="BK1635"/>
  <c r="BK973"/>
  <c r="BK643"/>
  <c i="5" r="BK258"/>
  <c i="6" r="BK320"/>
  <c r="J263"/>
  <c r="BK586"/>
  <c r="BK542"/>
  <c i="7" r="BK265"/>
  <c r="BK131"/>
  <c i="8" r="J190"/>
  <c i="9" r="J131"/>
  <c i="3" r="J2690"/>
  <c r="BK151"/>
  <c r="J2158"/>
  <c r="J2043"/>
  <c r="J906"/>
  <c i="4" r="BK385"/>
  <c i="10" r="J89"/>
  <c r="J133"/>
  <c i="11" r="J229"/>
  <c r="BK342"/>
  <c r="J242"/>
  <c r="BK111"/>
  <c r="BK128"/>
  <c i="12" r="BK220"/>
  <c r="BK157"/>
  <c r="J100"/>
  <c i="13" r="BK129"/>
  <c r="BK374"/>
  <c r="BK393"/>
  <c r="J199"/>
  <c r="J256"/>
  <c i="3" r="J2693"/>
  <c r="BK2482"/>
  <c r="BK1095"/>
  <c r="J802"/>
  <c r="BK171"/>
  <c r="BK2133"/>
  <c r="BK2002"/>
  <c r="J1690"/>
  <c r="BK1167"/>
  <c r="J2379"/>
  <c r="BK1936"/>
  <c r="BK1795"/>
  <c r="J1058"/>
  <c r="J813"/>
  <c i="4" r="J409"/>
  <c r="BK279"/>
  <c r="J295"/>
  <c r="BK117"/>
  <c r="J328"/>
  <c i="5" r="J267"/>
  <c r="J186"/>
  <c r="J236"/>
  <c r="BK230"/>
  <c r="J162"/>
  <c r="BK147"/>
  <c i="6" r="J474"/>
  <c r="BK229"/>
  <c r="J508"/>
  <c r="BK160"/>
  <c r="J301"/>
  <c r="BK539"/>
  <c r="J355"/>
  <c r="BK466"/>
  <c r="J250"/>
  <c r="BK440"/>
  <c r="BK152"/>
  <c i="7" r="J244"/>
  <c r="BK90"/>
  <c r="J327"/>
  <c r="J141"/>
  <c r="J161"/>
  <c r="BK195"/>
  <c i="8" r="BK279"/>
  <c r="BK139"/>
  <c r="J251"/>
  <c r="J159"/>
  <c i="9" r="J160"/>
  <c r="J92"/>
  <c i="10" r="BK263"/>
  <c r="J95"/>
  <c r="J151"/>
  <c i="3" r="J1959"/>
  <c r="J1591"/>
  <c r="BK2726"/>
  <c r="BK701"/>
  <c r="BK2458"/>
  <c r="BK433"/>
  <c r="BK2011"/>
  <c r="BK810"/>
  <c r="BK1535"/>
  <c r="BK1591"/>
  <c r="BK662"/>
  <c i="4" r="J350"/>
  <c r="BK210"/>
  <c r="J405"/>
  <c r="BK262"/>
  <c r="BK123"/>
  <c r="J189"/>
  <c r="J259"/>
  <c i="5" r="BK261"/>
  <c r="J132"/>
  <c r="J181"/>
  <c i="6" r="J471"/>
  <c r="BK233"/>
  <c r="BK330"/>
  <c r="BK130"/>
  <c r="BK452"/>
  <c r="J223"/>
  <c r="J520"/>
  <c r="BK305"/>
  <c r="J140"/>
  <c r="BK371"/>
  <c r="BK237"/>
  <c r="J132"/>
  <c r="J531"/>
  <c r="BK276"/>
  <c i="7" r="J339"/>
  <c r="J112"/>
  <c r="BK285"/>
  <c r="BK137"/>
  <c r="BK119"/>
  <c r="BK189"/>
  <c i="8" r="BK200"/>
  <c r="BK163"/>
  <c r="J233"/>
  <c r="J151"/>
  <c i="9" r="BK146"/>
  <c i="10" r="BK229"/>
  <c r="BK238"/>
  <c i="3" r="BK417"/>
  <c r="J968"/>
  <c r="J2375"/>
  <c r="J1831"/>
  <c r="BK2121"/>
  <c r="BK1316"/>
  <c r="BK1660"/>
  <c r="J838"/>
  <c i="10" r="BK174"/>
  <c r="BK116"/>
  <c i="11" r="J297"/>
  <c r="J342"/>
  <c r="J189"/>
  <c i="12" r="J139"/>
  <c r="J196"/>
  <c r="BK148"/>
  <c i="13" r="J420"/>
  <c r="BK478"/>
  <c r="BK358"/>
  <c r="J308"/>
  <c r="BK347"/>
  <c i="3" r="BK1195"/>
  <c r="BK1015"/>
  <c r="BK855"/>
  <c r="BK657"/>
  <c r="J2684"/>
  <c r="BK2455"/>
  <c r="J1015"/>
  <c r="J665"/>
  <c r="J209"/>
  <c r="BK2143"/>
  <c r="J2004"/>
  <c r="BK1784"/>
  <c r="BK1295"/>
  <c r="J2223"/>
  <c r="BK1906"/>
  <c r="J1454"/>
  <c r="J2083"/>
  <c r="J1946"/>
  <c r="J1758"/>
  <c r="J1356"/>
  <c r="BK993"/>
  <c r="BK711"/>
  <c r="J707"/>
  <c i="4" r="BK391"/>
  <c r="J238"/>
  <c r="J149"/>
  <c r="J279"/>
  <c r="BK192"/>
  <c r="J90"/>
  <c i="5" r="BK248"/>
  <c r="J92"/>
  <c i="6" r="J261"/>
  <c r="J568"/>
  <c r="BK455"/>
  <c r="J326"/>
  <c r="J506"/>
  <c r="J158"/>
  <c i="7" r="J159"/>
  <c r="J363"/>
  <c r="BK155"/>
  <c i="8" r="J263"/>
  <c r="BK237"/>
  <c r="BK173"/>
  <c i="9" r="BK156"/>
  <c r="BK133"/>
  <c r="J98"/>
  <c i="10" r="BK290"/>
  <c r="J163"/>
  <c r="J207"/>
  <c r="J183"/>
  <c i="11" r="J259"/>
  <c r="BK179"/>
  <c r="J233"/>
  <c i="12" r="J202"/>
  <c r="BK187"/>
  <c r="BK223"/>
  <c i="13" r="BK474"/>
  <c r="BK124"/>
  <c r="BK243"/>
  <c r="BK248"/>
  <c r="J222"/>
  <c r="J124"/>
  <c i="2" r="BK108"/>
  <c i="3" r="BK2154"/>
  <c r="BK1961"/>
  <c r="J1660"/>
  <c r="BK1360"/>
  <c r="J2714"/>
  <c r="BK2485"/>
  <c i="4" r="BK244"/>
  <c r="J321"/>
  <c r="BK409"/>
  <c r="BK321"/>
  <c r="BK198"/>
  <c i="5" r="J253"/>
  <c r="J215"/>
  <c r="J250"/>
  <c r="BK278"/>
  <c i="4" r="BK283"/>
  <c r="BK149"/>
  <c i="5" r="BK207"/>
  <c r="J209"/>
  <c r="J207"/>
  <c r="J248"/>
  <c r="BK179"/>
  <c r="J104"/>
  <c i="6" r="J463"/>
  <c r="BK265"/>
  <c r="J576"/>
  <c r="J334"/>
  <c r="BK562"/>
  <c r="BK322"/>
  <c r="BK560"/>
  <c r="J425"/>
  <c r="J257"/>
  <c r="BK119"/>
  <c r="J297"/>
  <c r="J179"/>
  <c r="J557"/>
  <c r="BK348"/>
  <c r="BK219"/>
  <c i="7" r="BK350"/>
  <c r="J187"/>
  <c r="J106"/>
  <c r="J321"/>
  <c r="BK191"/>
  <c r="J197"/>
  <c r="BK92"/>
  <c r="BK169"/>
  <c i="8" r="BK187"/>
  <c r="BK136"/>
  <c r="BK251"/>
  <c r="BK151"/>
  <c i="9" r="BK135"/>
  <c r="BK108"/>
  <c i="10" r="BK213"/>
  <c r="BK95"/>
  <c i="11" r="BK284"/>
  <c r="J128"/>
  <c r="BK132"/>
  <c i="12" r="BK145"/>
  <c r="J82"/>
  <c r="BK139"/>
  <c i="13" r="J248"/>
  <c r="J265"/>
  <c r="J444"/>
  <c r="J290"/>
  <c r="J251"/>
  <c i="3" r="BK558"/>
  <c i="4" r="BK395"/>
  <c r="J302"/>
  <c r="J385"/>
  <c r="BK226"/>
  <c r="J163"/>
  <c i="5" r="BK190"/>
  <c r="J292"/>
  <c r="BK176"/>
  <c r="J273"/>
  <c r="BK280"/>
  <c r="J100"/>
  <c r="J96"/>
  <c i="6" r="J322"/>
  <c r="BK132"/>
  <c r="BK316"/>
  <c r="BK576"/>
  <c r="J225"/>
  <c r="BK491"/>
  <c r="J214"/>
  <c r="BK425"/>
  <c r="J229"/>
  <c r="J596"/>
  <c r="J290"/>
  <c i="7" r="BK361"/>
  <c r="BK153"/>
  <c r="J256"/>
  <c r="J352"/>
  <c r="J131"/>
  <c r="J145"/>
  <c r="BK167"/>
  <c i="8" r="BK212"/>
  <c r="J120"/>
  <c r="J218"/>
  <c r="J132"/>
  <c i="9" r="BK123"/>
  <c i="10" r="J223"/>
  <c r="J290"/>
  <c i="1" r="AS54"/>
  <c i="3" r="BK1780"/>
  <c r="BK1972"/>
  <c r="J1988"/>
  <c r="J1003"/>
  <c i="4" r="J381"/>
  <c r="BK331"/>
  <c r="J186"/>
  <c r="BK422"/>
  <c r="J214"/>
  <c r="J96"/>
  <c r="J262"/>
  <c r="J99"/>
  <c r="BK247"/>
  <c i="5" r="BK158"/>
  <c r="BK233"/>
  <c i="6" r="J539"/>
  <c r="BK259"/>
  <c r="BK148"/>
  <c r="BK460"/>
  <c r="BK278"/>
  <c r="J560"/>
  <c r="J303"/>
  <c r="BK603"/>
  <c r="BK412"/>
  <c r="BK210"/>
  <c r="BK511"/>
  <c r="BK307"/>
  <c r="J594"/>
  <c r="BK328"/>
  <c r="BK217"/>
  <c i="7" r="J361"/>
  <c r="J202"/>
  <c r="BK244"/>
  <c r="J262"/>
  <c r="BK121"/>
  <c r="J149"/>
  <c r="BK256"/>
  <c i="8" r="BK282"/>
  <c r="BK145"/>
  <c r="BK269"/>
  <c r="BK203"/>
  <c i="9" r="J140"/>
  <c r="BK100"/>
  <c i="10" r="BK272"/>
  <c r="BK266"/>
  <c i="3" r="BK239"/>
  <c r="J595"/>
  <c r="BK2014"/>
  <c r="J848"/>
  <c r="J1885"/>
  <c r="J2090"/>
  <c r="J1106"/>
  <c i="10" r="J197"/>
  <c r="J272"/>
  <c r="BK157"/>
  <c i="11" r="J307"/>
  <c r="BK221"/>
  <c r="J105"/>
  <c i="12" r="J88"/>
  <c r="BK91"/>
  <c r="BK133"/>
  <c i="13" r="J393"/>
  <c r="J492"/>
  <c r="BK285"/>
  <c r="BK233"/>
  <c r="BK241"/>
  <c i="3" r="BK1279"/>
  <c r="BK1058"/>
  <c r="J807"/>
  <c r="J445"/>
  <c r="BK2597"/>
  <c r="J2402"/>
  <c r="BK999"/>
  <c r="J391"/>
  <c r="J2244"/>
  <c r="BK2029"/>
  <c r="J1807"/>
  <c r="J1535"/>
  <c r="J643"/>
  <c r="BK2035"/>
  <c r="BK1612"/>
  <c r="BK2101"/>
  <c r="J1970"/>
  <c r="J1669"/>
  <c r="J1329"/>
  <c r="J1187"/>
  <c r="BK822"/>
  <c r="BK115"/>
  <c i="4" r="J388"/>
  <c r="J232"/>
  <c r="J134"/>
  <c r="J355"/>
  <c r="BK241"/>
  <c r="J120"/>
  <c i="5" r="J154"/>
  <c r="J129"/>
  <c i="6" r="BK392"/>
  <c r="J542"/>
  <c r="J156"/>
  <c r="J152"/>
  <c r="BK486"/>
  <c r="BK128"/>
  <c r="J330"/>
  <c i="7" r="BK318"/>
  <c r="BK145"/>
  <c r="BK199"/>
  <c i="8" r="BK290"/>
  <c r="BK115"/>
  <c r="BK197"/>
  <c r="BK113"/>
  <c i="9" r="BK158"/>
  <c r="BK94"/>
  <c i="10" r="J244"/>
  <c r="J235"/>
  <c r="BK294"/>
  <c r="BK180"/>
  <c r="BK160"/>
  <c i="11" r="J326"/>
  <c r="J330"/>
  <c r="BK142"/>
  <c r="BK250"/>
  <c i="12" r="J208"/>
  <c r="J94"/>
  <c r="BK136"/>
  <c i="13" r="BK376"/>
  <c r="BK461"/>
  <c r="J417"/>
  <c r="J94"/>
  <c r="J374"/>
  <c r="J233"/>
  <c i="2" r="J97"/>
  <c i="3" r="BK2048"/>
  <c r="J1811"/>
  <c r="BK1603"/>
  <c r="J171"/>
  <c r="J2451"/>
  <c i="4" r="J426"/>
  <c r="BK140"/>
  <c r="J131"/>
  <c r="J201"/>
  <c i="5" r="J278"/>
  <c r="J171"/>
  <c r="BK100"/>
  <c r="BK98"/>
  <c i="6" r="J584"/>
  <c r="BK269"/>
  <c r="J145"/>
  <c r="BK367"/>
  <c r="J166"/>
  <c r="J361"/>
  <c i="7" r="BK339"/>
  <c r="BK294"/>
  <c r="BK135"/>
  <c r="J191"/>
  <c r="BK96"/>
  <c r="BK220"/>
  <c i="8" r="J284"/>
  <c r="BK176"/>
  <c r="J260"/>
  <c r="J242"/>
  <c r="J104"/>
  <c i="9" r="J125"/>
  <c r="BK115"/>
  <c i="10" r="BK219"/>
  <c r="BK130"/>
  <c r="BK118"/>
  <c r="BK171"/>
  <c r="BK98"/>
  <c i="11" r="J250"/>
  <c r="BK292"/>
  <c r="BK242"/>
  <c r="J279"/>
  <c r="BK264"/>
  <c i="12" r="J190"/>
  <c r="BK205"/>
  <c r="BK124"/>
  <c r="BK88"/>
  <c r="BK178"/>
  <c r="BK115"/>
  <c i="13" r="J461"/>
  <c r="BK335"/>
  <c r="BK90"/>
  <c r="J455"/>
  <c r="J153"/>
  <c r="J205"/>
  <c r="J217"/>
  <c r="J116"/>
  <c r="BK299"/>
  <c i="2" r="J101"/>
  <c i="3" r="J2059"/>
  <c r="J1640"/>
  <c r="J239"/>
  <c r="J2482"/>
  <c i="2" r="BK104"/>
  <c i="3" r="BK2234"/>
  <c r="J2113"/>
  <c r="J1874"/>
  <c r="BK1807"/>
  <c r="J1612"/>
  <c r="J1351"/>
  <c r="BK165"/>
  <c r="BK2700"/>
  <c r="J2510"/>
  <c i="2" r="BK97"/>
  <c i="3" r="BK2331"/>
  <c r="J2143"/>
  <c r="BK1977"/>
  <c r="J1823"/>
  <c r="J1616"/>
  <c r="BK1372"/>
  <c r="J291"/>
  <c r="J2712"/>
  <c r="J2677"/>
  <c r="J2435"/>
  <c r="J1202"/>
  <c r="BK1055"/>
  <c r="BK953"/>
  <c r="J697"/>
  <c r="BK209"/>
  <c r="J2594"/>
  <c r="J2410"/>
  <c r="BK981"/>
  <c r="BK795"/>
  <c r="J424"/>
  <c r="J2331"/>
  <c r="J2092"/>
  <c r="J1821"/>
  <c r="BK1683"/>
  <c r="J1304"/>
  <c r="J2218"/>
  <c r="J1977"/>
  <c r="BK1843"/>
  <c r="BK1690"/>
  <c r="J1383"/>
  <c r="J2075"/>
  <c r="BK1887"/>
  <c r="J1734"/>
  <c r="J1267"/>
  <c r="BK1119"/>
  <c r="BK851"/>
  <c r="J344"/>
  <c i="4" r="BK426"/>
  <c i="5" r="J183"/>
  <c i="6" r="J486"/>
  <c r="J164"/>
  <c r="BK408"/>
  <c r="BK477"/>
  <c r="BK179"/>
  <c r="BK166"/>
  <c r="BK239"/>
  <c r="BK474"/>
  <c r="BK134"/>
  <c i="7" r="J121"/>
  <c r="J315"/>
  <c r="BK173"/>
  <c i="8" r="J269"/>
  <c r="J170"/>
  <c r="BK228"/>
  <c r="BK166"/>
  <c r="BK141"/>
  <c i="9" r="J119"/>
  <c i="3" r="J851"/>
  <c r="BK2510"/>
  <c r="BK1106"/>
  <c r="BK377"/>
  <c r="BK2140"/>
  <c r="J1809"/>
  <c r="BK1191"/>
  <c r="J1840"/>
  <c r="J2097"/>
  <c r="BK1710"/>
  <c r="BK1198"/>
  <c r="J841"/>
  <c i="4" r="BK405"/>
  <c i="5" r="J127"/>
  <c i="6" r="BK443"/>
  <c r="BK223"/>
  <c r="J565"/>
  <c r="J307"/>
  <c r="J582"/>
  <c r="J309"/>
  <c r="F36"/>
  <c i="3" r="J1271"/>
  <c r="BK1179"/>
  <c r="J993"/>
  <c r="BK838"/>
  <c r="J632"/>
  <c r="BK2697"/>
  <c r="BK2462"/>
  <c r="J939"/>
  <c r="J711"/>
  <c r="J165"/>
  <c r="J2226"/>
  <c r="J1936"/>
  <c r="J1737"/>
  <c r="BK813"/>
  <c r="J2105"/>
  <c r="BK1948"/>
  <c r="J1782"/>
  <c r="BK1325"/>
  <c r="BK1997"/>
  <c r="J1760"/>
  <c r="J1372"/>
  <c r="BK1212"/>
  <c r="J997"/>
  <c r="BK918"/>
  <c r="BK665"/>
  <c r="J110"/>
  <c i="4" r="J395"/>
  <c i="5" r="BK144"/>
  <c i="6" r="J592"/>
  <c r="BK280"/>
  <c r="BK489"/>
  <c r="J528"/>
  <c r="J245"/>
  <c r="J328"/>
  <c r="BK112"/>
  <c r="BK142"/>
  <c r="J208"/>
  <c i="7" r="BK215"/>
  <c r="BK143"/>
  <c r="J143"/>
  <c r="J238"/>
  <c i="8" r="BK182"/>
  <c r="BK248"/>
  <c r="J143"/>
  <c r="BK130"/>
  <c i="3" r="J1119"/>
  <c r="J384"/>
  <c r="J2398"/>
  <c r="BK749"/>
  <c r="BK2075"/>
  <c r="J1756"/>
  <c r="BK125"/>
  <c r="J1938"/>
  <c r="BK1616"/>
  <c r="BK1904"/>
  <c r="J1365"/>
  <c r="BK1018"/>
  <c r="BK218"/>
  <c i="4" r="BK111"/>
  <c r="J105"/>
  <c r="J183"/>
  <c i="5" r="BK108"/>
  <c r="J280"/>
  <c r="BK227"/>
  <c r="J276"/>
  <c r="BK282"/>
  <c r="J135"/>
  <c r="BK129"/>
  <c i="6" r="J489"/>
  <c r="J292"/>
  <c r="BK136"/>
  <c r="J377"/>
  <c r="J206"/>
  <c r="BK508"/>
  <c r="BK273"/>
  <c r="BK145"/>
  <c r="BK471"/>
  <c r="BK204"/>
  <c r="BK548"/>
  <c r="J380"/>
  <c r="BK231"/>
  <c r="J117"/>
  <c r="BK449"/>
  <c r="J253"/>
  <c i="7" r="J358"/>
  <c r="BK253"/>
  <c r="J123"/>
  <c r="J354"/>
  <c r="J151"/>
  <c r="BK163"/>
  <c r="BK247"/>
  <c r="BK139"/>
  <c r="BK235"/>
  <c r="J139"/>
  <c r="BK306"/>
  <c r="J199"/>
  <c r="BK94"/>
  <c i="8" r="J239"/>
  <c r="J147"/>
  <c r="J117"/>
  <c r="J295"/>
  <c r="J206"/>
  <c r="BK168"/>
  <c i="9" r="J158"/>
  <c r="BK121"/>
  <c r="BK125"/>
  <c i="10" r="J263"/>
  <c r="J284"/>
  <c r="BK193"/>
  <c r="BK288"/>
  <c r="BK223"/>
  <c r="BK165"/>
  <c r="J118"/>
  <c i="11" r="BK279"/>
  <c r="BK307"/>
  <c r="J238"/>
  <c r="J201"/>
  <c r="J142"/>
  <c r="BK206"/>
  <c i="12" r="J115"/>
  <c r="J199"/>
  <c r="J112"/>
  <c r="BK184"/>
  <c r="J109"/>
  <c i="13" r="BK404"/>
  <c r="J111"/>
  <c r="J474"/>
  <c r="J241"/>
  <c r="J338"/>
  <c r="J134"/>
  <c r="J299"/>
  <c r="J438"/>
  <c i="2" r="J93"/>
  <c i="3" r="J2121"/>
  <c r="BK1669"/>
  <c r="BK223"/>
  <c r="J1291"/>
  <c i="4" r="J345"/>
  <c r="J275"/>
  <c r="BK87"/>
  <c r="J398"/>
  <c r="J304"/>
  <c r="J241"/>
  <c r="BK167"/>
  <c r="BK102"/>
  <c r="BK334"/>
  <c r="J256"/>
  <c r="J195"/>
  <c r="BK96"/>
  <c r="BK250"/>
  <c i="5" r="BK273"/>
  <c r="J237"/>
  <c r="J156"/>
  <c r="BK218"/>
  <c r="J295"/>
  <c r="J282"/>
  <c r="BK205"/>
  <c r="BK209"/>
  <c r="BK102"/>
  <c r="BK256"/>
  <c r="BK166"/>
  <c r="BK202"/>
  <c r="J152"/>
  <c r="J147"/>
  <c r="BK114"/>
  <c i="6" r="J383"/>
  <c r="BK255"/>
  <c r="BK150"/>
  <c r="J548"/>
  <c r="BK383"/>
  <c r="J255"/>
  <c r="BK122"/>
  <c r="BK500"/>
  <c r="J367"/>
  <c r="BK185"/>
  <c r="BK590"/>
  <c r="BK463"/>
  <c r="J271"/>
  <c r="J160"/>
  <c r="J525"/>
  <c r="BK398"/>
  <c r="J352"/>
  <c r="BK187"/>
  <c r="J150"/>
  <c r="BK480"/>
  <c r="J313"/>
  <c r="J191"/>
  <c i="7" r="BK358"/>
  <c r="BK282"/>
  <c r="J167"/>
  <c r="BK129"/>
  <c r="J285"/>
  <c r="J250"/>
  <c r="BK288"/>
  <c r="BK181"/>
  <c r="J90"/>
  <c r="J189"/>
  <c r="J135"/>
  <c r="BK309"/>
  <c r="BK179"/>
  <c i="8" r="J300"/>
  <c r="J230"/>
  <c r="BK149"/>
  <c r="BK106"/>
  <c r="BK300"/>
  <c r="BK239"/>
  <c r="BK132"/>
  <c r="J145"/>
  <c i="9" r="J111"/>
  <c r="J156"/>
  <c r="J104"/>
  <c i="10" r="J294"/>
  <c r="BK232"/>
  <c r="J124"/>
  <c r="J226"/>
  <c i="2" r="BK93"/>
  <c i="3" r="J2081"/>
  <c r="J1859"/>
  <c r="BK1712"/>
  <c r="J1635"/>
  <c r="BK332"/>
  <c r="BK120"/>
  <c r="BK2503"/>
  <c r="BK2428"/>
  <c r="BK320"/>
  <c r="BK2677"/>
  <c r="BK1098"/>
  <c r="BK793"/>
  <c r="BK2302"/>
  <c r="J2048"/>
  <c r="J1585"/>
  <c r="BK1140"/>
  <c r="BK2083"/>
  <c r="BK1673"/>
  <c r="J2117"/>
  <c r="BK1737"/>
  <c r="BK1320"/>
  <c r="BK976"/>
  <c r="BK391"/>
  <c i="4" r="J391"/>
  <c r="BK366"/>
  <c r="BK308"/>
  <c r="J198"/>
  <c r="J152"/>
  <c r="J436"/>
  <c r="J341"/>
  <c r="BK235"/>
  <c r="J157"/>
  <c r="J111"/>
  <c r="BK304"/>
  <c r="J250"/>
  <c r="J167"/>
  <c r="J378"/>
  <c i="5" r="BK270"/>
  <c r="J256"/>
  <c r="J189"/>
  <c r="J117"/>
  <c r="F35"/>
  <c i="6" r="BK140"/>
  <c r="J119"/>
  <c i="7" r="BK232"/>
  <c r="BK161"/>
  <c r="J98"/>
  <c r="J114"/>
  <c r="J333"/>
  <c r="J309"/>
  <c r="J193"/>
  <c r="J300"/>
  <c r="BK185"/>
  <c r="BK315"/>
  <c r="J173"/>
  <c i="8" r="BK292"/>
  <c r="BK221"/>
  <c r="J130"/>
  <c r="BK117"/>
  <c r="BK254"/>
  <c r="J163"/>
  <c r="BK215"/>
  <c i="9" r="J150"/>
  <c r="J133"/>
  <c r="J117"/>
  <c i="10" r="J254"/>
  <c r="J199"/>
  <c r="BK284"/>
  <c r="BK186"/>
  <c i="3" r="J662"/>
  <c r="J2496"/>
  <c r="BK870"/>
  <c r="BK368"/>
  <c r="J1927"/>
  <c r="J1240"/>
  <c r="BK697"/>
  <c r="J2023"/>
  <c r="J1360"/>
  <c r="J1712"/>
  <c r="J1325"/>
  <c r="J981"/>
  <c r="J888"/>
  <c r="J120"/>
  <c i="10" r="BK281"/>
  <c r="BK113"/>
  <c r="BK241"/>
  <c r="J174"/>
  <c r="BK107"/>
  <c i="11" r="BK233"/>
  <c r="BK330"/>
  <c r="BK201"/>
  <c r="BK259"/>
  <c i="12" r="BK211"/>
  <c r="J169"/>
  <c r="J220"/>
  <c r="J124"/>
  <c i="13" r="J243"/>
  <c r="BK94"/>
  <c r="BK449"/>
  <c r="BK170"/>
  <c i="3" r="J1225"/>
  <c r="BK997"/>
  <c r="J691"/>
  <c r="J156"/>
  <c r="J2431"/>
  <c r="J1103"/>
  <c r="J701"/>
  <c r="BK291"/>
  <c r="BK2081"/>
  <c r="J1836"/>
  <c r="BK1329"/>
  <c r="J368"/>
  <c r="J1980"/>
  <c r="J1731"/>
  <c r="J1320"/>
  <c r="J1961"/>
  <c r="BK1645"/>
  <c r="BK1225"/>
  <c r="J1098"/>
  <c r="BK891"/>
  <c r="BK654"/>
  <c r="J657"/>
  <c i="4" r="J291"/>
  <c r="BK171"/>
  <c r="BK93"/>
  <c r="BK291"/>
  <c r="J218"/>
  <c r="BK108"/>
  <c i="5" r="BK253"/>
  <c i="6" r="BK303"/>
  <c r="J443"/>
  <c r="J401"/>
  <c r="J299"/>
  <c r="J389"/>
  <c r="J415"/>
  <c i="7" r="J346"/>
  <c r="J104"/>
  <c r="BK229"/>
  <c r="J129"/>
  <c i="8" r="J166"/>
  <c r="J237"/>
  <c r="J115"/>
  <c i="9" r="BK106"/>
  <c r="BK119"/>
  <c i="10" r="J190"/>
  <c r="BK190"/>
  <c r="J229"/>
  <c r="J98"/>
  <c i="11" r="BK326"/>
  <c r="BK317"/>
  <c r="BK229"/>
  <c r="J179"/>
  <c i="12" r="BK118"/>
  <c r="BK151"/>
  <c r="BK166"/>
  <c r="BK82"/>
  <c i="13" r="J285"/>
  <c r="J404"/>
  <c r="BK177"/>
  <c r="J129"/>
  <c r="J358"/>
  <c i="2" r="J108"/>
  <c i="3" r="J2252"/>
  <c r="BK2023"/>
  <c r="BK1762"/>
  <c r="J228"/>
  <c r="J2671"/>
  <c i="4" r="BK300"/>
  <c r="BK99"/>
  <c r="BK186"/>
  <c r="J235"/>
  <c r="BK214"/>
  <c r="BK146"/>
  <c i="5" r="BK189"/>
  <c r="J158"/>
  <c r="J200"/>
  <c r="J239"/>
  <c r="J168"/>
  <c r="J94"/>
  <c r="J108"/>
  <c i="6" r="J480"/>
  <c r="BK334"/>
  <c r="J202"/>
  <c r="J586"/>
  <c r="BK483"/>
  <c r="BK326"/>
  <c r="BK183"/>
  <c r="J551"/>
  <c r="BK446"/>
  <c r="BK235"/>
  <c r="BK168"/>
  <c i="7" r="J220"/>
  <c r="BK312"/>
  <c r="BK327"/>
  <c r="J177"/>
  <c r="BK336"/>
  <c r="J171"/>
  <c r="BK110"/>
  <c r="BK291"/>
  <c r="BK193"/>
  <c r="J108"/>
  <c i="8" r="BK275"/>
  <c r="BK190"/>
  <c r="BK143"/>
  <c r="J111"/>
  <c r="J290"/>
  <c r="BK260"/>
  <c r="J156"/>
  <c r="BK209"/>
  <c i="9" r="BK137"/>
  <c r="BK154"/>
  <c r="BK127"/>
  <c r="J100"/>
  <c i="10" r="BK199"/>
  <c r="BK275"/>
  <c r="J180"/>
  <c r="BK101"/>
  <c r="BK210"/>
  <c r="J107"/>
  <c r="J116"/>
  <c i="11" r="J322"/>
  <c r="J100"/>
  <c r="BK297"/>
  <c r="BK217"/>
  <c r="J152"/>
  <c i="12" r="BK94"/>
  <c r="J211"/>
  <c r="BK106"/>
  <c r="BK196"/>
  <c r="BK142"/>
  <c i="13" r="BK455"/>
  <c r="J231"/>
  <c r="J498"/>
  <c r="BK251"/>
  <c r="J103"/>
  <c r="J98"/>
  <c r="BK327"/>
  <c r="BK256"/>
  <c r="J164"/>
  <c i="3" r="BK2237"/>
  <c r="J1843"/>
  <c r="BK445"/>
  <c r="J2406"/>
  <c i="2" r="BK89"/>
  <c i="3" r="BK2184"/>
  <c r="J2040"/>
  <c r="J1754"/>
  <c r="BK1376"/>
  <c r="J299"/>
  <c r="BK2712"/>
  <c r="BK2478"/>
  <c i="2" r="J89"/>
  <c r="J86"/>
  <c i="3" r="BK2244"/>
  <c r="BK2097"/>
  <c r="BK1857"/>
  <c r="J1683"/>
  <c r="BK1493"/>
  <c r="J417"/>
  <c r="J2730"/>
  <c r="BK2589"/>
  <c r="BK1267"/>
  <c r="J1191"/>
  <c r="BK1003"/>
  <c r="J822"/>
  <c r="J469"/>
  <c r="BK2710"/>
  <c r="BK2435"/>
  <c r="J891"/>
  <c r="BK344"/>
  <c r="BK2268"/>
  <c r="BK2043"/>
  <c r="BK1758"/>
  <c r="BK1356"/>
  <c r="BK374"/>
  <c r="BK2090"/>
  <c r="BK1925"/>
  <c r="BK1448"/>
  <c r="BK2223"/>
  <c r="J1948"/>
  <c r="BK1454"/>
  <c r="BK1246"/>
  <c r="J1055"/>
  <c r="BK784"/>
  <c r="BK156"/>
  <c i="4" r="J418"/>
  <c i="5" r="J221"/>
  <c i="6" r="BK380"/>
  <c r="J603"/>
  <c r="J193"/>
  <c r="BK318"/>
  <c r="J273"/>
  <c r="J477"/>
  <c r="BK181"/>
  <c r="BK386"/>
  <c i="7" r="J303"/>
  <c r="J92"/>
  <c r="BK206"/>
  <c r="BK217"/>
  <c r="BK324"/>
  <c i="8" r="BK218"/>
  <c r="BK257"/>
  <c r="J212"/>
  <c r="BK111"/>
  <c i="9" r="J146"/>
  <c i="3" r="J950"/>
  <c r="J810"/>
  <c r="BK179"/>
  <c r="J985"/>
  <c r="J2354"/>
  <c r="BK2032"/>
  <c r="J1681"/>
  <c r="BK2103"/>
  <c r="BK1343"/>
  <c r="BK1793"/>
  <c r="BK1229"/>
  <c r="J953"/>
  <c r="J795"/>
  <c i="4" r="BK433"/>
  <c i="6" r="BK290"/>
  <c r="J248"/>
  <c r="BK410"/>
  <c i="7" r="BK250"/>
  <c r="J348"/>
  <c r="BK149"/>
  <c r="BK157"/>
  <c r="J163"/>
  <c i="8" r="J228"/>
  <c r="BK108"/>
  <c r="J215"/>
  <c r="BK147"/>
  <c i="9" r="J154"/>
  <c i="10" r="BK251"/>
  <c r="BK254"/>
  <c r="BK260"/>
  <c r="J145"/>
  <c i="11" r="BK172"/>
  <c r="J264"/>
  <c r="BK147"/>
  <c i="12" r="BK190"/>
  <c r="BK172"/>
  <c i="13" r="J378"/>
  <c r="BK438"/>
  <c r="BK353"/>
  <c r="J360"/>
  <c i="3" r="BK2146"/>
  <c r="J133"/>
  <c r="J2358"/>
  <c r="BK2077"/>
  <c r="J1692"/>
  <c r="J218"/>
  <c r="J2455"/>
  <c r="BK2117"/>
  <c r="BK1782"/>
  <c r="J115"/>
  <c r="J1283"/>
  <c r="J918"/>
  <c r="BK2681"/>
  <c r="J1212"/>
  <c r="J520"/>
  <c r="J2026"/>
  <c r="J1246"/>
  <c r="BK1620"/>
  <c r="J1825"/>
  <c r="J1195"/>
  <c r="BK873"/>
  <c r="BK691"/>
  <c i="5" r="BK141"/>
  <c i="6" r="BK584"/>
  <c r="BK374"/>
  <c i="7" r="BK354"/>
  <c r="J127"/>
  <c i="8" r="BK298"/>
  <c r="BK288"/>
  <c i="9" r="BK160"/>
  <c i="3" r="J558"/>
  <c r="J646"/>
  <c r="BK707"/>
  <c r="BK1445"/>
  <c r="BK1283"/>
  <c r="BK704"/>
  <c i="10" r="J168"/>
  <c r="J110"/>
  <c i="11" r="BK288"/>
  <c r="J159"/>
  <c r="J292"/>
  <c r="J209"/>
  <c r="BK213"/>
  <c r="BK245"/>
  <c i="12" r="J172"/>
  <c r="J178"/>
  <c r="J136"/>
  <c r="F34"/>
  <c i="3" r="J1663"/>
  <c r="J1279"/>
  <c r="J990"/>
  <c r="BK424"/>
  <c i="4" r="BK436"/>
  <c r="BK189"/>
  <c r="J433"/>
  <c r="J337"/>
  <c r="BK131"/>
  <c r="BK229"/>
  <c i="5" r="BK135"/>
  <c r="J193"/>
  <c r="J176"/>
  <c r="J233"/>
  <c r="BK154"/>
  <c r="BK117"/>
  <c i="6" r="BK389"/>
  <c r="J212"/>
  <c r="BK503"/>
  <c r="BK313"/>
  <c r="BK138"/>
  <c r="BK435"/>
  <c r="J231"/>
  <c r="J514"/>
  <c r="J311"/>
  <c r="J134"/>
  <c r="J446"/>
  <c r="BK248"/>
  <c r="BK601"/>
  <c r="J432"/>
  <c r="J286"/>
  <c r="J136"/>
  <c i="7" r="J343"/>
  <c r="BK223"/>
  <c r="BK117"/>
  <c r="BK270"/>
  <c r="J341"/>
  <c r="BK279"/>
  <c r="J100"/>
  <c r="BK183"/>
  <c r="BK106"/>
  <c r="J226"/>
  <c r="J117"/>
  <c i="8" r="J273"/>
  <c r="BK159"/>
  <c r="BK128"/>
  <c r="J248"/>
  <c r="BK230"/>
  <c r="BK179"/>
  <c r="J113"/>
  <c i="9" r="J148"/>
  <c r="BK117"/>
  <c r="BK92"/>
  <c i="10" r="J210"/>
  <c r="J269"/>
  <c r="BK104"/>
  <c r="BK269"/>
  <c r="J139"/>
  <c r="J148"/>
  <c i="11" r="J317"/>
  <c r="J132"/>
  <c r="J269"/>
  <c r="BK197"/>
  <c r="BK209"/>
  <c r="BK100"/>
  <c i="12" r="J187"/>
  <c r="J154"/>
  <c r="J97"/>
  <c r="J175"/>
  <c r="J151"/>
  <c i="13" r="J347"/>
  <c r="J483"/>
  <c r="BK388"/>
  <c r="BK199"/>
  <c r="BK231"/>
  <c r="BK338"/>
  <c r="BK368"/>
  <c r="J368"/>
  <c r="J213"/>
  <c i="3" r="BK2226"/>
  <c r="J1424"/>
  <c r="BK2431"/>
  <c i="4" r="BK388"/>
  <c r="BK313"/>
  <c r="BK204"/>
  <c r="BK418"/>
  <c r="BK362"/>
  <c r="J207"/>
  <c r="J127"/>
  <c r="J114"/>
  <c r="J87"/>
  <c r="J283"/>
  <c r="J222"/>
  <c r="BK180"/>
  <c r="BK105"/>
  <c r="BK345"/>
  <c r="BK127"/>
  <c i="5" r="J258"/>
  <c r="J224"/>
  <c r="BK94"/>
  <c r="J166"/>
  <c r="J212"/>
  <c r="BK200"/>
  <c r="BK193"/>
  <c r="BK267"/>
  <c r="BK244"/>
  <c r="J244"/>
  <c r="BK173"/>
  <c r="BK121"/>
  <c r="J106"/>
  <c i="6" r="BK545"/>
  <c r="J337"/>
  <c r="J185"/>
  <c r="J466"/>
  <c r="BK355"/>
  <c r="J219"/>
  <c r="BK557"/>
  <c r="J460"/>
  <c r="BK332"/>
  <c r="BK170"/>
  <c r="J503"/>
  <c r="BK422"/>
  <c r="BK294"/>
  <c r="BK195"/>
  <c r="J138"/>
  <c r="J364"/>
  <c r="J276"/>
  <c r="BK162"/>
  <c r="BK517"/>
  <c r="J408"/>
  <c r="J241"/>
  <c r="J115"/>
  <c i="7" r="BK333"/>
  <c r="J181"/>
  <c r="J119"/>
  <c r="BK343"/>
  <c r="BK363"/>
  <c r="BK330"/>
  <c r="J209"/>
  <c r="BK259"/>
  <c r="J175"/>
  <c r="BK104"/>
  <c r="BK241"/>
  <c r="BK114"/>
  <c i="8" r="BK266"/>
  <c r="J194"/>
  <c r="BK245"/>
  <c r="BK273"/>
  <c r="J185"/>
  <c r="BK102"/>
  <c i="9" r="J127"/>
  <c r="J121"/>
  <c r="BK90"/>
  <c i="10" r="J241"/>
  <c r="BK278"/>
  <c r="BK154"/>
  <c r="BK163"/>
  <c i="3" r="BK2158"/>
  <c r="J2014"/>
  <c r="BK1840"/>
  <c r="BK1663"/>
  <c r="BK1365"/>
  <c r="J179"/>
  <c r="J2710"/>
  <c r="J2458"/>
  <c r="BK906"/>
  <c r="BK133"/>
  <c r="BK2406"/>
  <c r="BK964"/>
  <c r="BK110"/>
  <c r="J2237"/>
  <c r="J1906"/>
  <c r="BK1300"/>
  <c r="J2130"/>
  <c r="J1904"/>
  <c r="J1387"/>
  <c r="J1857"/>
  <c r="J1673"/>
  <c r="BK909"/>
  <c r="BK802"/>
  <c i="4" r="J422"/>
  <c r="BK341"/>
  <c r="BK256"/>
  <c r="BK174"/>
  <c r="BK90"/>
  <c r="BK375"/>
  <c r="J244"/>
  <c r="BK183"/>
  <c r="J401"/>
  <c r="BK287"/>
  <c r="J226"/>
  <c r="BK114"/>
  <c r="BK265"/>
  <c i="5" r="BK276"/>
  <c r="J227"/>
  <c r="BK183"/>
  <c r="BK138"/>
  <c r="J102"/>
  <c r="J198"/>
  <c r="J98"/>
  <c i="6" r="BK358"/>
  <c r="BK286"/>
  <c r="J174"/>
  <c r="BK570"/>
  <c r="J497"/>
  <c r="J440"/>
  <c r="BK309"/>
  <c r="J227"/>
  <c r="BK588"/>
  <c r="J545"/>
  <c r="BK418"/>
  <c r="J348"/>
  <c r="BK263"/>
  <c r="J148"/>
  <c r="BK537"/>
  <c r="J483"/>
  <c r="BK428"/>
  <c r="BK288"/>
  <c r="J237"/>
  <c r="J130"/>
  <c r="BK115"/>
  <c r="BK361"/>
  <c r="BK342"/>
  <c r="BK208"/>
  <c r="BK189"/>
  <c r="J570"/>
  <c r="BK554"/>
  <c r="J412"/>
  <c r="BK299"/>
  <c r="J235"/>
  <c r="J128"/>
  <c i="7" r="BK297"/>
  <c r="J179"/>
  <c r="BK141"/>
  <c r="J294"/>
  <c r="BK348"/>
  <c r="J215"/>
  <c r="J235"/>
  <c r="J96"/>
  <c r="J212"/>
  <c r="BK98"/>
  <c r="J282"/>
  <c r="BK202"/>
  <c r="BK123"/>
  <c i="8" r="J271"/>
  <c r="J179"/>
  <c r="J298"/>
  <c r="J292"/>
  <c r="J225"/>
  <c r="J106"/>
  <c r="BK134"/>
  <c i="9" r="J123"/>
  <c r="BK111"/>
  <c r="BK96"/>
  <c i="10" r="J213"/>
  <c r="J251"/>
  <c r="J171"/>
  <c r="BK216"/>
  <c r="J142"/>
  <c i="3" r="J2700"/>
  <c r="J1122"/>
  <c r="J684"/>
  <c r="J162"/>
  <c r="J2051"/>
  <c r="J1347"/>
  <c r="J2184"/>
  <c r="BK1760"/>
  <c r="J1472"/>
  <c r="J1965"/>
  <c r="BK1383"/>
  <c r="J936"/>
  <c r="BK469"/>
  <c i="4" r="BK401"/>
  <c i="10" r="J219"/>
  <c r="BK292"/>
  <c r="BK203"/>
  <c r="BK124"/>
  <c r="BK136"/>
  <c i="11" r="BK95"/>
  <c r="BK304"/>
  <c r="J192"/>
  <c r="J162"/>
  <c i="12" r="J217"/>
  <c r="J142"/>
  <c r="BK208"/>
  <c r="BK85"/>
  <c i="13" r="J270"/>
  <c r="BK420"/>
  <c r="BK366"/>
  <c r="BK228"/>
  <c r="BK215"/>
  <c i="3" r="BK1103"/>
  <c r="BK936"/>
  <c r="BK681"/>
  <c r="BK2708"/>
  <c r="J2478"/>
  <c r="BK1155"/>
  <c r="J909"/>
  <c r="BK2358"/>
  <c r="BK2056"/>
  <c r="BK1692"/>
  <c r="J817"/>
  <c r="J2101"/>
  <c r="BK1946"/>
  <c r="BK1640"/>
  <c r="J2029"/>
  <c r="BK1731"/>
  <c r="BK1260"/>
  <c r="BK1137"/>
  <c r="BK921"/>
  <c r="J377"/>
  <c i="4" r="BK430"/>
  <c r="J325"/>
  <c r="BK201"/>
  <c r="J108"/>
  <c r="J308"/>
  <c r="J177"/>
  <c r="BK348"/>
  <c i="5" r="BK181"/>
  <c r="J110"/>
  <c i="6" r="J162"/>
  <c r="J269"/>
  <c r="BK506"/>
  <c r="J573"/>
  <c r="J168"/>
  <c r="J183"/>
  <c r="J221"/>
  <c i="7" r="J273"/>
  <c r="J297"/>
  <c r="BK303"/>
  <c r="BK102"/>
  <c i="8" r="J209"/>
  <c r="J154"/>
  <c i="9" r="J142"/>
  <c r="BK152"/>
  <c r="J90"/>
  <c i="10" r="J203"/>
  <c r="BK207"/>
  <c r="BK257"/>
  <c r="BK110"/>
  <c r="BK121"/>
  <c i="11" r="BK310"/>
  <c r="BK182"/>
  <c r="BK116"/>
  <c i="12" r="J157"/>
  <c r="BK181"/>
  <c r="BK97"/>
  <c i="13" r="BK222"/>
  <c r="BK295"/>
  <c r="BK330"/>
  <c r="BK401"/>
  <c r="BK270"/>
  <c i="3" r="J2314"/>
  <c r="BK2105"/>
  <c r="BK1836"/>
  <c r="J1645"/>
  <c r="J457"/>
  <c r="J2708"/>
  <c r="BK2410"/>
  <c i="4" r="J192"/>
  <c r="BK381"/>
  <c r="J117"/>
  <c r="J171"/>
  <c r="BK232"/>
  <c r="BK155"/>
  <c i="5" r="BK239"/>
  <c r="BK237"/>
  <c r="J270"/>
  <c r="BK197"/>
  <c i="2" l="1" r="P85"/>
  <c r="P84"/>
  <c r="P83"/>
  <c i="1" r="AU55"/>
  <c i="2" r="P100"/>
  <c r="BK85"/>
  <c r="J85"/>
  <c r="J61"/>
  <c r="T100"/>
  <c r="T85"/>
  <c r="BK100"/>
  <c r="J100"/>
  <c r="J63"/>
  <c i="3" r="P109"/>
  <c r="T109"/>
  <c r="P319"/>
  <c r="T319"/>
  <c r="BK673"/>
  <c r="J673"/>
  <c r="J66"/>
  <c r="P693"/>
  <c r="BK806"/>
  <c r="J806"/>
  <c r="J68"/>
  <c r="T806"/>
  <c r="P826"/>
  <c r="R854"/>
  <c r="BK1197"/>
  <c r="J1197"/>
  <c r="J75"/>
  <c r="P1386"/>
  <c r="R1650"/>
  <c r="R2157"/>
  <c r="R2378"/>
  <c r="R2434"/>
  <c r="T2516"/>
  <c r="R170"/>
  <c r="P432"/>
  <c r="T673"/>
  <c r="T826"/>
  <c r="T1002"/>
  <c r="R1197"/>
  <c r="BK1386"/>
  <c r="J1386"/>
  <c r="J76"/>
  <c r="T1650"/>
  <c r="P2157"/>
  <c r="P2378"/>
  <c r="T2434"/>
  <c r="BK2488"/>
  <c r="J2488"/>
  <c r="J83"/>
  <c r="R2488"/>
  <c r="T2488"/>
  <c r="BK2676"/>
  <c r="J2676"/>
  <c r="J85"/>
  <c r="BK109"/>
  <c r="R109"/>
  <c r="BK319"/>
  <c r="J319"/>
  <c r="J63"/>
  <c r="BK432"/>
  <c r="J432"/>
  <c r="J65"/>
  <c r="R673"/>
  <c r="R693"/>
  <c r="P806"/>
  <c r="BK826"/>
  <c r="J826"/>
  <c r="J71"/>
  <c r="T854"/>
  <c r="BK1650"/>
  <c r="J1650"/>
  <c r="J78"/>
  <c r="R1964"/>
  <c r="R2516"/>
  <c r="P170"/>
  <c r="R432"/>
  <c r="P673"/>
  <c r="T693"/>
  <c r="R806"/>
  <c r="R826"/>
  <c r="R1002"/>
  <c r="R1190"/>
  <c r="T1190"/>
  <c r="T1386"/>
  <c r="T1619"/>
  <c r="T1964"/>
  <c r="P2434"/>
  <c r="P2488"/>
  <c r="P2676"/>
  <c i="2" r="R85"/>
  <c r="R100"/>
  <c i="3" r="BK170"/>
  <c r="J170"/>
  <c r="J62"/>
  <c r="T432"/>
  <c r="BK693"/>
  <c r="J693"/>
  <c r="J67"/>
  <c r="BK854"/>
  <c r="J854"/>
  <c r="J72"/>
  <c r="P1002"/>
  <c r="BK1190"/>
  <c r="J1190"/>
  <c r="J74"/>
  <c r="P1190"/>
  <c r="T1197"/>
  <c r="P1650"/>
  <c r="P1964"/>
  <c r="BK2157"/>
  <c r="J2157"/>
  <c r="J80"/>
  <c r="BK2378"/>
  <c r="J2378"/>
  <c r="J81"/>
  <c r="BK2434"/>
  <c r="J2434"/>
  <c r="J82"/>
  <c r="P2516"/>
  <c r="R2676"/>
  <c i="4" r="BK170"/>
  <c r="J170"/>
  <c r="J62"/>
  <c r="T286"/>
  <c r="R86"/>
  <c r="P286"/>
  <c r="P404"/>
  <c i="5" r="P91"/>
  <c r="BK113"/>
  <c r="J113"/>
  <c r="J62"/>
  <c r="T120"/>
  <c r="R165"/>
  <c r="T196"/>
  <c r="R291"/>
  <c i="4" r="P86"/>
  <c r="BK286"/>
  <c r="J286"/>
  <c r="J63"/>
  <c r="T404"/>
  <c i="5" r="BK91"/>
  <c r="J91"/>
  <c r="J61"/>
  <c r="P113"/>
  <c r="R120"/>
  <c r="R196"/>
  <c r="R247"/>
  <c i="6" r="R121"/>
  <c r="P147"/>
  <c r="BK178"/>
  <c r="J178"/>
  <c r="J66"/>
  <c r="R199"/>
  <c r="T216"/>
  <c r="P247"/>
  <c r="T252"/>
  <c r="R275"/>
  <c r="T296"/>
  <c r="BK341"/>
  <c r="J341"/>
  <c r="J76"/>
  <c r="P351"/>
  <c r="R373"/>
  <c r="P404"/>
  <c r="P421"/>
  <c r="BK431"/>
  <c r="J431"/>
  <c r="J82"/>
  <c r="BK468"/>
  <c r="J468"/>
  <c r="J83"/>
  <c r="P473"/>
  <c r="BK499"/>
  <c r="J499"/>
  <c r="J85"/>
  <c r="BK527"/>
  <c r="J527"/>
  <c r="J86"/>
  <c r="R550"/>
  <c r="R581"/>
  <c i="7" r="R86"/>
  <c r="P205"/>
  <c r="R345"/>
  <c i="8" r="BK101"/>
  <c r="J101"/>
  <c r="J62"/>
  <c r="BK110"/>
  <c r="J110"/>
  <c r="J63"/>
  <c r="BK119"/>
  <c r="J119"/>
  <c r="J64"/>
  <c r="BK138"/>
  <c r="J138"/>
  <c r="J65"/>
  <c r="BK153"/>
  <c r="J153"/>
  <c r="J66"/>
  <c r="R162"/>
  <c r="R172"/>
  <c r="P193"/>
  <c r="BK217"/>
  <c r="J217"/>
  <c r="J73"/>
  <c r="T217"/>
  <c r="P236"/>
  <c r="P281"/>
  <c i="9" r="T89"/>
  <c r="T88"/>
  <c r="T114"/>
  <c r="P139"/>
  <c i="10" r="P88"/>
  <c r="R189"/>
  <c r="P206"/>
  <c r="T222"/>
  <c r="BK250"/>
  <c r="J250"/>
  <c r="J65"/>
  <c r="P287"/>
  <c i="11" r="R94"/>
  <c r="BK110"/>
  <c r="J110"/>
  <c r="J62"/>
  <c r="R110"/>
  <c r="BK141"/>
  <c r="J141"/>
  <c r="J64"/>
  <c r="T141"/>
  <c r="BK216"/>
  <c r="J216"/>
  <c r="J68"/>
  <c r="BK291"/>
  <c r="J291"/>
  <c r="J69"/>
  <c r="P316"/>
  <c i="12" r="R81"/>
  <c r="R80"/>
  <c i="3" r="T170"/>
  <c r="R319"/>
  <c r="P854"/>
  <c r="BK1002"/>
  <c r="J1002"/>
  <c r="J73"/>
  <c r="P1197"/>
  <c r="R1386"/>
  <c r="BK1619"/>
  <c r="J1619"/>
  <c r="J77"/>
  <c r="P1619"/>
  <c r="R1619"/>
  <c r="BK1964"/>
  <c r="J1964"/>
  <c r="J79"/>
  <c r="T2157"/>
  <c r="T2378"/>
  <c r="BK2516"/>
  <c r="J2516"/>
  <c r="J84"/>
  <c r="T2676"/>
  <c i="4" r="P170"/>
  <c r="R286"/>
  <c i="5" r="BK120"/>
  <c r="J120"/>
  <c r="J63"/>
  <c r="P165"/>
  <c r="P196"/>
  <c r="P247"/>
  <c r="T291"/>
  <c i="6" r="P111"/>
  <c r="T111"/>
  <c r="BK121"/>
  <c r="J121"/>
  <c r="J63"/>
  <c r="BK147"/>
  <c r="J147"/>
  <c r="J65"/>
  <c r="T178"/>
  <c r="T199"/>
  <c r="P216"/>
  <c r="BK247"/>
  <c r="J247"/>
  <c r="J69"/>
  <c r="P252"/>
  <c r="P275"/>
  <c r="P296"/>
  <c r="T341"/>
  <c r="R351"/>
  <c r="T373"/>
  <c r="R404"/>
  <c r="R421"/>
  <c r="T431"/>
  <c r="T468"/>
  <c r="R473"/>
  <c r="T499"/>
  <c r="P527"/>
  <c r="P550"/>
  <c r="BK581"/>
  <c r="J581"/>
  <c r="J88"/>
  <c i="7" r="BK86"/>
  <c r="J86"/>
  <c r="J61"/>
  <c r="R205"/>
  <c i="8" r="P101"/>
  <c r="R110"/>
  <c r="T119"/>
  <c r="R138"/>
  <c r="R153"/>
  <c r="T162"/>
  <c r="T172"/>
  <c r="T193"/>
  <c r="R217"/>
  <c r="R224"/>
  <c r="T236"/>
  <c r="BK281"/>
  <c r="J281"/>
  <c r="J78"/>
  <c i="9" r="BK89"/>
  <c r="J89"/>
  <c r="J62"/>
  <c r="P114"/>
  <c r="P113"/>
  <c r="R139"/>
  <c i="10" r="T88"/>
  <c r="T189"/>
  <c r="BK206"/>
  <c r="J206"/>
  <c r="J63"/>
  <c r="BK222"/>
  <c r="J222"/>
  <c r="J64"/>
  <c r="R250"/>
  <c r="T287"/>
  <c i="11" r="P141"/>
  <c r="P151"/>
  <c r="R151"/>
  <c r="R216"/>
  <c r="P291"/>
  <c r="BK316"/>
  <c r="J316"/>
  <c r="J70"/>
  <c r="T316"/>
  <c i="12" r="P81"/>
  <c r="P80"/>
  <c i="1" r="AU65"/>
  <c i="13" r="P89"/>
  <c r="BK204"/>
  <c r="J204"/>
  <c r="J62"/>
  <c r="BK259"/>
  <c r="J259"/>
  <c r="J63"/>
  <c r="T259"/>
  <c r="P352"/>
  <c i="4" r="T86"/>
  <c r="R170"/>
  <c r="R404"/>
  <c i="5" r="R91"/>
  <c r="P120"/>
  <c r="BK196"/>
  <c r="J196"/>
  <c r="J65"/>
  <c r="BK247"/>
  <c r="J247"/>
  <c r="J66"/>
  <c r="P291"/>
  <c i="6" r="R111"/>
  <c r="P121"/>
  <c r="T147"/>
  <c r="P178"/>
  <c r="P199"/>
  <c r="BK216"/>
  <c r="J216"/>
  <c r="J68"/>
  <c r="R247"/>
  <c r="BK252"/>
  <c r="J252"/>
  <c r="J70"/>
  <c r="BK275"/>
  <c r="J275"/>
  <c r="J71"/>
  <c r="BK296"/>
  <c r="J296"/>
  <c r="J72"/>
  <c r="P341"/>
  <c r="BK351"/>
  <c r="J351"/>
  <c r="J77"/>
  <c r="BK373"/>
  <c r="J373"/>
  <c r="J79"/>
  <c r="BK404"/>
  <c r="J404"/>
  <c r="J80"/>
  <c r="BK421"/>
  <c r="J421"/>
  <c r="J81"/>
  <c r="P431"/>
  <c r="P468"/>
  <c r="T473"/>
  <c r="P499"/>
  <c r="T527"/>
  <c r="T550"/>
  <c r="T581"/>
  <c i="7" r="T86"/>
  <c r="T205"/>
  <c r="P345"/>
  <c i="8" r="R101"/>
  <c r="P110"/>
  <c r="R119"/>
  <c r="P138"/>
  <c r="P153"/>
  <c r="P162"/>
  <c r="P172"/>
  <c r="R193"/>
  <c r="P217"/>
  <c r="P224"/>
  <c r="R236"/>
  <c r="T281"/>
  <c i="9" r="R89"/>
  <c r="R88"/>
  <c r="BK114"/>
  <c r="J114"/>
  <c r="J65"/>
  <c r="T139"/>
  <c i="10" r="BK88"/>
  <c r="BK87"/>
  <c r="J87"/>
  <c r="J60"/>
  <c r="BK189"/>
  <c r="J189"/>
  <c r="J62"/>
  <c r="T206"/>
  <c r="R222"/>
  <c r="P250"/>
  <c r="BK287"/>
  <c r="J287"/>
  <c r="J66"/>
  <c i="11" r="P94"/>
  <c r="BK151"/>
  <c r="J151"/>
  <c r="J66"/>
  <c r="T151"/>
  <c r="T216"/>
  <c r="T291"/>
  <c r="R316"/>
  <c i="12" r="T81"/>
  <c r="T80"/>
  <c i="13" r="T89"/>
  <c r="T204"/>
  <c r="R259"/>
  <c r="T352"/>
  <c r="R470"/>
  <c i="4" r="BK86"/>
  <c r="J86"/>
  <c r="J61"/>
  <c r="T170"/>
  <c r="BK404"/>
  <c r="J404"/>
  <c r="J64"/>
  <c i="5" r="T91"/>
  <c r="R113"/>
  <c r="T113"/>
  <c r="BK165"/>
  <c r="J165"/>
  <c r="J64"/>
  <c r="T165"/>
  <c r="T247"/>
  <c r="BK291"/>
  <c r="J291"/>
  <c r="J69"/>
  <c i="6" r="BK111"/>
  <c r="J111"/>
  <c r="J62"/>
  <c r="T121"/>
  <c r="R147"/>
  <c r="R178"/>
  <c r="BK199"/>
  <c r="J199"/>
  <c r="J67"/>
  <c r="R216"/>
  <c r="T247"/>
  <c r="R252"/>
  <c r="T275"/>
  <c r="R296"/>
  <c r="R341"/>
  <c r="T351"/>
  <c r="P373"/>
  <c r="T404"/>
  <c r="T421"/>
  <c r="R431"/>
  <c r="R468"/>
  <c r="BK473"/>
  <c r="J473"/>
  <c r="J84"/>
  <c r="R499"/>
  <c r="R527"/>
  <c r="BK550"/>
  <c r="J550"/>
  <c r="J87"/>
  <c r="P581"/>
  <c i="7" r="P86"/>
  <c r="P85"/>
  <c r="P84"/>
  <c i="1" r="AU60"/>
  <c i="7" r="BK205"/>
  <c r="J205"/>
  <c r="J63"/>
  <c r="BK345"/>
  <c r="J345"/>
  <c r="J64"/>
  <c r="T345"/>
  <c i="8" r="T101"/>
  <c r="T110"/>
  <c r="P119"/>
  <c r="T138"/>
  <c r="T153"/>
  <c r="BK162"/>
  <c r="J162"/>
  <c r="J69"/>
  <c r="BK172"/>
  <c r="J172"/>
  <c r="J70"/>
  <c r="BK193"/>
  <c r="J193"/>
  <c r="J71"/>
  <c r="BK224"/>
  <c r="J224"/>
  <c r="J74"/>
  <c r="T224"/>
  <c r="BK236"/>
  <c r="J236"/>
  <c r="J76"/>
  <c r="R281"/>
  <c i="9" r="P89"/>
  <c r="P88"/>
  <c r="P87"/>
  <c r="P86"/>
  <c i="1" r="AU62"/>
  <c i="9" r="R114"/>
  <c r="R113"/>
  <c r="R87"/>
  <c r="R86"/>
  <c r="BK139"/>
  <c r="J139"/>
  <c r="J66"/>
  <c i="10" r="R88"/>
  <c r="R87"/>
  <c r="R86"/>
  <c r="P189"/>
  <c r="R206"/>
  <c r="P222"/>
  <c r="T250"/>
  <c r="R287"/>
  <c i="11" r="BK94"/>
  <c r="J94"/>
  <c r="J61"/>
  <c r="T94"/>
  <c r="P110"/>
  <c r="T110"/>
  <c r="R141"/>
  <c r="P216"/>
  <c r="R291"/>
  <c i="12" r="BK81"/>
  <c r="J81"/>
  <c r="J60"/>
  <c i="13" r="BK89"/>
  <c r="J89"/>
  <c r="J61"/>
  <c r="R89"/>
  <c r="P204"/>
  <c r="R204"/>
  <c r="P259"/>
  <c r="BK352"/>
  <c r="J352"/>
  <c r="J65"/>
  <c r="R352"/>
  <c r="BK470"/>
  <c r="J470"/>
  <c r="J66"/>
  <c r="P470"/>
  <c r="T470"/>
  <c i="2" r="BK96"/>
  <c r="J96"/>
  <c r="J62"/>
  <c i="3" r="BK423"/>
  <c r="J423"/>
  <c r="J64"/>
  <c r="BK2729"/>
  <c r="J2729"/>
  <c r="J86"/>
  <c r="BK821"/>
  <c r="J821"/>
  <c r="J69"/>
  <c r="BK2734"/>
  <c r="J2734"/>
  <c r="J87"/>
  <c i="6" r="BK336"/>
  <c r="J336"/>
  <c r="J74"/>
  <c i="8" r="BK232"/>
  <c r="J232"/>
  <c r="J75"/>
  <c r="BK278"/>
  <c r="J278"/>
  <c r="J77"/>
  <c i="11" r="BK341"/>
  <c r="J341"/>
  <c r="J72"/>
  <c i="6" r="BK144"/>
  <c r="J144"/>
  <c r="J64"/>
  <c i="7" r="BK201"/>
  <c r="J201"/>
  <c r="J62"/>
  <c i="9" r="BK110"/>
  <c r="J110"/>
  <c r="J63"/>
  <c i="5" r="BK288"/>
  <c r="J288"/>
  <c r="J68"/>
  <c i="6" r="BK315"/>
  <c r="J315"/>
  <c r="J73"/>
  <c r="BK370"/>
  <c r="J370"/>
  <c r="J78"/>
  <c i="8" r="BK158"/>
  <c r="J158"/>
  <c r="J67"/>
  <c i="11" r="BK212"/>
  <c r="J212"/>
  <c r="J67"/>
  <c r="BK329"/>
  <c r="J329"/>
  <c r="J71"/>
  <c i="13" r="BK346"/>
  <c r="J346"/>
  <c r="J64"/>
  <c i="8" r="BK214"/>
  <c r="J214"/>
  <c r="J72"/>
  <c i="11" r="BK131"/>
  <c r="J131"/>
  <c r="J63"/>
  <c i="13" r="BK497"/>
  <c r="J497"/>
  <c r="J67"/>
  <c r="E48"/>
  <c r="F55"/>
  <c r="BE134"/>
  <c r="BE153"/>
  <c r="BE199"/>
  <c r="BE205"/>
  <c r="BE241"/>
  <c r="BE295"/>
  <c r="BE330"/>
  <c r="BE347"/>
  <c r="BE374"/>
  <c r="BE376"/>
  <c r="BE404"/>
  <c r="BE111"/>
  <c r="BE182"/>
  <c r="BE215"/>
  <c r="BE222"/>
  <c r="BE285"/>
  <c r="BE308"/>
  <c r="BE366"/>
  <c r="BE420"/>
  <c r="BE444"/>
  <c i="12" r="BK80"/>
  <c r="J80"/>
  <c r="J59"/>
  <c i="13" r="J52"/>
  <c r="BE94"/>
  <c r="BE98"/>
  <c r="BE164"/>
  <c r="BE213"/>
  <c r="BE220"/>
  <c r="BE303"/>
  <c r="BE335"/>
  <c r="BE343"/>
  <c r="BE360"/>
  <c r="BE368"/>
  <c r="BE378"/>
  <c r="BE393"/>
  <c r="BE438"/>
  <c r="BE90"/>
  <c r="BE116"/>
  <c r="BE124"/>
  <c r="BE170"/>
  <c r="BE217"/>
  <c r="BE228"/>
  <c r="BE243"/>
  <c r="BE251"/>
  <c r="BE299"/>
  <c r="BE312"/>
  <c r="BE327"/>
  <c r="BE358"/>
  <c r="BE435"/>
  <c r="BE449"/>
  <c r="BE129"/>
  <c r="BE226"/>
  <c r="BE231"/>
  <c r="BE233"/>
  <c r="BE248"/>
  <c r="BE260"/>
  <c r="BE270"/>
  <c r="BE290"/>
  <c r="BE383"/>
  <c r="BE414"/>
  <c r="BE417"/>
  <c r="BE498"/>
  <c r="BE471"/>
  <c r="BE474"/>
  <c r="BE492"/>
  <c r="BE461"/>
  <c r="BE483"/>
  <c r="BE103"/>
  <c r="BE177"/>
  <c r="BE256"/>
  <c r="BE265"/>
  <c r="BE338"/>
  <c r="BE353"/>
  <c r="BE388"/>
  <c r="BE401"/>
  <c r="BE455"/>
  <c r="BE478"/>
  <c i="12" r="F55"/>
  <c r="J77"/>
  <c r="BE88"/>
  <c r="BE94"/>
  <c r="BE130"/>
  <c r="BE133"/>
  <c r="BE139"/>
  <c r="BE145"/>
  <c r="BE160"/>
  <c r="BE163"/>
  <c r="BE166"/>
  <c r="BE169"/>
  <c r="BE175"/>
  <c r="BE181"/>
  <c r="BE196"/>
  <c r="BE205"/>
  <c i="11" r="BK150"/>
  <c r="J150"/>
  <c r="J65"/>
  <c i="12" r="BE82"/>
  <c r="BE85"/>
  <c r="BE97"/>
  <c r="BE103"/>
  <c r="BE106"/>
  <c r="BE115"/>
  <c r="BE118"/>
  <c r="BE121"/>
  <c r="BE127"/>
  <c r="BE148"/>
  <c r="BE157"/>
  <c r="BE178"/>
  <c r="BE193"/>
  <c r="BE208"/>
  <c r="BE211"/>
  <c r="BE217"/>
  <c r="J52"/>
  <c r="E70"/>
  <c r="BE142"/>
  <c r="BE151"/>
  <c r="BE154"/>
  <c r="BE172"/>
  <c r="BE184"/>
  <c r="BE190"/>
  <c r="BE202"/>
  <c r="BE214"/>
  <c r="BE220"/>
  <c r="BE223"/>
  <c r="BE91"/>
  <c r="BE100"/>
  <c r="BE109"/>
  <c r="BE112"/>
  <c r="BE124"/>
  <c r="BE136"/>
  <c r="BE187"/>
  <c r="BE199"/>
  <c i="1" r="BA65"/>
  <c i="10" r="J88"/>
  <c r="J61"/>
  <c i="11" r="J52"/>
  <c r="BE116"/>
  <c i="10" r="BK86"/>
  <c r="J86"/>
  <c i="11" r="E48"/>
  <c r="BE95"/>
  <c r="BE100"/>
  <c r="BE142"/>
  <c r="BE159"/>
  <c r="BE201"/>
  <c r="BE221"/>
  <c r="BE259"/>
  <c r="BE269"/>
  <c r="BE279"/>
  <c r="BE147"/>
  <c r="BE162"/>
  <c r="BE167"/>
  <c r="BE242"/>
  <c r="BE105"/>
  <c r="BE206"/>
  <c r="BE229"/>
  <c r="BE189"/>
  <c r="BE209"/>
  <c r="BE233"/>
  <c r="F55"/>
  <c r="BE111"/>
  <c r="BE132"/>
  <c r="BE152"/>
  <c r="BE172"/>
  <c r="BE192"/>
  <c r="BE197"/>
  <c r="BE238"/>
  <c r="BE250"/>
  <c r="BE182"/>
  <c r="BE217"/>
  <c r="BE288"/>
  <c r="BE322"/>
  <c r="BE326"/>
  <c r="BE284"/>
  <c r="BE317"/>
  <c r="BE297"/>
  <c r="BE304"/>
  <c r="BE121"/>
  <c r="BE128"/>
  <c r="BE179"/>
  <c r="BE213"/>
  <c r="BE245"/>
  <c r="BE254"/>
  <c r="BE264"/>
  <c r="BE292"/>
  <c r="BE330"/>
  <c r="BE342"/>
  <c r="BE307"/>
  <c r="BE310"/>
  <c r="BE313"/>
  <c i="10" r="J80"/>
  <c r="J83"/>
  <c r="BE101"/>
  <c r="BE104"/>
  <c r="BE107"/>
  <c r="BE110"/>
  <c r="BE113"/>
  <c r="BE124"/>
  <c r="BE127"/>
  <c r="BE154"/>
  <c r="F55"/>
  <c r="BE89"/>
  <c r="BE92"/>
  <c r="BE95"/>
  <c r="BE98"/>
  <c r="BE148"/>
  <c r="BE151"/>
  <c r="BE174"/>
  <c r="BE121"/>
  <c r="BE130"/>
  <c r="BE133"/>
  <c r="BE142"/>
  <c r="BE157"/>
  <c r="BE168"/>
  <c r="BE171"/>
  <c r="BE177"/>
  <c r="BE186"/>
  <c r="BE201"/>
  <c r="BE210"/>
  <c r="BE213"/>
  <c r="BE232"/>
  <c r="BE251"/>
  <c r="BE254"/>
  <c r="BE260"/>
  <c r="BE263"/>
  <c r="BE266"/>
  <c r="BE269"/>
  <c r="BE272"/>
  <c r="BE294"/>
  <c r="E48"/>
  <c r="BE116"/>
  <c r="BE118"/>
  <c r="BE136"/>
  <c r="BE139"/>
  <c r="BE145"/>
  <c r="BE160"/>
  <c r="BE163"/>
  <c r="BE165"/>
  <c r="BE180"/>
  <c r="BE183"/>
  <c r="BE203"/>
  <c r="BE219"/>
  <c r="BE223"/>
  <c r="BE244"/>
  <c r="BE257"/>
  <c r="BE278"/>
  <c r="BE281"/>
  <c r="BE284"/>
  <c r="BE288"/>
  <c r="BE290"/>
  <c r="BE292"/>
  <c r="BE190"/>
  <c r="BE193"/>
  <c r="BE195"/>
  <c r="BE197"/>
  <c r="BE199"/>
  <c r="BE207"/>
  <c r="BE216"/>
  <c r="BE226"/>
  <c r="BE229"/>
  <c r="BE235"/>
  <c r="BE238"/>
  <c r="BE241"/>
  <c r="BE247"/>
  <c r="BE275"/>
  <c i="9" r="J80"/>
  <c r="E48"/>
  <c r="F83"/>
  <c r="BE90"/>
  <c r="BE94"/>
  <c r="BE102"/>
  <c r="BE92"/>
  <c r="BE96"/>
  <c r="BE98"/>
  <c r="BE100"/>
  <c r="BE108"/>
  <c r="BE111"/>
  <c r="BE121"/>
  <c r="BE133"/>
  <c r="BE137"/>
  <c r="BE148"/>
  <c r="BE160"/>
  <c r="BE106"/>
  <c r="BE119"/>
  <c r="BE125"/>
  <c r="BE131"/>
  <c r="BE135"/>
  <c r="BE140"/>
  <c r="BE146"/>
  <c r="BE150"/>
  <c r="BE156"/>
  <c r="BE104"/>
  <c r="BE115"/>
  <c r="BE117"/>
  <c r="BE123"/>
  <c r="BE127"/>
  <c r="BE129"/>
  <c r="BE142"/>
  <c r="BE144"/>
  <c r="BE152"/>
  <c r="BE154"/>
  <c r="BE158"/>
  <c i="8" r="F55"/>
  <c r="BE104"/>
  <c r="BE108"/>
  <c r="BE115"/>
  <c r="BE206"/>
  <c r="BE221"/>
  <c r="BE228"/>
  <c r="E48"/>
  <c r="J52"/>
  <c r="BE106"/>
  <c r="BE117"/>
  <c r="BE120"/>
  <c r="BE126"/>
  <c r="BE128"/>
  <c r="BE134"/>
  <c r="BE136"/>
  <c r="BE143"/>
  <c r="BE145"/>
  <c r="BE149"/>
  <c r="BE151"/>
  <c r="BE163"/>
  <c r="BE176"/>
  <c r="BE185"/>
  <c r="BE190"/>
  <c r="BE200"/>
  <c r="BE203"/>
  <c r="BE209"/>
  <c r="BE212"/>
  <c r="BE215"/>
  <c r="BE237"/>
  <c r="BE239"/>
  <c r="BE245"/>
  <c r="BE248"/>
  <c r="BE251"/>
  <c r="BE254"/>
  <c r="BE257"/>
  <c r="BE286"/>
  <c r="BE295"/>
  <c r="BE298"/>
  <c r="BE233"/>
  <c r="BE260"/>
  <c r="BE263"/>
  <c r="BE266"/>
  <c r="BE111"/>
  <c r="BE122"/>
  <c r="BE124"/>
  <c r="BE130"/>
  <c r="BE132"/>
  <c r="BE139"/>
  <c r="BE141"/>
  <c r="BE147"/>
  <c r="BE154"/>
  <c r="BE156"/>
  <c r="BE159"/>
  <c r="BE218"/>
  <c r="BE242"/>
  <c r="BE284"/>
  <c r="BE292"/>
  <c r="J55"/>
  <c r="BE102"/>
  <c r="BE113"/>
  <c r="BE166"/>
  <c r="BE168"/>
  <c r="BE170"/>
  <c r="BE173"/>
  <c r="BE179"/>
  <c r="BE182"/>
  <c r="BE187"/>
  <c r="BE194"/>
  <c r="BE197"/>
  <c r="BE225"/>
  <c r="BE230"/>
  <c r="BE269"/>
  <c r="BE271"/>
  <c r="BE273"/>
  <c r="BE275"/>
  <c r="BE279"/>
  <c r="BE282"/>
  <c r="BE288"/>
  <c r="BE290"/>
  <c r="BE300"/>
  <c i="7" r="F81"/>
  <c r="BE87"/>
  <c r="BE106"/>
  <c r="BE121"/>
  <c r="BE127"/>
  <c r="BE129"/>
  <c r="BE131"/>
  <c r="BE145"/>
  <c r="BE151"/>
  <c r="BE157"/>
  <c r="BE161"/>
  <c r="BE181"/>
  <c r="BE183"/>
  <c r="BE197"/>
  <c r="BE212"/>
  <c r="BE259"/>
  <c r="BE265"/>
  <c r="BE270"/>
  <c r="BE279"/>
  <c r="BE330"/>
  <c r="BE333"/>
  <c i="6" r="BK110"/>
  <c r="J110"/>
  <c r="J61"/>
  <c i="7" r="J52"/>
  <c r="J55"/>
  <c r="BE90"/>
  <c r="BE112"/>
  <c r="BE117"/>
  <c r="BE133"/>
  <c r="BE137"/>
  <c r="BE141"/>
  <c r="BE153"/>
  <c r="BE159"/>
  <c r="BE167"/>
  <c r="BE177"/>
  <c r="BE195"/>
  <c r="BE202"/>
  <c r="BE209"/>
  <c r="BE215"/>
  <c r="BE241"/>
  <c r="BE244"/>
  <c r="BE297"/>
  <c r="BE312"/>
  <c r="BE327"/>
  <c r="BE92"/>
  <c r="BE98"/>
  <c r="BE104"/>
  <c r="BE110"/>
  <c r="BE119"/>
  <c r="BE123"/>
  <c r="BE143"/>
  <c r="BE147"/>
  <c r="BE163"/>
  <c r="BE169"/>
  <c r="BE173"/>
  <c r="BE187"/>
  <c r="BE276"/>
  <c r="BE282"/>
  <c r="BE285"/>
  <c r="BE306"/>
  <c r="BE321"/>
  <c r="BE343"/>
  <c r="BE350"/>
  <c r="BE363"/>
  <c r="BE96"/>
  <c r="BE100"/>
  <c r="BE108"/>
  <c r="BE114"/>
  <c r="BE125"/>
  <c r="BE149"/>
  <c r="BE155"/>
  <c r="BE165"/>
  <c r="BE171"/>
  <c r="BE175"/>
  <c r="BE199"/>
  <c r="BE206"/>
  <c r="BE220"/>
  <c r="BE232"/>
  <c r="BE253"/>
  <c r="BE256"/>
  <c r="BE262"/>
  <c r="BE273"/>
  <c r="BE294"/>
  <c r="BE318"/>
  <c r="BE346"/>
  <c r="E74"/>
  <c r="BE94"/>
  <c r="BE135"/>
  <c r="BE139"/>
  <c r="BE179"/>
  <c r="BE185"/>
  <c r="BE189"/>
  <c r="BE193"/>
  <c r="BE217"/>
  <c r="BE223"/>
  <c r="BE288"/>
  <c r="BE291"/>
  <c r="BE303"/>
  <c r="BE339"/>
  <c r="BE358"/>
  <c r="BE102"/>
  <c r="BE191"/>
  <c r="BE226"/>
  <c r="BE229"/>
  <c r="BE235"/>
  <c r="BE238"/>
  <c r="BE247"/>
  <c r="BE250"/>
  <c r="BE267"/>
  <c r="BE300"/>
  <c r="BE309"/>
  <c r="BE315"/>
  <c r="BE324"/>
  <c r="BE336"/>
  <c r="BE348"/>
  <c r="BE354"/>
  <c r="BE341"/>
  <c r="BE352"/>
  <c r="BE356"/>
  <c r="BE361"/>
  <c i="6" r="BE124"/>
  <c r="BE126"/>
  <c r="BE128"/>
  <c r="BE132"/>
  <c r="BE138"/>
  <c r="BE166"/>
  <c r="BE176"/>
  <c r="BE185"/>
  <c r="BE187"/>
  <c r="BE214"/>
  <c r="BE231"/>
  <c r="BE233"/>
  <c r="BE250"/>
  <c r="BE263"/>
  <c r="BE273"/>
  <c r="BE278"/>
  <c r="BE294"/>
  <c r="BE297"/>
  <c r="BE326"/>
  <c r="BE342"/>
  <c r="BE345"/>
  <c r="BE374"/>
  <c r="BE383"/>
  <c r="BE392"/>
  <c r="BE428"/>
  <c r="BE438"/>
  <c r="BE446"/>
  <c r="BE471"/>
  <c r="BE503"/>
  <c r="BE508"/>
  <c r="BE511"/>
  <c r="BE514"/>
  <c r="BE539"/>
  <c r="BE548"/>
  <c r="BE576"/>
  <c r="BE582"/>
  <c r="BE584"/>
  <c r="BE598"/>
  <c r="E98"/>
  <c r="BE130"/>
  <c r="BE140"/>
  <c r="BE145"/>
  <c r="BE148"/>
  <c r="BE174"/>
  <c r="BE204"/>
  <c r="BE206"/>
  <c r="BE227"/>
  <c r="BE241"/>
  <c r="BE269"/>
  <c r="BE271"/>
  <c r="BE288"/>
  <c r="BE303"/>
  <c r="BE305"/>
  <c r="BE313"/>
  <c r="BE322"/>
  <c r="BE337"/>
  <c r="BE348"/>
  <c r="BE377"/>
  <c r="BE386"/>
  <c r="BE395"/>
  <c r="BE418"/>
  <c r="BE432"/>
  <c r="BE435"/>
  <c r="BE443"/>
  <c r="BE474"/>
  <c r="BE489"/>
  <c r="BE491"/>
  <c r="BE520"/>
  <c r="BE537"/>
  <c i="5" r="BK287"/>
  <c r="J287"/>
  <c r="J67"/>
  <c i="6" r="J55"/>
  <c r="J102"/>
  <c r="BE117"/>
  <c r="BE122"/>
  <c r="BE136"/>
  <c r="BE152"/>
  <c r="BE158"/>
  <c r="BE172"/>
  <c r="BE191"/>
  <c r="BE202"/>
  <c r="BE212"/>
  <c r="BE235"/>
  <c r="BE245"/>
  <c r="BE265"/>
  <c r="BE284"/>
  <c r="BE286"/>
  <c r="BE292"/>
  <c r="BE318"/>
  <c r="BE332"/>
  <c r="BE334"/>
  <c r="BE408"/>
  <c r="BE410"/>
  <c r="BE440"/>
  <c r="BE460"/>
  <c r="BE497"/>
  <c r="BE517"/>
  <c r="BE525"/>
  <c r="BE542"/>
  <c r="BE545"/>
  <c r="BE562"/>
  <c r="BE588"/>
  <c r="BE592"/>
  <c r="BE160"/>
  <c r="BE162"/>
  <c r="BE193"/>
  <c r="BE195"/>
  <c r="BE200"/>
  <c r="BE208"/>
  <c r="BE210"/>
  <c r="BE219"/>
  <c r="BE221"/>
  <c r="BE229"/>
  <c r="BE255"/>
  <c r="BE259"/>
  <c r="BE261"/>
  <c r="BE290"/>
  <c r="BE316"/>
  <c r="BE320"/>
  <c r="BE330"/>
  <c r="BE364"/>
  <c r="BE380"/>
  <c r="BE398"/>
  <c r="BE412"/>
  <c r="BE415"/>
  <c r="BE463"/>
  <c r="BE466"/>
  <c r="BE586"/>
  <c r="BE601"/>
  <c r="BE603"/>
  <c i="1" r="BC59"/>
  <c i="5" r="BK90"/>
  <c r="J90"/>
  <c r="J60"/>
  <c i="6" r="F55"/>
  <c r="BE142"/>
  <c r="BE150"/>
  <c r="BE154"/>
  <c r="BE164"/>
  <c r="BE179"/>
  <c r="BE181"/>
  <c r="BE197"/>
  <c r="BE217"/>
  <c r="BE223"/>
  <c r="BE225"/>
  <c r="BE237"/>
  <c r="BE239"/>
  <c r="BE253"/>
  <c r="BE267"/>
  <c r="BE276"/>
  <c r="BE280"/>
  <c r="BE282"/>
  <c r="BE311"/>
  <c r="BE324"/>
  <c r="BE328"/>
  <c r="BE352"/>
  <c r="BE358"/>
  <c r="BE389"/>
  <c r="BE401"/>
  <c r="BE405"/>
  <c r="BE422"/>
  <c r="BE425"/>
  <c r="BE458"/>
  <c r="BE480"/>
  <c r="BE486"/>
  <c r="BE494"/>
  <c r="BE500"/>
  <c r="BE506"/>
  <c r="BE528"/>
  <c r="BE531"/>
  <c r="BE534"/>
  <c r="BE554"/>
  <c r="BE557"/>
  <c r="BE568"/>
  <c r="BE573"/>
  <c r="BE590"/>
  <c r="BE594"/>
  <c r="BE112"/>
  <c r="BE115"/>
  <c r="BE119"/>
  <c r="BE134"/>
  <c r="BE156"/>
  <c r="BE168"/>
  <c r="BE170"/>
  <c r="BE183"/>
  <c r="BE189"/>
  <c r="BE243"/>
  <c r="BE248"/>
  <c r="BE257"/>
  <c r="BE299"/>
  <c r="BE301"/>
  <c r="BE307"/>
  <c r="BE309"/>
  <c r="BE355"/>
  <c r="BE361"/>
  <c r="BE367"/>
  <c r="BE371"/>
  <c r="BE449"/>
  <c r="BE452"/>
  <c r="BE455"/>
  <c r="BE469"/>
  <c r="BE477"/>
  <c r="BE483"/>
  <c r="BE523"/>
  <c r="BE551"/>
  <c r="BE560"/>
  <c r="BE565"/>
  <c r="BE570"/>
  <c r="BE578"/>
  <c r="BE596"/>
  <c i="4" r="BK85"/>
  <c r="J85"/>
  <c r="J60"/>
  <c i="5" r="E48"/>
  <c r="J52"/>
  <c r="F55"/>
  <c r="BE94"/>
  <c r="BE108"/>
  <c r="BE132"/>
  <c r="BE144"/>
  <c r="BE92"/>
  <c r="BE100"/>
  <c r="BE102"/>
  <c r="BE110"/>
  <c r="BE114"/>
  <c r="BE124"/>
  <c r="BE127"/>
  <c r="BE129"/>
  <c r="BE135"/>
  <c r="BE96"/>
  <c r="BE138"/>
  <c r="BE147"/>
  <c r="BE160"/>
  <c r="BE166"/>
  <c r="BE176"/>
  <c r="BE189"/>
  <c r="BE193"/>
  <c r="BE207"/>
  <c r="BE237"/>
  <c r="BE241"/>
  <c r="BE253"/>
  <c r="BE273"/>
  <c r="BE158"/>
  <c r="BE183"/>
  <c r="BE202"/>
  <c r="BE218"/>
  <c r="BE221"/>
  <c r="BE239"/>
  <c r="BE261"/>
  <c r="BE276"/>
  <c r="BE280"/>
  <c r="BE292"/>
  <c r="BE295"/>
  <c r="BE106"/>
  <c r="BE168"/>
  <c r="BE173"/>
  <c r="BE178"/>
  <c r="BE190"/>
  <c r="BE200"/>
  <c r="BE224"/>
  <c r="BE154"/>
  <c r="BE186"/>
  <c r="BE197"/>
  <c r="BE198"/>
  <c r="BE250"/>
  <c r="BE256"/>
  <c r="BE258"/>
  <c r="BE264"/>
  <c r="BE267"/>
  <c r="BE270"/>
  <c r="BE278"/>
  <c r="BE152"/>
  <c r="BE156"/>
  <c r="BE162"/>
  <c r="BE171"/>
  <c r="BE179"/>
  <c r="BE205"/>
  <c r="BE212"/>
  <c r="BE215"/>
  <c r="BE227"/>
  <c r="BE230"/>
  <c r="BE98"/>
  <c r="BE104"/>
  <c r="BE117"/>
  <c r="BE121"/>
  <c r="BE141"/>
  <c r="BE150"/>
  <c r="BE181"/>
  <c r="BE209"/>
  <c r="BE233"/>
  <c r="BE236"/>
  <c r="BE244"/>
  <c r="BE248"/>
  <c r="BE282"/>
  <c r="BE284"/>
  <c r="BE289"/>
  <c i="1" r="BB58"/>
  <c i="3" r="J109"/>
  <c r="J61"/>
  <c i="4" r="BE117"/>
  <c r="BE131"/>
  <c r="BE136"/>
  <c r="BE149"/>
  <c r="BE157"/>
  <c r="BE167"/>
  <c r="BE177"/>
  <c r="BE180"/>
  <c r="BE183"/>
  <c r="BE186"/>
  <c r="BE192"/>
  <c r="BE204"/>
  <c r="BE226"/>
  <c r="BE241"/>
  <c r="BE268"/>
  <c r="BE271"/>
  <c r="BE337"/>
  <c r="BE352"/>
  <c r="BE355"/>
  <c r="BE362"/>
  <c r="E48"/>
  <c r="J52"/>
  <c r="F81"/>
  <c r="BE93"/>
  <c r="BE102"/>
  <c r="BE127"/>
  <c r="BE140"/>
  <c r="BE143"/>
  <c r="BE155"/>
  <c r="BE171"/>
  <c r="BE174"/>
  <c r="BE198"/>
  <c r="BE201"/>
  <c r="BE210"/>
  <c r="BE235"/>
  <c r="BE244"/>
  <c r="BE250"/>
  <c r="BE253"/>
  <c r="BE283"/>
  <c r="BE302"/>
  <c r="BE313"/>
  <c r="BE317"/>
  <c r="BE341"/>
  <c r="BE358"/>
  <c r="BE366"/>
  <c r="BE370"/>
  <c r="BE375"/>
  <c r="BE395"/>
  <c r="BE413"/>
  <c r="BE87"/>
  <c r="BE90"/>
  <c r="BE99"/>
  <c r="BE108"/>
  <c r="BE152"/>
  <c r="BE160"/>
  <c r="BE189"/>
  <c r="BE229"/>
  <c r="BE256"/>
  <c r="BE259"/>
  <c r="BE262"/>
  <c r="BE279"/>
  <c r="BE291"/>
  <c r="BE295"/>
  <c r="BE300"/>
  <c r="BE308"/>
  <c r="BE328"/>
  <c r="BE331"/>
  <c r="BE345"/>
  <c r="BE348"/>
  <c r="BE350"/>
  <c r="BE385"/>
  <c r="BE388"/>
  <c r="BE398"/>
  <c r="BE401"/>
  <c r="BE422"/>
  <c r="BE430"/>
  <c r="BE433"/>
  <c r="BE96"/>
  <c r="BE105"/>
  <c r="BE111"/>
  <c r="BE114"/>
  <c r="BE120"/>
  <c r="BE123"/>
  <c r="BE134"/>
  <c r="BE146"/>
  <c r="BE163"/>
  <c r="BE195"/>
  <c r="BE207"/>
  <c r="BE214"/>
  <c r="BE218"/>
  <c r="BE222"/>
  <c r="BE232"/>
  <c r="BE238"/>
  <c r="BE247"/>
  <c r="BE265"/>
  <c r="BE275"/>
  <c r="BE287"/>
  <c r="BE304"/>
  <c r="BE321"/>
  <c r="BE325"/>
  <c r="BE334"/>
  <c r="BE378"/>
  <c r="BE381"/>
  <c r="BE391"/>
  <c r="BE405"/>
  <c r="BE409"/>
  <c r="BE418"/>
  <c r="BE426"/>
  <c r="BE436"/>
  <c i="3" r="F55"/>
  <c r="BE115"/>
  <c r="BE165"/>
  <c r="BE228"/>
  <c r="BE299"/>
  <c r="BE391"/>
  <c r="BE681"/>
  <c r="BE684"/>
  <c r="BE711"/>
  <c r="BE822"/>
  <c r="BE851"/>
  <c r="BE921"/>
  <c r="BE968"/>
  <c r="BE976"/>
  <c r="J52"/>
  <c r="E97"/>
  <c r="BE151"/>
  <c r="BE171"/>
  <c r="BE209"/>
  <c r="BE223"/>
  <c r="BE332"/>
  <c r="BE368"/>
  <c r="BE417"/>
  <c r="BE433"/>
  <c r="BE483"/>
  <c r="BE558"/>
  <c r="BE665"/>
  <c r="BE674"/>
  <c r="BE793"/>
  <c r="BE807"/>
  <c r="BE817"/>
  <c r="BE827"/>
  <c r="BE855"/>
  <c r="BE870"/>
  <c r="BE918"/>
  <c r="BE936"/>
  <c r="BE953"/>
  <c r="BE990"/>
  <c r="BE993"/>
  <c r="BE999"/>
  <c r="BE1018"/>
  <c r="BE1095"/>
  <c r="BE1103"/>
  <c r="BE1106"/>
  <c r="BE1119"/>
  <c r="BE1152"/>
  <c r="BE1179"/>
  <c r="BE1195"/>
  <c r="BE1198"/>
  <c r="BE1202"/>
  <c r="BE1216"/>
  <c r="BE1267"/>
  <c r="BE1271"/>
  <c r="BE1279"/>
  <c r="BE1291"/>
  <c r="BE1304"/>
  <c r="BE1356"/>
  <c r="BE1424"/>
  <c r="BE1436"/>
  <c r="BE1445"/>
  <c r="BE1493"/>
  <c r="BE1612"/>
  <c r="BE1651"/>
  <c r="BE1683"/>
  <c r="BE1690"/>
  <c r="BE1754"/>
  <c r="BE1762"/>
  <c r="BE1780"/>
  <c r="BE1782"/>
  <c r="BE1807"/>
  <c r="BE1809"/>
  <c r="BE1825"/>
  <c r="BE1836"/>
  <c r="BE1840"/>
  <c r="BE1874"/>
  <c r="BE1906"/>
  <c r="BE1936"/>
  <c r="BE2002"/>
  <c r="BE2014"/>
  <c r="BE2032"/>
  <c r="BE2035"/>
  <c r="BE2043"/>
  <c r="BE2056"/>
  <c r="BE2059"/>
  <c r="BE2077"/>
  <c r="BE2121"/>
  <c r="BE2125"/>
  <c r="BE2133"/>
  <c r="BE2143"/>
  <c r="BE2154"/>
  <c r="BE2158"/>
  <c r="BE2218"/>
  <c r="BE2379"/>
  <c r="BE1300"/>
  <c r="BE1329"/>
  <c r="BE1372"/>
  <c r="BE1454"/>
  <c r="BE1585"/>
  <c r="BE1630"/>
  <c r="BE1635"/>
  <c r="BE1645"/>
  <c r="BE1656"/>
  <c r="BE1660"/>
  <c r="BE1663"/>
  <c r="BE1681"/>
  <c r="BE1692"/>
  <c r="BE1710"/>
  <c r="BE1734"/>
  <c r="BE1797"/>
  <c r="BE1813"/>
  <c r="BE1821"/>
  <c r="BE1831"/>
  <c r="BE1857"/>
  <c r="BE1859"/>
  <c r="BE1872"/>
  <c r="BE1961"/>
  <c r="BE1994"/>
  <c r="BE2004"/>
  <c r="BE2011"/>
  <c r="BE2023"/>
  <c r="BE2026"/>
  <c r="BE2040"/>
  <c r="BE2048"/>
  <c r="BE2070"/>
  <c r="BE2092"/>
  <c r="BE2101"/>
  <c r="BE2105"/>
  <c r="BE2113"/>
  <c r="BE2140"/>
  <c r="BE2226"/>
  <c r="BE110"/>
  <c r="BE133"/>
  <c r="BE156"/>
  <c r="BE344"/>
  <c r="BE377"/>
  <c r="BE654"/>
  <c r="BE694"/>
  <c r="BE701"/>
  <c r="BE784"/>
  <c r="BE795"/>
  <c r="BE838"/>
  <c r="BE964"/>
  <c r="BE1058"/>
  <c r="BE1098"/>
  <c r="BE1187"/>
  <c r="BE1351"/>
  <c r="BE1360"/>
  <c r="BE1365"/>
  <c r="BE1376"/>
  <c r="BE1383"/>
  <c r="BE1387"/>
  <c r="BE1409"/>
  <c r="BE1472"/>
  <c r="BE1591"/>
  <c r="BE1603"/>
  <c r="BE1616"/>
  <c r="BE1640"/>
  <c r="BE1669"/>
  <c r="BE1712"/>
  <c r="BE1760"/>
  <c r="BE1793"/>
  <c r="BE1811"/>
  <c r="BE1823"/>
  <c r="BE1843"/>
  <c r="BE1885"/>
  <c r="BE1887"/>
  <c r="BE1938"/>
  <c r="BE1948"/>
  <c r="BE1959"/>
  <c r="BE1965"/>
  <c r="BE1970"/>
  <c r="BE1977"/>
  <c r="BE1988"/>
  <c r="BE1991"/>
  <c r="BE2083"/>
  <c r="BE2097"/>
  <c r="BE2103"/>
  <c r="BE2117"/>
  <c r="BE2130"/>
  <c r="BE2146"/>
  <c r="BE2184"/>
  <c r="BE2234"/>
  <c r="BE2237"/>
  <c r="BE2244"/>
  <c r="BE2255"/>
  <c r="BE2265"/>
  <c r="BE2268"/>
  <c r="BE2302"/>
  <c r="BE2305"/>
  <c r="BE2331"/>
  <c r="BE2354"/>
  <c r="BE2375"/>
  <c r="BE120"/>
  <c r="BE162"/>
  <c r="BE179"/>
  <c r="BE184"/>
  <c r="BE218"/>
  <c r="BE239"/>
  <c r="BE320"/>
  <c r="BE356"/>
  <c r="BE384"/>
  <c r="BE404"/>
  <c r="BE445"/>
  <c r="BE469"/>
  <c r="BE643"/>
  <c r="BE657"/>
  <c r="BE691"/>
  <c r="BE704"/>
  <c r="BE707"/>
  <c r="BE714"/>
  <c r="BE810"/>
  <c r="BE841"/>
  <c r="BE848"/>
  <c r="BE873"/>
  <c r="BE906"/>
  <c r="BE950"/>
  <c r="BE997"/>
  <c r="BE1003"/>
  <c r="BE1015"/>
  <c r="BE1055"/>
  <c r="BE1137"/>
  <c r="BE1140"/>
  <c r="BE1167"/>
  <c r="BE1191"/>
  <c r="BE1225"/>
  <c r="BE1229"/>
  <c r="BE1240"/>
  <c r="BE1260"/>
  <c r="BE1283"/>
  <c r="BE2398"/>
  <c r="BE2402"/>
  <c r="BE2413"/>
  <c r="BE2428"/>
  <c r="BE2451"/>
  <c r="BE2455"/>
  <c r="BE2458"/>
  <c r="BE2462"/>
  <c r="BE2478"/>
  <c r="BE2482"/>
  <c r="BE2485"/>
  <c r="BE2510"/>
  <c r="BE2671"/>
  <c r="BE2677"/>
  <c r="BE2697"/>
  <c r="BE283"/>
  <c r="BE457"/>
  <c r="BE595"/>
  <c r="BE646"/>
  <c r="BE662"/>
  <c r="BE697"/>
  <c r="BE749"/>
  <c r="BE802"/>
  <c r="BE813"/>
  <c r="BE888"/>
  <c r="BE891"/>
  <c r="BE909"/>
  <c r="BE939"/>
  <c r="BE973"/>
  <c r="BE981"/>
  <c r="BE985"/>
  <c r="BE1122"/>
  <c r="BE1155"/>
  <c r="BE1212"/>
  <c r="BE1246"/>
  <c r="BE1252"/>
  <c r="BE2394"/>
  <c r="BE2406"/>
  <c r="BE2410"/>
  <c r="BE2431"/>
  <c r="BE2435"/>
  <c r="BE2489"/>
  <c r="BE2496"/>
  <c r="BE2503"/>
  <c r="BE2517"/>
  <c r="BE2589"/>
  <c r="BE2594"/>
  <c r="BE2597"/>
  <c r="BE2681"/>
  <c r="BE2684"/>
  <c r="BE2690"/>
  <c r="BE2693"/>
  <c r="BE2700"/>
  <c r="BE2708"/>
  <c r="BE2710"/>
  <c r="BE2712"/>
  <c r="BE2714"/>
  <c r="BE2726"/>
  <c r="BE2730"/>
  <c r="BE2735"/>
  <c r="BE125"/>
  <c r="BE142"/>
  <c r="BE291"/>
  <c r="BE374"/>
  <c r="BE424"/>
  <c r="BE520"/>
  <c r="BE632"/>
  <c r="BE1295"/>
  <c r="BE1316"/>
  <c r="BE1320"/>
  <c r="BE1325"/>
  <c r="BE1343"/>
  <c r="BE1347"/>
  <c r="BE1448"/>
  <c r="BE1535"/>
  <c r="BE1620"/>
  <c r="BE1673"/>
  <c r="BE1729"/>
  <c r="BE1731"/>
  <c r="BE1737"/>
  <c r="BE1756"/>
  <c r="BE1758"/>
  <c r="BE1784"/>
  <c r="BE1795"/>
  <c r="BE1904"/>
  <c r="BE1925"/>
  <c r="BE1927"/>
  <c r="BE1946"/>
  <c r="BE1972"/>
  <c r="BE1980"/>
  <c r="BE1997"/>
  <c r="BE2029"/>
  <c r="BE2051"/>
  <c r="BE2068"/>
  <c r="BE2075"/>
  <c r="BE2081"/>
  <c r="BE2090"/>
  <c r="BE2223"/>
  <c r="BE2252"/>
  <c r="BE2314"/>
  <c r="BE2358"/>
  <c i="2" r="F55"/>
  <c r="J77"/>
  <c r="BE93"/>
  <c r="BE108"/>
  <c r="E73"/>
  <c r="BE86"/>
  <c r="BE101"/>
  <c r="BE89"/>
  <c r="BE104"/>
  <c r="BE97"/>
  <c i="4" r="F36"/>
  <c i="1" r="BC57"/>
  <c i="6" r="F34"/>
  <c i="1" r="BA59"/>
  <c i="11" r="J34"/>
  <c i="1" r="AW64"/>
  <c i="10" r="F36"/>
  <c i="1" r="BC63"/>
  <c i="13" r="F35"/>
  <c i="1" r="BB66"/>
  <c i="12" r="J34"/>
  <c i="1" r="AW65"/>
  <c i="2" r="J34"/>
  <c i="1" r="AW55"/>
  <c i="6" r="J34"/>
  <c i="1" r="AW59"/>
  <c i="8" r="F35"/>
  <c i="1" r="BB61"/>
  <c i="9" r="F37"/>
  <c i="1" r="BD62"/>
  <c i="11" r="F34"/>
  <c i="1" r="BA64"/>
  <c i="12" r="F37"/>
  <c i="1" r="BD65"/>
  <c i="2" r="F37"/>
  <c i="1" r="BD55"/>
  <c i="3" r="J34"/>
  <c i="1" r="AW56"/>
  <c i="4" r="F35"/>
  <c i="1" r="BB57"/>
  <c i="7" r="F36"/>
  <c i="1" r="BC60"/>
  <c i="3" r="F37"/>
  <c i="1" r="BD56"/>
  <c i="4" r="F34"/>
  <c i="1" r="BA57"/>
  <c i="5" r="F37"/>
  <c i="1" r="BD58"/>
  <c i="11" r="F36"/>
  <c i="1" r="BC64"/>
  <c i="9" r="F36"/>
  <c i="1" r="BC62"/>
  <c i="9" r="F34"/>
  <c i="1" r="BA62"/>
  <c i="2" r="F36"/>
  <c i="1" r="BC55"/>
  <c i="3" r="F35"/>
  <c i="1" r="BB56"/>
  <c i="2" r="F35"/>
  <c i="1" r="BB55"/>
  <c i="5" r="F34"/>
  <c i="1" r="BA58"/>
  <c i="5" r="F36"/>
  <c i="1" r="BC58"/>
  <c i="10" r="F35"/>
  <c i="1" r="BB63"/>
  <c i="2" r="F34"/>
  <c i="1" r="BA55"/>
  <c i="7" r="J34"/>
  <c i="1" r="AW60"/>
  <c i="9" r="F35"/>
  <c i="1" r="BB62"/>
  <c i="12" r="F36"/>
  <c i="1" r="BC65"/>
  <c i="11" r="F37"/>
  <c i="1" r="BD64"/>
  <c i="3" r="F34"/>
  <c i="1" r="BA56"/>
  <c i="4" r="F37"/>
  <c i="1" r="BD57"/>
  <c i="5" r="J34"/>
  <c i="1" r="AW58"/>
  <c i="8" r="F36"/>
  <c i="1" r="BC61"/>
  <c i="13" r="J34"/>
  <c i="1" r="AW66"/>
  <c i="6" r="F37"/>
  <c i="1" r="BD59"/>
  <c i="9" r="J34"/>
  <c i="1" r="AW62"/>
  <c i="11" r="F35"/>
  <c i="1" r="BB64"/>
  <c i="3" r="F36"/>
  <c i="1" r="BC56"/>
  <c i="4" r="J34"/>
  <c i="1" r="AW57"/>
  <c i="6" r="F35"/>
  <c i="1" r="BB59"/>
  <c i="10" r="J34"/>
  <c i="1" r="AW63"/>
  <c i="8" r="F34"/>
  <c i="1" r="BA61"/>
  <c i="7" r="F34"/>
  <c i="1" r="BA60"/>
  <c i="8" r="F37"/>
  <c i="1" r="BD61"/>
  <c i="10" r="F37"/>
  <c i="1" r="BD63"/>
  <c i="13" r="F34"/>
  <c i="1" r="BA66"/>
  <c i="7" r="F37"/>
  <c i="1" r="BD60"/>
  <c i="13" r="F37"/>
  <c i="1" r="BD66"/>
  <c i="7" r="F35"/>
  <c i="1" r="BB60"/>
  <c i="8" r="J34"/>
  <c i="1" r="AW61"/>
  <c i="10" r="F34"/>
  <c i="1" r="BA63"/>
  <c i="10" r="J30"/>
  <c i="12" r="F35"/>
  <c i="1" r="BB65"/>
  <c i="13" r="F36"/>
  <c i="1" r="BC66"/>
  <c i="2" l="1" r="T84"/>
  <c r="T83"/>
  <c i="6" r="R340"/>
  <c i="8" r="P161"/>
  <c r="R100"/>
  <c i="5" r="R90"/>
  <c r="R89"/>
  <c i="11" r="P150"/>
  <c i="8" r="P100"/>
  <c i="10" r="P87"/>
  <c r="P86"/>
  <c i="1" r="AU63"/>
  <c i="11" r="T150"/>
  <c i="6" r="P340"/>
  <c i="13" r="P88"/>
  <c r="P87"/>
  <c i="1" r="AU66"/>
  <c i="7" r="R85"/>
  <c r="R84"/>
  <c i="2" r="R84"/>
  <c r="R83"/>
  <c i="3" r="R108"/>
  <c i="13" r="R88"/>
  <c r="R87"/>
  <c i="8" r="T100"/>
  <c i="11" r="P93"/>
  <c r="P92"/>
  <c i="1" r="AU64"/>
  <c i="10" r="T87"/>
  <c r="T86"/>
  <c i="4" r="R85"/>
  <c r="R84"/>
  <c i="3" r="BK108"/>
  <c i="11" r="T93"/>
  <c r="T92"/>
  <c i="5" r="T90"/>
  <c r="T89"/>
  <c i="13" r="T88"/>
  <c r="T87"/>
  <c i="7" r="T85"/>
  <c r="T84"/>
  <c i="6" r="R110"/>
  <c r="R109"/>
  <c r="R108"/>
  <c i="8" r="R161"/>
  <c i="5" r="P90"/>
  <c r="P89"/>
  <c i="1" r="AU58"/>
  <c i="4" r="T85"/>
  <c r="T84"/>
  <c i="8" r="T161"/>
  <c i="6" r="T340"/>
  <c r="T110"/>
  <c r="T109"/>
  <c r="T108"/>
  <c r="P110"/>
  <c r="P109"/>
  <c r="P108"/>
  <c i="1" r="AU59"/>
  <c i="9" r="T113"/>
  <c i="3" r="R825"/>
  <c r="P825"/>
  <c r="P108"/>
  <c r="P107"/>
  <c i="1" r="AU56"/>
  <c i="3" r="T825"/>
  <c r="T108"/>
  <c r="T107"/>
  <c i="11" r="R150"/>
  <c r="R93"/>
  <c r="R92"/>
  <c i="9" r="T87"/>
  <c r="T86"/>
  <c i="4" r="P85"/>
  <c r="P84"/>
  <c i="1" r="AU57"/>
  <c i="3" r="BK825"/>
  <c r="J825"/>
  <c r="J70"/>
  <c i="2" r="BK84"/>
  <c r="BK83"/>
  <c r="J83"/>
  <c i="11" r="BK93"/>
  <c r="J93"/>
  <c r="J60"/>
  <c i="7" r="BK85"/>
  <c r="J85"/>
  <c r="J60"/>
  <c i="8" r="BK161"/>
  <c r="J161"/>
  <c r="J68"/>
  <c i="9" r="BK113"/>
  <c r="J113"/>
  <c r="J64"/>
  <c i="13" r="BK88"/>
  <c r="J88"/>
  <c r="J60"/>
  <c i="6" r="BK340"/>
  <c r="J340"/>
  <c r="J75"/>
  <c i="8" r="BK100"/>
  <c r="J100"/>
  <c r="J61"/>
  <c i="9" r="BK88"/>
  <c r="J88"/>
  <c r="J61"/>
  <c i="11" r="BK92"/>
  <c r="J92"/>
  <c r="J59"/>
  <c i="1" r="AG63"/>
  <c i="10" r="J59"/>
  <c i="6" r="BK109"/>
  <c r="BK108"/>
  <c r="J108"/>
  <c r="J59"/>
  <c i="5" r="BK89"/>
  <c r="J89"/>
  <c r="J59"/>
  <c i="4" r="BK84"/>
  <c r="J84"/>
  <c i="6" r="J33"/>
  <c i="1" r="AV59"/>
  <c r="AT59"/>
  <c i="13" r="F33"/>
  <c i="1" r="AZ66"/>
  <c i="9" r="F33"/>
  <c i="1" r="AZ62"/>
  <c i="12" r="J33"/>
  <c i="1" r="AV65"/>
  <c r="AT65"/>
  <c i="2" r="F33"/>
  <c i="1" r="AZ55"/>
  <c i="9" r="J33"/>
  <c i="1" r="AV62"/>
  <c r="AT62"/>
  <c i="11" r="J33"/>
  <c i="1" r="AV64"/>
  <c r="AT64"/>
  <c i="7" r="F33"/>
  <c i="1" r="AZ60"/>
  <c i="4" r="J33"/>
  <c i="1" r="AV57"/>
  <c r="AT57"/>
  <c i="7" r="J33"/>
  <c i="1" r="AV60"/>
  <c r="AT60"/>
  <c i="12" r="J30"/>
  <c i="1" r="AG65"/>
  <c i="3" r="F33"/>
  <c i="1" r="AZ56"/>
  <c i="5" r="F33"/>
  <c i="1" r="AZ58"/>
  <c i="12" r="F33"/>
  <c i="1" r="AZ65"/>
  <c i="2" r="J30"/>
  <c i="1" r="AG55"/>
  <c i="4" r="F33"/>
  <c i="1" r="AZ57"/>
  <c i="10" r="J33"/>
  <c i="1" r="AV63"/>
  <c r="AT63"/>
  <c r="AN63"/>
  <c i="3" r="J33"/>
  <c i="1" r="AV56"/>
  <c r="AT56"/>
  <c i="8" r="J33"/>
  <c i="1" r="AV61"/>
  <c r="AT61"/>
  <c r="BA54"/>
  <c r="AW54"/>
  <c r="AK30"/>
  <c i="10" r="F33"/>
  <c i="1" r="AZ63"/>
  <c i="2" r="J33"/>
  <c i="1" r="AV55"/>
  <c r="AT55"/>
  <c r="AN55"/>
  <c i="4" r="J30"/>
  <c i="1" r="AG57"/>
  <c i="5" r="J33"/>
  <c i="1" r="AV58"/>
  <c r="AT58"/>
  <c r="BD54"/>
  <c r="W33"/>
  <c i="13" r="J33"/>
  <c i="1" r="AV66"/>
  <c r="AT66"/>
  <c i="6" r="F33"/>
  <c i="1" r="AZ59"/>
  <c i="8" r="F33"/>
  <c i="1" r="AZ61"/>
  <c i="11" r="F33"/>
  <c i="1" r="AZ64"/>
  <c r="BC54"/>
  <c r="W32"/>
  <c r="BB54"/>
  <c r="AX54"/>
  <c i="3" l="1" r="R107"/>
  <c i="8" r="P99"/>
  <c r="P98"/>
  <c i="1" r="AU61"/>
  <c i="8" r="R99"/>
  <c r="R98"/>
  <c i="3" r="BK107"/>
  <c r="J107"/>
  <c r="J59"/>
  <c i="8" r="T99"/>
  <c r="T98"/>
  <c i="2" r="J84"/>
  <c r="J60"/>
  <c i="3" r="J108"/>
  <c r="J60"/>
  <c i="2" r="J59"/>
  <c i="13" r="BK87"/>
  <c r="J87"/>
  <c r="J59"/>
  <c i="7" r="BK84"/>
  <c r="J84"/>
  <c i="9" r="BK87"/>
  <c r="J87"/>
  <c r="J60"/>
  <c i="8" r="BK99"/>
  <c r="J99"/>
  <c r="J60"/>
  <c i="1" r="AN65"/>
  <c i="12" r="J39"/>
  <c i="10" r="J39"/>
  <c i="6" r="J109"/>
  <c r="J60"/>
  <c i="1" r="AN57"/>
  <c i="4" r="J59"/>
  <c r="J39"/>
  <c i="2" r="J39"/>
  <c i="1" r="W31"/>
  <c r="W30"/>
  <c r="AZ54"/>
  <c r="W29"/>
  <c i="6" r="J30"/>
  <c i="1" r="AG59"/>
  <c r="AN59"/>
  <c i="5" r="J30"/>
  <c i="1" r="AG58"/>
  <c i="7" r="J30"/>
  <c i="1" r="AG60"/>
  <c i="11" r="J30"/>
  <c i="1" r="AG64"/>
  <c r="AN64"/>
  <c r="AY54"/>
  <c r="AU54"/>
  <c i="7" l="1" r="J39"/>
  <c r="J59"/>
  <c i="8" r="BK98"/>
  <c r="J98"/>
  <c r="J59"/>
  <c i="9" r="BK86"/>
  <c r="J86"/>
  <c r="J59"/>
  <c i="11" r="J39"/>
  <c i="6" r="J39"/>
  <c i="5" r="J39"/>
  <c i="1" r="AN58"/>
  <c r="AN60"/>
  <c r="AV54"/>
  <c r="AK29"/>
  <c i="13" r="J30"/>
  <c i="1" r="AG66"/>
  <c i="3" r="J30"/>
  <c i="1" r="AG56"/>
  <c i="13" l="1" r="J39"/>
  <c i="3" r="J39"/>
  <c i="1" r="AN66"/>
  <c r="AN56"/>
  <c i="9" r="J30"/>
  <c i="1" r="AG62"/>
  <c r="AT54"/>
  <c i="8" r="J30"/>
  <c i="1" r="AG61"/>
  <c r="AN61"/>
  <c i="9" l="1" r="J39"/>
  <c i="8" r="J39"/>
  <c i="1" r="AN62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<sst xmlns="http://schemas.openxmlformats.org/spreadsheetml/2006/main">
  <si>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</si>
  <si>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</si>
  <si>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</si>
  <si>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</si>
  <si>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</si>
  <si>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{a681398d-24eb-4533-a1be-6e750717c248}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</si>
  <si>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</si>
  <si>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</si>
  <si>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</si>
  <si>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</si>
  <si>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</si>
  <si>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</si>
  <si>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</si>
  <si>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</si>
  <si>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2023072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</si>
  <si>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</si>
  <si>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</si>
  <si>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Novostavba zař. pro vých. a vzdělávání dětí a zahr. domku, Suchdol</t>
  </si>
  <si>
    <t>KSO:</t>
  </si>
  <si>
    <t>801 31 81</t>
  </si>
  <si>
    <t>CC-CZ:</t>
  </si>
  <si>
    <t>12631</t>
  </si>
  <si>
    <t>Místo:</t>
  </si>
  <si>
    <t>Suchdol</t>
  </si>
  <si>
    <t>Datum:</t>
  </si>
  <si>
    <t>24. 10. 2023</t>
  </si>
  <si>
    <t>CZ-CPV:</t>
  </si>
  <si>
    <t>45000000-7</t>
  </si>
  <si>
    <t>CZ-CPA:</t>
  </si>
  <si>
    <t>41.00.28</t>
  </si>
  <si>
    <t>Zadavatel:</t>
  </si>
  <si>
    <t>IČ:</t>
  </si>
  <si>
    <t/>
  </si>
  <si>
    <t>Česká zemědělská univerzita v Praze. Kamýcká 129</t>
  </si>
  <si>
    <t>DIČ:</t>
  </si>
  <si>
    <t>Uchazeč:</t>
  </si>
  <si>
    <t>Vyplň údaj</t>
  </si>
  <si>
    <t>Projektant:</t>
  </si>
  <si>
    <t>PilsProjekt s.r.o., Částkova 74, Plzeň</t>
  </si>
  <si>
    <t>True</t>
  </si>
  <si>
    <t>Zpracovatel:</t>
  </si>
  <si>
    <t>Jakub Vilingr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</si>
  <si>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</si>
  <si>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</si>
  <si>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</si>
  <si>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</si>
  <si>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</si>
  <si>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</si>
  <si>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</si>
  <si>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</si>
  <si>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</si>
  <si>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</si>
  <si>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</si>
  <si>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</si>
  <si>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</si>
  <si>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</si>
  <si>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</si>
  <si>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</si>
  <si>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</si>
  <si>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</si>
  <si>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</si>
  <si>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</si>
  <si>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</si>
  <si>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</si>
  <si>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</si>
  <si>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</si>
  <si>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</si>
  <si>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</si>
  <si>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</si>
  <si>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</si>
  <si>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</si>
  <si>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</si>
  <si>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</si>
  <si>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</si>
  <si>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</si>
  <si>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</si>
  <si>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</si>
  <si>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</si>
  <si>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</si>
  <si>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</si>
  <si>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</si>
  <si>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</si>
  <si>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</si>
  <si>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VRN</t>
  </si>
  <si>
    <t>Vedlejší rozpočtové náklady</t>
  </si>
  <si>
    <t>STA</t>
  </si>
  <si>
    <t>1</t>
  </si>
  <si>
    <t>{3cb83bf1-89db-4a1f-95bc-71937b1dd3ad}</t>
  </si>
  <si>
    <t>2</t>
  </si>
  <si>
    <t>ARSA</t>
  </si>
  <si>
    <t>Stavebně konstrukční řešení</t>
  </si>
  <si>
    <t>{617cf6c0-db6e-4b48-bede-52a4348e2cd9}</t>
  </si>
  <si>
    <t>ZTI</t>
  </si>
  <si>
    <t>D.1.4.1 - ZTI - vrchní stavba</t>
  </si>
  <si>
    <t>{454fde6a-474f-48b1-ae10-6e601d957e7f}</t>
  </si>
  <si>
    <t>UT</t>
  </si>
  <si>
    <t>Vytápění</t>
  </si>
  <si>
    <t>{a13cbd1d-28bf-4832-b3bc-9f4cb2b1eaf6}</t>
  </si>
  <si>
    <t>EIS</t>
  </si>
  <si>
    <t>D.1.4.3 - Elektroinstalace</t>
  </si>
  <si>
    <t>{bb5e5b6c-a02c-402a-892f-0c13c939d4fc}</t>
  </si>
  <si>
    <t>SLP</t>
  </si>
  <si>
    <t>D.1.4.3 - Slaboproud</t>
  </si>
  <si>
    <t>{2e297ad6-ac61-4701-82fb-e44d27b2397f}</t>
  </si>
  <si>
    <t>EISV</t>
  </si>
  <si>
    <t>D.1.4.3 - Elektroinstalace - venkovní rozvody</t>
  </si>
  <si>
    <t>{ab84f3f6-0c2b-40d8-9679-51168b151c60}</t>
  </si>
  <si>
    <t>SLPO</t>
  </si>
  <si>
    <t>Elektroinstalace - optické kabely</t>
  </si>
  <si>
    <t>{bf404787-fb0d-4e68-bc45-3739ef59d464}</t>
  </si>
  <si>
    <t>VZT</t>
  </si>
  <si>
    <t>Vzduchotechnika</t>
  </si>
  <si>
    <t>{4e69a32a-3e05-4e8b-afa5-7cf7909ef978}</t>
  </si>
  <si>
    <t>ARSB</t>
  </si>
  <si>
    <t>Stavebně konstrukční řešení - zahradní domek</t>
  </si>
  <si>
    <t>{891d03eb-558c-4446-a4bd-0904668cfef9}</t>
  </si>
  <si>
    <t>GAS</t>
  </si>
  <si>
    <t>Gastrovybavení</t>
  </si>
  <si>
    <t>{b3d48058-d74f-4da2-89b3-cc74ed650262}</t>
  </si>
  <si>
    <t>KOM</t>
  </si>
  <si>
    <t>Zpevněné plochy</t>
  </si>
  <si>
    <t>{00aed531-412e-4131-aef0-e4530ec012a3}</t>
  </si>
  <si>
    <t>KRYCÍ LIST SOUPISU PRACÍ</t>
  </si>
  <si>
    <t>Objekt:</t>
  </si>
  <si>
    <t>VRN - Vedlejší rozpočtové náklady</t>
  </si>
  <si>
    <t>REKAPITULACE ČLENĚNÍ SOUPISU PRACÍ</t>
  </si>
  <si>
    <t>Kód dílu - Popis</t>
  </si>
  <si>
    <t>Cena celkem [CZK]</t>
  </si>
  <si>
    <t>-1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</si>
  <si>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</si>
  <si>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</si>
  <si>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</si>
  <si>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</si>
  <si>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</si>
  <si>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</si>
  <si>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</si>
  <si>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</si>
  <si>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</si>
  <si>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</si>
  <si>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</si>
  <si>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</si>
  <si>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</si>
  <si>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</si>
  <si>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</si>
  <si>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</si>
  <si>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5</t>
  </si>
  <si>
    <t>ROZPOCET</t>
  </si>
  <si>
    <t>VRN1</t>
  </si>
  <si>
    <t>Průzkumné, geodetické a projektové práce</t>
  </si>
  <si>
    <t>K</t>
  </si>
  <si>
    <t>010001000</t>
  </si>
  <si>
    <t>…</t>
  </si>
  <si>
    <t>CS ÚRS 2023 02</t>
  </si>
  <si>
    <t>1024</t>
  </si>
  <si>
    <t>-1025895506</t>
  </si>
  <si>
    <t>PP</t>
  </si>
  <si>
    <t>Online PSC</t>
  </si>
  <si>
    <t>https://podminky.urs.cz/item/CS_URS_2023_02/010001000</t>
  </si>
  <si>
    <t>013244000</t>
  </si>
  <si>
    <t>Dokumentace pro provádění stavby</t>
  </si>
  <si>
    <t>100707695</t>
  </si>
  <si>
    <t>https://podminky.urs.cz/item/CS_URS_2023_02/013244000</t>
  </si>
  <si>
    <t>P</t>
  </si>
  <si>
    <t xml:space="preserve">Poznámka k položce:_x000d_
- výrobní a dílenská dokumentace </t>
  </si>
  <si>
    <t>3</t>
  </si>
  <si>
    <t>013254000</t>
  </si>
  <si>
    <t>Dokumentace skutečného provedení stavby</t>
  </si>
  <si>
    <t>-655112648</t>
  </si>
  <si>
    <t>https://podminky.urs.cz/item/CS_URS_2023_02/013254000</t>
  </si>
  <si>
    <t>VRN3</t>
  </si>
  <si>
    <t>Zařízení staveniště</t>
  </si>
  <si>
    <t>4</t>
  </si>
  <si>
    <t>030001000</t>
  </si>
  <si>
    <t>1461782508</t>
  </si>
  <si>
    <t>https://podminky.urs.cz/item/CS_URS_2023_02/030001000</t>
  </si>
  <si>
    <t>VRN4</t>
  </si>
  <si>
    <t>Inženýrská činnost</t>
  </si>
  <si>
    <t>043002000</t>
  </si>
  <si>
    <t>Zkoušky a ostatní měření</t>
  </si>
  <si>
    <t>628998876</t>
  </si>
  <si>
    <t>https://podminky.urs.cz/item/CS_URS_2023_02/043002000</t>
  </si>
  <si>
    <t>6</t>
  </si>
  <si>
    <t>043114000</t>
  </si>
  <si>
    <t>Zkoušky tlakové</t>
  </si>
  <si>
    <t>-606959062</t>
  </si>
  <si>
    <t>https://podminky.urs.cz/item/CS_URS_2023_02/043114000</t>
  </si>
  <si>
    <t>VV</t>
  </si>
  <si>
    <t>1 "blower door test</t>
  </si>
  <si>
    <t>7</t>
  </si>
  <si>
    <t>045002000</t>
  </si>
  <si>
    <t>Kompletační a koordinační činnost</t>
  </si>
  <si>
    <t>-1371873966</t>
  </si>
  <si>
    <t>https://podminky.urs.cz/item/CS_URS_2023_02/045002000</t>
  </si>
  <si>
    <t>ARSA - Stavebně konstrukční řešení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</si>
  <si>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</si>
  <si>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</si>
  <si>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</si>
  <si>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</si>
  <si>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</si>
  <si>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</si>
  <si>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</si>
  <si>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</si>
  <si>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</si>
  <si>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</si>
  <si>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</si>
  <si>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</si>
  <si>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</si>
  <si>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</si>
  <si>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742 - Elektroinstalace - slaboproud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</si>
  <si>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</si>
  <si>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</si>
  <si>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</si>
  <si>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</si>
  <si>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</si>
  <si>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</si>
  <si>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</si>
  <si>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</si>
  <si>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</si>
  <si>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</si>
  <si>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</si>
  <si>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HZS - Hodinové zúčtovací sazby</t>
  </si>
  <si>
    <t>OST - Ostatní</t>
  </si>
  <si>
    <t>HSV</t>
  </si>
  <si>
    <t>Práce a dodávky HSV</t>
  </si>
  <si>
    <t>Zemní práce</t>
  </si>
  <si>
    <t>131251104</t>
  </si>
  <si>
    <t>Hloubení jam nezapažených v hornině třídy těžitelnosti I skupiny 3 objem do 500 m3 strojně</t>
  </si>
  <si>
    <t>m3</t>
  </si>
  <si>
    <t>-1559828949</t>
  </si>
  <si>
    <t>Hloubení nezapažených jam a zářezů strojně s urovnáním dna do předepsaného profilu a spádu v hornině třídy těžitelnosti I skupiny 3 přes 100 do 500 m3</t>
  </si>
  <si>
    <t>https://podminky.urs.cz/item/CS_URS_2023_02/131251104</t>
  </si>
  <si>
    <t>"plocha stavby</t>
  </si>
  <si>
    <t>(590*1,1)*0,35</t>
  </si>
  <si>
    <t>132212121</t>
  </si>
  <si>
    <t>Hloubení zapažených rýh šířky do 800 mm v soudržných horninách třídy těžitelnosti I skupiny 3 ručně</t>
  </si>
  <si>
    <t>1952222741</t>
  </si>
  <si>
    <t>Hloubení zapažených rýh šířky do 800 mm ručně s urovnáním dna do předepsaného profilu a spádu v hornině třídy těžitelnosti I skupiny 3 soudržných</t>
  </si>
  <si>
    <t>https://podminky.urs.cz/item/CS_URS_2023_02/132212121</t>
  </si>
  <si>
    <t>"nová kompenzace, přeložka</t>
  </si>
  <si>
    <t>((9,19+12,13)/2)*0,6*1,2</t>
  </si>
  <si>
    <t>132251104</t>
  </si>
  <si>
    <t>Hloubení rýh nezapažených š do 800 mm v hornině třídy těžitelnosti I skupiny 3 objem přes 100 m3 strojně</t>
  </si>
  <si>
    <t>1152739213</t>
  </si>
  <si>
    <t>Hloubení nezapažených rýh šířky do 800 mm strojně s urovnáním dna do předepsaného profilu a spádu v hornině třídy těžitelnosti I skupiny 3 přes 100 m3</t>
  </si>
  <si>
    <t>https://podminky.urs.cz/item/CS_URS_2023_02/132251104</t>
  </si>
  <si>
    <t>"pasy</t>
  </si>
  <si>
    <t>(146,038/4)*3</t>
  </si>
  <si>
    <t>162751117</t>
  </si>
  <si>
    <t>Vodorovné přemístění přes 9 000 do 10000 m výkopku/sypaniny z horniny třídy těžitelnosti I skupiny 1 až 3</t>
  </si>
  <si>
    <t>-914659359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</si>
  <si>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</si>
  <si>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https://podminky.urs.cz/item/CS_URS_2023_02/162751117</t>
  </si>
  <si>
    <t>"výkopy</t>
  </si>
  <si>
    <t>(227,15+109,529)</t>
  </si>
  <si>
    <t>"zásypy</t>
  </si>
  <si>
    <t>-50,502</t>
  </si>
  <si>
    <t>Součet</t>
  </si>
  <si>
    <t>162751119</t>
  </si>
  <si>
    <t>Příplatek k vodorovnému přemístění výkopku/sypaniny z horniny třídy těžitelnosti I skupiny 1 až 3 ZKD 1000 m přes 10000 m</t>
  </si>
  <si>
    <t>608274044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</si>
  <si>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</si>
  <si>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https://podminky.urs.cz/item/CS_URS_2023_02/162751119</t>
  </si>
  <si>
    <t>286,177*5 'Přepočtené koeficientem množství</t>
  </si>
  <si>
    <t>171201231</t>
  </si>
  <si>
    <t>Poplatek za uložení zeminy a kamení na recyklační skládce (skládkovné) kód odpadu 17 05 04</t>
  </si>
  <si>
    <t>t</t>
  </si>
  <si>
    <t>261842962</t>
  </si>
  <si>
    <t>Poplatek za uložení stavebního odpadu na recyklační skládce (skládkovné) zeminy a kamení zatříděného do Katalogu odpadů pod kódem 17 05 04</t>
  </si>
  <si>
    <t>https://podminky.urs.cz/item/CS_URS_2023_02/171201231</t>
  </si>
  <si>
    <t>286,177*1,8 'Přepočtené koeficientem množství</t>
  </si>
  <si>
    <t>174151101</t>
  </si>
  <si>
    <t>Zásyp jam, šachet rýh nebo kolem objektů sypaninou se zhutněním</t>
  </si>
  <si>
    <t>1246613850</t>
  </si>
  <si>
    <t>Zásyp sypaninou z jakékoliv horniny strojně s uložením výkopku ve vrstvách se zhutněním jam, šachet, rýh nebo kolem objektů v těchto vykopávkách</t>
  </si>
  <si>
    <t>https://podminky.urs.cz/item/CS_URS_2023_02/174151101</t>
  </si>
  <si>
    <t>"zásypy předpoklad 15% z výkopů</t>
  </si>
  <si>
    <t>(227,15+109,529+7,675)*0,15</t>
  </si>
  <si>
    <t>8</t>
  </si>
  <si>
    <t>175111101</t>
  </si>
  <si>
    <t>Obsypání potrubí ručně sypaninou bez prohození, uloženou do 3 m</t>
  </si>
  <si>
    <t>1066833682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</si>
  <si>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</si>
  <si>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https://podminky.urs.cz/item/CS_URS_2023_02/175111101</t>
  </si>
  <si>
    <t>"obsyp kompenzace</t>
  </si>
  <si>
    <t>((9,19+12,13)/2)*0,6*0,4</t>
  </si>
  <si>
    <t>9</t>
  </si>
  <si>
    <t>M</t>
  </si>
  <si>
    <t>58337308</t>
  </si>
  <si>
    <t>štěrkopísek frakce 0/2</t>
  </si>
  <si>
    <t>315622231</t>
  </si>
  <si>
    <t>2,558*2 'Přepočtené koeficientem množství</t>
  </si>
  <si>
    <t>10</t>
  </si>
  <si>
    <t>181951112</t>
  </si>
  <si>
    <t>Úprava pláně v hornině třídy těžitelnosti I skupiny 1 až 3 se zhutněním strojně</t>
  </si>
  <si>
    <t>m2</t>
  </si>
  <si>
    <t>-2034009195</t>
  </si>
  <si>
    <t>Úprava pláně vyrovnáním výškových rozdílů strojně v hornině třídy těžitelnosti I, skupiny 1 až 3 se zhutněním</t>
  </si>
  <si>
    <t>https://podminky.urs.cz/item/CS_URS_2023_02/181951112</t>
  </si>
  <si>
    <t>(590*1,1)</t>
  </si>
  <si>
    <t>Zakládání</t>
  </si>
  <si>
    <t>11</t>
  </si>
  <si>
    <t>218111113</t>
  </si>
  <si>
    <t>Odvětrání radonu vodorovné drenážní kladené do štěrkového podsypu z plastových perforovaných trubek DN přes 80 do 100 mm</t>
  </si>
  <si>
    <t>m</t>
  </si>
  <si>
    <t>115149629</t>
  </si>
  <si>
    <t>Odvětrání radonu vodorovné kladené do štěrkového podsypu drenážní z plastových perforovaných trubek, vnitřní průměr přes 80 do 100 mm</t>
  </si>
  <si>
    <t>https://podminky.urs.cz/item/CS_URS_2023_02/218111113</t>
  </si>
  <si>
    <t>(10*5)</t>
  </si>
  <si>
    <t>15,2</t>
  </si>
  <si>
    <t>13,6</t>
  </si>
  <si>
    <t>9,6</t>
  </si>
  <si>
    <t>12</t>
  </si>
  <si>
    <t>218111121</t>
  </si>
  <si>
    <t>Odvětrání radonu vodorovné sběrné kladené do štěrkového podsypu z plastových trubek DN přes 80 do 110 mm</t>
  </si>
  <si>
    <t>-697621526</t>
  </si>
  <si>
    <t>Odvětrání radonu vodorovné kladené do štěrkového podsypu sběrné z plastových trubek, vnitřní průměr přes 80 do 110 mm</t>
  </si>
  <si>
    <t>https://podminky.urs.cz/item/CS_URS_2023_02/218111121</t>
  </si>
  <si>
    <t>"ukončení ve štěrkovém polštáři</t>
  </si>
  <si>
    <t>(12,4+11,4)</t>
  </si>
  <si>
    <t>13</t>
  </si>
  <si>
    <t>271532212</t>
  </si>
  <si>
    <t>Podsyp pod základové konstrukce se zhutněním z hrubého kameniva frakce 16 až 32 mm</t>
  </si>
  <si>
    <t>-915571421</t>
  </si>
  <si>
    <t>Podsyp pod základové konstrukce se zhutněním a urovnáním povrchu z kameniva hrubého, frakce 16 - 32 mm</t>
  </si>
  <si>
    <t>https://podminky.urs.cz/item/CS_URS_2023_02/271532212</t>
  </si>
  <si>
    <t>"skladba P1</t>
  </si>
  <si>
    <t>(35,49*0,25)</t>
  </si>
  <si>
    <t>(73,65*0,25)</t>
  </si>
  <si>
    <t>(29,95*0,25)</t>
  </si>
  <si>
    <t>(17,7*0,25)</t>
  </si>
  <si>
    <t>(3,13*0,25)</t>
  </si>
  <si>
    <t>(12,17*0,25)</t>
  </si>
  <si>
    <t>(7,1*0,25)</t>
  </si>
  <si>
    <t>(20,65*0,25)</t>
  </si>
  <si>
    <t>(12,52*0,25)</t>
  </si>
  <si>
    <t>(82,03*0,25)</t>
  </si>
  <si>
    <t>(35,71*0,25)</t>
  </si>
  <si>
    <t>Mezisoučet P1</t>
  </si>
  <si>
    <t>"skladba P8</t>
  </si>
  <si>
    <t>(28,41*0,3)</t>
  </si>
  <si>
    <t>(89,13*0,3)</t>
  </si>
  <si>
    <t>Mezisoučet P8</t>
  </si>
  <si>
    <t>"polštáře z kameniva pro odvětrání podloží</t>
  </si>
  <si>
    <t>(11,4*0,6*0,4)</t>
  </si>
  <si>
    <t>(12,4*0,6*0,4)</t>
  </si>
  <si>
    <t>Mezisoučet odvětrání</t>
  </si>
  <si>
    <t>14</t>
  </si>
  <si>
    <t>273321411</t>
  </si>
  <si>
    <t>Základové desky ze ŽB bez zvýšených nároků na prostředí tř. C 20/25</t>
  </si>
  <si>
    <t>1214208897</t>
  </si>
  <si>
    <t>Základy z betonu železového (bez výztuže) desky z betonu bez zvláštních nároků na prostředí tř. C 20/25</t>
  </si>
  <si>
    <t>https://podminky.urs.cz/item/CS_URS_2023_02/273321411</t>
  </si>
  <si>
    <t>"podkladní betonová deska</t>
  </si>
  <si>
    <t>(433,288*0,097)</t>
  </si>
  <si>
    <t>"montážní betonová deska</t>
  </si>
  <si>
    <t>(433,288*0,15)</t>
  </si>
  <si>
    <t>273351121</t>
  </si>
  <si>
    <t>Zřízení bednění základových desek</t>
  </si>
  <si>
    <t>-1715033150</t>
  </si>
  <si>
    <t>Bednění základů desek zřízení</t>
  </si>
  <si>
    <t>https://podminky.urs.cz/item/CS_URS_2023_02/273351121</t>
  </si>
  <si>
    <t>(105,88*0,25)</t>
  </si>
  <si>
    <t>16</t>
  </si>
  <si>
    <t>273351122</t>
  </si>
  <si>
    <t>Odstranění bednění základových desek</t>
  </si>
  <si>
    <t>1484265727</t>
  </si>
  <si>
    <t>Bednění základů desek odstranění</t>
  </si>
  <si>
    <t>https://podminky.urs.cz/item/CS_URS_2023_02/273351122</t>
  </si>
  <si>
    <t>17</t>
  </si>
  <si>
    <t>273362021</t>
  </si>
  <si>
    <t>Výztuž základových desek svařovanými sítěmi Kari</t>
  </si>
  <si>
    <t>-1028076446</t>
  </si>
  <si>
    <t>Výztuž základů desek ze svařovaných sítí z drátů typu KARI</t>
  </si>
  <si>
    <t>https://podminky.urs.cz/item/CS_URS_2023_02/273362021</t>
  </si>
  <si>
    <t>"KARI 8/150x8/150 mm</t>
  </si>
  <si>
    <t>433,288*5,4/1000</t>
  </si>
  <si>
    <t>4,68*1,15 'Přepočtené koeficientem množství</t>
  </si>
  <si>
    <t>18</t>
  </si>
  <si>
    <t>274322511</t>
  </si>
  <si>
    <t>Základové pasy ze ŽB se zvýšenými nároky na prostředí tř. C 25/30</t>
  </si>
  <si>
    <t>2066421357</t>
  </si>
  <si>
    <t>Základy z betonu železového (bez výztuže) pasy z betonu se zvýšenými nároky na prostředí tř. C 25/30</t>
  </si>
  <si>
    <t>https://podminky.urs.cz/item/CS_URS_2023_02/274322511</t>
  </si>
  <si>
    <t>"pasy pod DS</t>
  </si>
  <si>
    <t>(30,3*0,5*(1,4-0,25))</t>
  </si>
  <si>
    <t>(9,4*0,5*(1,4-0,25))</t>
  </si>
  <si>
    <t>((5,9+2)*0,75*(1,4-0,25))+(1,5*0,75*(1,5-0,25))</t>
  </si>
  <si>
    <t>(12,87*0,75*(1,4-0,25))</t>
  </si>
  <si>
    <t>(4,65*0,5*(1,4-0,25))</t>
  </si>
  <si>
    <t>(4,48*0,5*(1,4-0,25))</t>
  </si>
  <si>
    <t>(1,73*0,5*(1,4-0,25))*2</t>
  </si>
  <si>
    <t>(4,36*0,5*(1,4-0,25))</t>
  </si>
  <si>
    <t>(2,025*0,5*(1,7-0,25))</t>
  </si>
  <si>
    <t>(3,2*0,5*(1,4-0,25))</t>
  </si>
  <si>
    <t>(6,45*0,5*(1,4-0,25))</t>
  </si>
  <si>
    <t>(0,75*0,25*(1,4-0,25))</t>
  </si>
  <si>
    <t>(2*0,5*(1,7-0,25))+(3,39*0,5*(1,4-0,25))</t>
  </si>
  <si>
    <t>(5,89*0,5*(1,4-0,25))</t>
  </si>
  <si>
    <t>(1,05*0,5*(1,4-0,25))</t>
  </si>
  <si>
    <t>(4,05*0,5*(1,4-0,25))</t>
  </si>
  <si>
    <t>(2,33*0,5*(1,4-0,25))</t>
  </si>
  <si>
    <t>(2,08*0,5*(1,4-0,25))</t>
  </si>
  <si>
    <t>(3,05*0,5*(1,4-0,25))</t>
  </si>
  <si>
    <t>(4,5*0,5*(1,7-0,25))</t>
  </si>
  <si>
    <t>(2*0,5*(1,4-0,25))</t>
  </si>
  <si>
    <t>(3,81*0,5*(1,7-0,25))</t>
  </si>
  <si>
    <t>(5,17*0,5*(1,7-0,25))</t>
  </si>
  <si>
    <t>((7,88+8,17)/2)*0,5*(1,4-0,25)</t>
  </si>
  <si>
    <t>((10,86+12)/2)*0,5*(1,4-0,25)</t>
  </si>
  <si>
    <t>((14,15+13,3)/2)*0,5*(1,4-0,25)</t>
  </si>
  <si>
    <t>(9,93*0,5*(1,4-0,25))</t>
  </si>
  <si>
    <t>((9,11+1,42+1,75)*0,5*(1,4-0,25))+(2*0,5*(1,7-0,25))</t>
  </si>
  <si>
    <t>(0,75*0,75*(1,4-0,25))*2</t>
  </si>
  <si>
    <t>"pasy pod terasu</t>
  </si>
  <si>
    <t>(1,465+1,535+8,1+1,3*2)*0,6*(1,4-0,084)</t>
  </si>
  <si>
    <t>(1*1*(1,4-0,084))*2</t>
  </si>
  <si>
    <t>(1,5*0,6*(1,7-0,084))</t>
  </si>
  <si>
    <t>(5,4+1,3*2)*0,6*(1,4-0,084)</t>
  </si>
  <si>
    <t>"patka pod terasou</t>
  </si>
  <si>
    <t>(0,75*0,75*(1,4-0,084))</t>
  </si>
  <si>
    <t>"pas pod technologie</t>
  </si>
  <si>
    <t>(6,2*0,6*1,4)</t>
  </si>
  <si>
    <t>19</t>
  </si>
  <si>
    <t>274351121</t>
  </si>
  <si>
    <t>Zřízení bednění základových pasů rovného</t>
  </si>
  <si>
    <t>799917116</t>
  </si>
  <si>
    <t>Bednění základů pasů rovné zřízení</t>
  </si>
  <si>
    <t>https://podminky.urs.cz/item/CS_URS_2023_02/274351121</t>
  </si>
  <si>
    <t>"vnější obvod DS</t>
  </si>
  <si>
    <t>(157,9*0,35)</t>
  </si>
  <si>
    <t>"vnitřní bednění pasů</t>
  </si>
  <si>
    <t>(26,35+49,71+30,4+18,8+7,08+18,53+10,75+23,77+15,42+43,43+28,31)*0,35</t>
  </si>
  <si>
    <t>20</t>
  </si>
  <si>
    <t>274351122</t>
  </si>
  <si>
    <t>Odstranění bednění základových pasů rovného</t>
  </si>
  <si>
    <t>-277080473</t>
  </si>
  <si>
    <t>Bednění základů pasů rovné odstranění</t>
  </si>
  <si>
    <t>https://podminky.urs.cz/item/CS_URS_2023_02/274351122</t>
  </si>
  <si>
    <t>274361821</t>
  </si>
  <si>
    <t>Výztuž základových pasů betonářskou ocelí 10 505 (R)</t>
  </si>
  <si>
    <t>2126397682</t>
  </si>
  <si>
    <t>Výztuž základů pasů z betonářské oceli 10 505 (R) nebo BSt 500</t>
  </si>
  <si>
    <t>https://podminky.urs.cz/item/CS_URS_2023_02/274361821</t>
  </si>
  <si>
    <t>"výztuž pasů 18-20 kg/bm</t>
  </si>
  <si>
    <t>(30,3+9,4+(5,9+2+1,5)+12,87+4,65+4,48+(1,73*2)+4,36+2,025+3,2+6,45+0,75)*20/1000</t>
  </si>
  <si>
    <t>((2+3,39)+5,89+1,05+4,05+2,33+2,08+0,75+3,05+4,5+2+3,81+5,17)*20/1000</t>
  </si>
  <si>
    <t>((7,88+8,17)/2)*20/1000</t>
  </si>
  <si>
    <t>((10,86+12)/2)*20/1000</t>
  </si>
  <si>
    <t>((14,15+13,3)/2)*20/1000</t>
  </si>
  <si>
    <t>(9,93+(9,11+1,42+1,75+2)+0,75*2)*20/1000</t>
  </si>
  <si>
    <t>(0,75*2)</t>
  </si>
  <si>
    <t>(1,465+1,535+8,1+1,3*2+1*2+1,5+5,4+1,3*2)*20/1000</t>
  </si>
  <si>
    <t>0,75*20/1000</t>
  </si>
  <si>
    <t>6,2*20/1000</t>
  </si>
  <si>
    <t>5,95*1,1 'Přepočtené koeficientem množství</t>
  </si>
  <si>
    <t>Vodorovné konstrukce</t>
  </si>
  <si>
    <t>22</t>
  </si>
  <si>
    <t>411351011</t>
  </si>
  <si>
    <t>Zřízení bednění stropů deskových tl přes 5 do 25 cm bez podpěrné kce</t>
  </si>
  <si>
    <t>-928297159</t>
  </si>
  <si>
    <t>Bednění stropních konstrukcí - bez podpěrné konstrukce desek tloušťky stropní desky přes 5 do 25 cm zřízení</t>
  </si>
  <si>
    <t>https://podminky.urs.cz/item/CS_URS_2023_02/411351011</t>
  </si>
  <si>
    <t>"skladba P3, P4, P5, P12</t>
  </si>
  <si>
    <t>"strop nad 1.NP</t>
  </si>
  <si>
    <t>404,26 "plocha stropu</t>
  </si>
  <si>
    <t>-(6,03*4,26) "schodišťový prostor</t>
  </si>
  <si>
    <t>-(1,835*1,7) "výtahová šachta</t>
  </si>
  <si>
    <t>"strop nad 2.NP</t>
  </si>
  <si>
    <t>290,88 "strop</t>
  </si>
  <si>
    <t>23</t>
  </si>
  <si>
    <t>411351012</t>
  </si>
  <si>
    <t>Odstranění bednění stropů deskových tl přes 5 do 25 cm bez podpěrné kce</t>
  </si>
  <si>
    <t>547403093</t>
  </si>
  <si>
    <t>Bednění stropních konstrukcí - bez podpěrné konstrukce desek tloušťky stropní desky přes 5 do 25 cm odstranění</t>
  </si>
  <si>
    <t>https://podminky.urs.cz/item/CS_URS_2023_02/411351012</t>
  </si>
  <si>
    <t>24</t>
  </si>
  <si>
    <t>411354311</t>
  </si>
  <si>
    <t>Zřízení podpěrné konstrukce stropů výšky do 4 m tl přes 5 do 15 cm</t>
  </si>
  <si>
    <t>522519299</t>
  </si>
  <si>
    <t>Podpěrná konstrukce stropů - desek, kleneb a skořepin výška podepření do 4 m tloušťka stropu přes 5 do 15 cm zřízení</t>
  </si>
  <si>
    <t>https://podminky.urs.cz/item/CS_URS_2023_02/411354311</t>
  </si>
  <si>
    <t>25</t>
  </si>
  <si>
    <t>411354312</t>
  </si>
  <si>
    <t>Odstranění podpěrné konstrukce stropů výšky do 4 m tl přes 5 do 15 cm</t>
  </si>
  <si>
    <t>986246413</t>
  </si>
  <si>
    <t>Podpěrná konstrukce stropů - desek, kleneb a skořepin výška podepření do 4 m tloušťka stropu přes 5 do 15 cm odstranění</t>
  </si>
  <si>
    <t>https://podminky.urs.cz/item/CS_URS_2023_02/411354312</t>
  </si>
  <si>
    <t>26</t>
  </si>
  <si>
    <t>413941125</t>
  </si>
  <si>
    <t>Osazování ocelových válcovaných nosníků stropů I, IE, U, UE nebo L č. 24 a výše nebo výšky přes 220 mm</t>
  </si>
  <si>
    <t>1737995477</t>
  </si>
  <si>
    <t>Osazování ocelových válcovaných nosníků ve stropech I nebo IE nebo U nebo UE nebo L č. 24 a výše nebo výšky přes 220 mm</t>
  </si>
  <si>
    <t>https://podminky.urs.cz/item/CS_URS_2023_02/413941125</t>
  </si>
  <si>
    <t>"D.1.2</t>
  </si>
  <si>
    <t>(7,365*2)*42,2/1000</t>
  </si>
  <si>
    <t>27</t>
  </si>
  <si>
    <t>13010760</t>
  </si>
  <si>
    <t>ocel profilová jakost S235JR (11 375) průřez IPE 300</t>
  </si>
  <si>
    <t>226868384</t>
  </si>
  <si>
    <t>0,622*1,1 'Přepočtené koeficientem množství</t>
  </si>
  <si>
    <t>28</t>
  </si>
  <si>
    <t>430321515</t>
  </si>
  <si>
    <t>Schodišťová konstrukce a rampa ze ŽB tř. C 20/25</t>
  </si>
  <si>
    <t>2087678518</t>
  </si>
  <si>
    <t>Schodišťové konstrukce a rampy z betonu železového (bez výztuže) stupně, schodnice, ramena, podesty s nosníky tř. C 20/25</t>
  </si>
  <si>
    <t>https://podminky.urs.cz/item/CS_URS_2023_02/430321515</t>
  </si>
  <si>
    <t>"vnitřní schodiště</t>
  </si>
  <si>
    <t>(11,127*1,4)</t>
  </si>
  <si>
    <t>(0,557*2,8)</t>
  </si>
  <si>
    <t>29</t>
  </si>
  <si>
    <t>430361821</t>
  </si>
  <si>
    <t>Výztuž schodišťové konstrukce a rampy betonářskou ocelí 10 505</t>
  </si>
  <si>
    <t>26183896</t>
  </si>
  <si>
    <t>Výztuž schodišťových konstrukcí a ramp stupňů, schodnic, ramen, podest s nosníky z betonářské oceli 10 505 (R) nebo BSt 500</t>
  </si>
  <si>
    <t>https://podminky.urs.cz/item/CS_URS_2023_02/430361821</t>
  </si>
  <si>
    <t>"předpoklad vyztužení 120 kg/m3</t>
  </si>
  <si>
    <t>17,138*120/1000</t>
  </si>
  <si>
    <t>2,057*1,1 'Přepočtené koeficientem množství</t>
  </si>
  <si>
    <t>30</t>
  </si>
  <si>
    <t>431351121</t>
  </si>
  <si>
    <t>Zřízení bednění podest schodišť a ramp přímočarých v do 4 m</t>
  </si>
  <si>
    <t>1131460902</t>
  </si>
  <si>
    <t>Bednění podest, podstupňových desek a ramp včetně podpěrné konstrukce výšky do 4 m půdorysně přímočarých zřízení</t>
  </si>
  <si>
    <t>https://podminky.urs.cz/item/CS_URS_2023_02/431351121</t>
  </si>
  <si>
    <t>6,781 "podstupnice</t>
  </si>
  <si>
    <t>(11,127*2) "bočnice</t>
  </si>
  <si>
    <t>(0,557*2) "bočnice</t>
  </si>
  <si>
    <t>(5,25*1,4) "dno</t>
  </si>
  <si>
    <t>(7,96+2,1)*2,8 "dno</t>
  </si>
  <si>
    <t>Mezisoučet</t>
  </si>
  <si>
    <t>"ostatní detaily</t>
  </si>
  <si>
    <t>(65,667*0,1)</t>
  </si>
  <si>
    <t>31</t>
  </si>
  <si>
    <t>431351122</t>
  </si>
  <si>
    <t>Odstranění bednění podest schodišť a ramp přímočarých v do 4 m</t>
  </si>
  <si>
    <t>689787595</t>
  </si>
  <si>
    <t>Bednění podest, podstupňových desek a ramp včetně podpěrné konstrukce výšky do 4 m půdorysně přímočarých odstranění</t>
  </si>
  <si>
    <t>https://podminky.urs.cz/item/CS_URS_2023_02/431351122</t>
  </si>
  <si>
    <t>32</t>
  </si>
  <si>
    <t>451573111</t>
  </si>
  <si>
    <t>Lože pod potrubí otevřený výkop ze štěrkopísku</t>
  </si>
  <si>
    <t>1254277759</t>
  </si>
  <si>
    <t>Lože pod potrubí, stoky a drobné objekty v otevřeném výkopu z písku a štěrkopísku do 63 mm</t>
  </si>
  <si>
    <t>https://podminky.urs.cz/item/CS_URS_2023_02/451573111</t>
  </si>
  <si>
    <t>"lože</t>
  </si>
  <si>
    <t>((9,19+12,13)/2)*0,6*0,1</t>
  </si>
  <si>
    <t>Komunikace pozemní</t>
  </si>
  <si>
    <t>33</t>
  </si>
  <si>
    <t>564851011</t>
  </si>
  <si>
    <t>Podklad ze štěrkodrtě ŠD plochy do 100 m2 tl 150 mm</t>
  </si>
  <si>
    <t>-1970149174</t>
  </si>
  <si>
    <t>Podklad ze štěrkodrti ŠD s rozprostřením a zhutněním plochy jednotlivě do 100 m2, po zhutnění tl. 150 mm</t>
  </si>
  <si>
    <t>https://podminky.urs.cz/item/CS_URS_2023_02/564851011</t>
  </si>
  <si>
    <t>"okapový chodník</t>
  </si>
  <si>
    <t>(11,1*0,5)</t>
  </si>
  <si>
    <t>(0,5*(11,9+12,5)/2)</t>
  </si>
  <si>
    <t>(0,5*(12,3+12)/2)</t>
  </si>
  <si>
    <t>Úpravy povrchů, podlahy a osazování výplní</t>
  </si>
  <si>
    <t>34</t>
  </si>
  <si>
    <t>631311114</t>
  </si>
  <si>
    <t>Mazanina tl přes 50 do 80 mm z betonu prostého bez zvýšených nároků na prostředí tř. C 16/20</t>
  </si>
  <si>
    <t>-48694680</t>
  </si>
  <si>
    <t>Mazanina z betonu prostého bez zvýšených nároků na prostředí tl. přes 50 do 80 mm tř. C 16/20</t>
  </si>
  <si>
    <t>https://podminky.urs.cz/item/CS_URS_2023_02/631311114</t>
  </si>
  <si>
    <t>(404,26*0,08) "plocha stropu</t>
  </si>
  <si>
    <t>-(6,03*4,26*0,08) "schodišťový prostor</t>
  </si>
  <si>
    <t>-(1,835*1,7*0,08) "výtahová šachta</t>
  </si>
  <si>
    <t>(290,88*0,08) "strop</t>
  </si>
  <si>
    <t>35</t>
  </si>
  <si>
    <t>631319011</t>
  </si>
  <si>
    <t>Příplatek k mazanině tl přes 50 do 80 mm za přehlazení povrchu</t>
  </si>
  <si>
    <t>-1997902075</t>
  </si>
  <si>
    <t>Příplatek k cenám mazanin za úpravu povrchu mazaniny přehlazením, mazanina tl. přes 50 do 80 mm</t>
  </si>
  <si>
    <t>https://podminky.urs.cz/item/CS_URS_2023_02/631319011</t>
  </si>
  <si>
    <t>36</t>
  </si>
  <si>
    <t>631319171</t>
  </si>
  <si>
    <t>Příplatek k mazanině tl přes 50 do 80 mm za stržení povrchu spodní vrstvy před vložením výztuže</t>
  </si>
  <si>
    <t>-1975940630</t>
  </si>
  <si>
    <t>Příplatek k cenám mazanin za stržení povrchu spodní vrstvy mazaniny latí před vložením výztuže nebo pletiva pro tl. obou vrstev mazaniny přes 50 do 80 mm</t>
  </si>
  <si>
    <t>https://podminky.urs.cz/item/CS_URS_2023_02/631319171</t>
  </si>
  <si>
    <t>37</t>
  </si>
  <si>
    <t>631362021</t>
  </si>
  <si>
    <t>Výztuž mazanin svařovanými sítěmi Kari</t>
  </si>
  <si>
    <t>882730087</t>
  </si>
  <si>
    <t>Výztuž mazanin ze svařovaných sítí z drátů typu KARI</t>
  </si>
  <si>
    <t>https://podminky.urs.cz/item/CS_URS_2023_02/631362021</t>
  </si>
  <si>
    <t>"KARI 6/100x6/100</t>
  </si>
  <si>
    <t>404,26*4,44/1000 "plocha stropu</t>
  </si>
  <si>
    <t>-(6,03*4,26)*4,44/1000 "schodišťový prostor</t>
  </si>
  <si>
    <t>-(1,835*1,7)*4,44/1000 "výtahová šachta</t>
  </si>
  <si>
    <t>290,88*4,44/1000 "strop</t>
  </si>
  <si>
    <t>2,945*1,1 'Přepočtené koeficientem množství</t>
  </si>
  <si>
    <t>38</t>
  </si>
  <si>
    <t>632451214</t>
  </si>
  <si>
    <t>Potěr cementový samonivelační litý C20 tl přes 45 do 50 mm</t>
  </si>
  <si>
    <t>-236312320</t>
  </si>
  <si>
    <t>Potěr cementový samonivelační litý tř. C 20, tl. přes 45 do 50 mm</t>
  </si>
  <si>
    <t>https://podminky.urs.cz/item/CS_URS_2023_02/632451214</t>
  </si>
  <si>
    <t>7,41 "101 Zádveří</t>
  </si>
  <si>
    <t>5,89 "102 Technická místnost</t>
  </si>
  <si>
    <t>4,11 "103 Sklad</t>
  </si>
  <si>
    <t>2,98 "104 WC učitel/ka 1</t>
  </si>
  <si>
    <t>15,68 "105 Šatna - skupina 1</t>
  </si>
  <si>
    <t>15,41 "106 Umývárna - skupina 1</t>
  </si>
  <si>
    <t>86,73 "107 Denní místnost pro 24 dětí skupiny 1</t>
  </si>
  <si>
    <t>41,85 "108 Odpočinková místnost - skupina 1</t>
  </si>
  <si>
    <t>21,53 "109 Chodba se schodištěm</t>
  </si>
  <si>
    <t>14,13 "110 Výdejna pokrmů vč. mytí nádobí</t>
  </si>
  <si>
    <t>14,13 "111 Úklidová místnost</t>
  </si>
  <si>
    <t>7,74 "112 Infra sauna</t>
  </si>
  <si>
    <t>17,8 "113 Šatna - skupina 2</t>
  </si>
  <si>
    <t>14,83 "114 Umývárna - skupina 2</t>
  </si>
  <si>
    <t>3,1 "115 WC učitel/ka 2</t>
  </si>
  <si>
    <t>66,12 "116 Denní místnost pro 21 dětí skupiny 2</t>
  </si>
  <si>
    <t>42,8 "117 Odpočinková místnost - skupina 2</t>
  </si>
  <si>
    <t>"skladba P2</t>
  </si>
  <si>
    <t>5,07 "201 Chodba se schodištěm</t>
  </si>
  <si>
    <t>5,72 "202 Umývárna s WC pro ZTP</t>
  </si>
  <si>
    <t>6,78 "203 Šatna personál</t>
  </si>
  <si>
    <t>17,61 "204 Zasedací místnost</t>
  </si>
  <si>
    <t>13,19 "205 Ředitelna</t>
  </si>
  <si>
    <t>5,51 "206 Prádelna</t>
  </si>
  <si>
    <t>13,76 "207 Výdejna pokrmů vč. mytí nádobí</t>
  </si>
  <si>
    <t>3 "208 Úklidová místnost</t>
  </si>
  <si>
    <t>7,74 "209 Sklad</t>
  </si>
  <si>
    <t>17,8 "210 Šatna - skupina 3</t>
  </si>
  <si>
    <t>14,66 "211 Umývárna - skupina 3</t>
  </si>
  <si>
    <t>3,1 "212 WC učitel/ka</t>
  </si>
  <si>
    <t>67,25 "213 Denní místnost pro 21 dětí skupiny 3</t>
  </si>
  <si>
    <t>43,1 "214 Odpočinková místnost - skupina 3</t>
  </si>
  <si>
    <t>39</t>
  </si>
  <si>
    <t>632451291</t>
  </si>
  <si>
    <t>Příplatek k cementovému samonivelačnímu litému potěru C20 ZKD 5 mm tl přes 50 mm</t>
  </si>
  <si>
    <t>-1195931644</t>
  </si>
  <si>
    <t>Potěr cementový samonivelační litý Příplatek k cenám za každých dalších i započatých 5 mm tloušťky přes 50 mm tř. C 20</t>
  </si>
  <si>
    <t>https://podminky.urs.cz/item/CS_URS_2023_02/632451291</t>
  </si>
  <si>
    <t>606,53*2 'Přepočtené koeficientem množství</t>
  </si>
  <si>
    <t>40</t>
  </si>
  <si>
    <t>632481213</t>
  </si>
  <si>
    <t>Separační vrstva z PE fólie</t>
  </si>
  <si>
    <t>86961258</t>
  </si>
  <si>
    <t>Separační vrstva k oddělení podlahových vrstev z polyetylénové fólie</t>
  </si>
  <si>
    <t>https://podminky.urs.cz/item/CS_URS_2023_02/632481213</t>
  </si>
  <si>
    <t>41</t>
  </si>
  <si>
    <t>634112113</t>
  </si>
  <si>
    <t>Obvodová dilatace podlahovým páskem z pěnového PE mezi stěnou a mazaninou nebo potěrem v 80 mm</t>
  </si>
  <si>
    <t>-54758050</t>
  </si>
  <si>
    <t>Obvodová dilatace mezi stěnou a mazaninou nebo potěrem podlahovým páskem z pěnového PE tl. do 10 mm, výšky 80 mm</t>
  </si>
  <si>
    <t>https://podminky.urs.cz/item/CS_URS_2023_02/634112113</t>
  </si>
  <si>
    <t>11,16 "101 Zádveří</t>
  </si>
  <si>
    <t>9,61 "102 Technická místnost</t>
  </si>
  <si>
    <t>8,33 "103 Sklad</t>
  </si>
  <si>
    <t>7,63 "104 WC učitel/ka 1</t>
  </si>
  <si>
    <t>16,78 "105 Šatna - skupina 1</t>
  </si>
  <si>
    <t>17,05 "106 Umývárna - skupina 1</t>
  </si>
  <si>
    <t>86,63 "107 Denní místnost pro 24 dětí skupiny 1</t>
  </si>
  <si>
    <t>29,6 "108 Odpočinková místnost - skupina 1</t>
  </si>
  <si>
    <t>20,18 "109 Chodba se schodištěm</t>
  </si>
  <si>
    <t>15,91 "110 Výdejna pokrmů vč. mytí nádobí</t>
  </si>
  <si>
    <t>6,8 "111 Úklidová místnost</t>
  </si>
  <si>
    <t>11,5 "112 Infra sauna</t>
  </si>
  <si>
    <t>18,18 "113 Šatna - skupina 2</t>
  </si>
  <si>
    <t>16,58 "114 Umývárna - skupina 2</t>
  </si>
  <si>
    <t>7,85 "115 WC učitel/ka 2</t>
  </si>
  <si>
    <t>32,61 "116 Denní místnost pro 21 dětí skupiny 2</t>
  </si>
  <si>
    <t>28,25 "117 Odpočinková místnost - skupina 2</t>
  </si>
  <si>
    <t>32,73 "201 Chodba se schodištěm</t>
  </si>
  <si>
    <t>9,79 "202 Umývárna s WC pro ZTP</t>
  </si>
  <si>
    <t>10,47 "203 Šatna personál</t>
  </si>
  <si>
    <t>16,79 "204 Zasedací místnost</t>
  </si>
  <si>
    <t>14,62 "205 Ředitelna</t>
  </si>
  <si>
    <t>9,42 "206 Prádelna</t>
  </si>
  <si>
    <t>15,91 "207 Výdejna pokrmů vč. mytí nádobí</t>
  </si>
  <si>
    <t>6,8 "208 Úklidová místnost</t>
  </si>
  <si>
    <t>11,5 "209 Sklad</t>
  </si>
  <si>
    <t>18,18 "210 Šatna - skupina 3</t>
  </si>
  <si>
    <t>16,58 "211 Umývárna - skupina 3</t>
  </si>
  <si>
    <t>7,85 "212 WC učitel/ka</t>
  </si>
  <si>
    <t>32,61 "213 Denní místnost pro 21 dětí skupiny 3</t>
  </si>
  <si>
    <t>23,98 "214 Odpočinková místnost - skupina 3</t>
  </si>
  <si>
    <t>42</t>
  </si>
  <si>
    <t>636311112</t>
  </si>
  <si>
    <t>Kladení dlažby z betonových dlaždic 40x40 cm na sucho na terče z umělé hmoty do výšky přes 50 do 70 mm</t>
  </si>
  <si>
    <t>1072524359</t>
  </si>
  <si>
    <t>Kladení dlažby z betonových dlaždic na sucho na terče z umělé hmoty o rozměru dlažby 40x40 cm, o výšce terče přes 25 do 70 mm</t>
  </si>
  <si>
    <t>https://podminky.urs.cz/item/CS_URS_2023_02/636311112</t>
  </si>
  <si>
    <t>"skladba P11</t>
  </si>
  <si>
    <t>(2,65*2,825)</t>
  </si>
  <si>
    <t>(1*0,25) "dveře 840/2150 mm</t>
  </si>
  <si>
    <t>(2,22*0,25) "dveře 2000/2150 mm</t>
  </si>
  <si>
    <t>89,13</t>
  </si>
  <si>
    <t>(15,9+17,7)*0,25 "schod</t>
  </si>
  <si>
    <t>43</t>
  </si>
  <si>
    <t>PSB.1030020R</t>
  </si>
  <si>
    <t>Dlažba betonová plošná hladká 300x300x37 mm přírodní</t>
  </si>
  <si>
    <t>663065340</t>
  </si>
  <si>
    <t>105,821*1,02 'Přepočtené koeficientem množství</t>
  </si>
  <si>
    <t>44</t>
  </si>
  <si>
    <t>1086098999</t>
  </si>
  <si>
    <t>45</t>
  </si>
  <si>
    <t>59761140</t>
  </si>
  <si>
    <t>dlažba keramická slinutá mrazuvzdorná do interiéru i exteriéru R11/B povrch hladký/lesklý tl přes 15 do 20mm přes 2 do 4ks/m2</t>
  </si>
  <si>
    <t>1574293632</t>
  </si>
  <si>
    <t>8,291*1,02 'Přepočtené koeficientem množství</t>
  </si>
  <si>
    <t>46</t>
  </si>
  <si>
    <t>636311132</t>
  </si>
  <si>
    <t>Kladení dlažby z betonových dlaždic 60x60 cm na sucho na terče z umělé hmoty do výšky přes 50 do 70 mm</t>
  </si>
  <si>
    <t>635553882</t>
  </si>
  <si>
    <t>Kladení dlažby z betonových dlaždic na sucho na terče z umělé hmoty o rozměru dlažby 60x60 cm, o výšce terče přes 25 do 70 mm</t>
  </si>
  <si>
    <t>https://podminky.urs.cz/item/CS_URS_2023_02/636311132</t>
  </si>
  <si>
    <t>"skladba P6</t>
  </si>
  <si>
    <t>30,82 "dlažba</t>
  </si>
  <si>
    <t>47</t>
  </si>
  <si>
    <t>59246004</t>
  </si>
  <si>
    <t>dlažba plošná betonová terasová hladká 600x600x50mm</t>
  </si>
  <si>
    <t>-1166288627</t>
  </si>
  <si>
    <t>30,82*1,02 'Přepočtené koeficientem množství</t>
  </si>
  <si>
    <t>48</t>
  </si>
  <si>
    <t>637211132</t>
  </si>
  <si>
    <t>Okapový chodník z betonových dlaždic tl 60 mm do kameniva</t>
  </si>
  <si>
    <t>-1516890864</t>
  </si>
  <si>
    <t>Okapový chodník z dlaždic betonových do kameniva s vyplněním spár drobným kamenivem, tl. dlaždic 60 mm</t>
  </si>
  <si>
    <t>https://podminky.urs.cz/item/CS_URS_2023_02/637211132</t>
  </si>
  <si>
    <t>Trubní vedení</t>
  </si>
  <si>
    <t>49</t>
  </si>
  <si>
    <t>871241301</t>
  </si>
  <si>
    <t>Montáž potrubí předizolovaného plastového spojovaného lisováním jednotrubkového d 90 vnějšího pláště DA 162-240 mm</t>
  </si>
  <si>
    <t>804220695</t>
  </si>
  <si>
    <t>Montáž potrubí z trub plastových předizolovaných spojovaných lisováním nebo svěrnými tvarovkami jednotrubkových PN 0,6-0,1 MPa, t = 80-95°C d 90, vnějšího pláště DA 162-240 mm</t>
  </si>
  <si>
    <t>https://podminky.urs.cz/item/CS_URS_2023_02/871241301</t>
  </si>
  <si>
    <t>(3,09+3+3,1)</t>
  </si>
  <si>
    <t>(4,08+4,03+4,02)</t>
  </si>
  <si>
    <t>50</t>
  </si>
  <si>
    <t>28636019</t>
  </si>
  <si>
    <t>trubka plastová Pe-Xa předizolovaná teplovodní, iz. PUR pěna, plášť HDPE, PN6 d 90/240</t>
  </si>
  <si>
    <t>-802586408</t>
  </si>
  <si>
    <t>21,32*1,05 'Přepočtené koeficientem množství</t>
  </si>
  <si>
    <t>51</t>
  </si>
  <si>
    <t>871251811</t>
  </si>
  <si>
    <t>Bourání stávajícího potrubí z polyetylenu D přes 50 do 90 mm</t>
  </si>
  <si>
    <t>1650285111</t>
  </si>
  <si>
    <t>Bourání stávajícího potrubí z polyetylenu v otevřeném výkopu D přes 50 do 90 mm</t>
  </si>
  <si>
    <t>https://podminky.urs.cz/item/CS_URS_2023_02/871251811</t>
  </si>
  <si>
    <t>52</t>
  </si>
  <si>
    <t>87199001R</t>
  </si>
  <si>
    <t>Odpojení, zaslepení, nové napojení kompenzace</t>
  </si>
  <si>
    <t>ks</t>
  </si>
  <si>
    <t>-1027004046</t>
  </si>
  <si>
    <t>Ostatní konstrukce a práce, bourání</t>
  </si>
  <si>
    <t>53</t>
  </si>
  <si>
    <t>941111121</t>
  </si>
  <si>
    <t>Montáž lešení řadového trubkového lehkého s podlahami zatížení do 200 kg/m2 š od 0,9 do 1,2 m v do 10 m</t>
  </si>
  <si>
    <t>-742768307</t>
  </si>
  <si>
    <t>Lešení řadové trubkové lehké pracovní s podlahami s provozním zatížením tř. 3 do 200 kg/m2 šířky tř. W09 od 0,9 do 1,2 m, výšky výšky do 10 m montáž</t>
  </si>
  <si>
    <t>https://podminky.urs.cz/item/CS_URS_2023_02/941111121</t>
  </si>
  <si>
    <t>54</t>
  </si>
  <si>
    <t>941111221</t>
  </si>
  <si>
    <t>Příplatek k lešení řadovému trubkovému lehkému s podlahami do 200 kg/m2 š od 0,9 do 1,2 m v 10 m za každý den použití</t>
  </si>
  <si>
    <t>-183217176</t>
  </si>
  <si>
    <t>Lešení řadové trubkové lehké pracovní s podlahami s provozním zatížením tř. 3 do 200 kg/m2 šířky tř. W09 od 0,9 do 1,2 m, výšky výšky do 10 m příplatek k ceně za každý den použití</t>
  </si>
  <si>
    <t>https://podminky.urs.cz/item/CS_URS_2023_02/941111221</t>
  </si>
  <si>
    <t>1006*120 'Přepočtené koeficientem množství</t>
  </si>
  <si>
    <t>55</t>
  </si>
  <si>
    <t>941111821</t>
  </si>
  <si>
    <t>Demontáž lešení řadového trubkového lehkého s podlahami zatížení do 200 kg/m2 š od 0,9 do 1,2 m v do 10 m</t>
  </si>
  <si>
    <t>-653950556</t>
  </si>
  <si>
    <t>Lešení řadové trubkové lehké pracovní s podlahami s provozním zatížením tř. 3 do 200 kg/m2 šířky tř. W09 od 0,9 do 1,2 m, výšky výšky do 10 m demontáž</t>
  </si>
  <si>
    <t>https://podminky.urs.cz/item/CS_URS_2023_02/941111821</t>
  </si>
  <si>
    <t>56</t>
  </si>
  <si>
    <t>944511111</t>
  </si>
  <si>
    <t>Montáž ochranné sítě z textilie z umělých vláken</t>
  </si>
  <si>
    <t>1690076331</t>
  </si>
  <si>
    <t>Síť ochranná zavěšená na konstrukci lešení z textilie z umělých vláken montáž</t>
  </si>
  <si>
    <t>https://podminky.urs.cz/item/CS_URS_2023_02/944511111</t>
  </si>
  <si>
    <t>57</t>
  </si>
  <si>
    <t>944511211</t>
  </si>
  <si>
    <t>Příplatek k ochranné síti za každý den použití</t>
  </si>
  <si>
    <t>-576841523</t>
  </si>
  <si>
    <t>Síť ochranná zavěšená na konstrukci lešení z textilie z umělých vláken příplatek k ceně za každý den použití</t>
  </si>
  <si>
    <t>https://podminky.urs.cz/item/CS_URS_2023_02/944511211</t>
  </si>
  <si>
    <t>1006*90 'Přepočtené koeficientem množství</t>
  </si>
  <si>
    <t>58</t>
  </si>
  <si>
    <t>944511811</t>
  </si>
  <si>
    <t>Demontáž ochranné sítě z textilie z umělých vláken</t>
  </si>
  <si>
    <t>-507115756</t>
  </si>
  <si>
    <t>Síť ochranná zavěšená na konstrukci lešení z textilie z umělých vláken demontáž</t>
  </si>
  <si>
    <t>https://podminky.urs.cz/item/CS_URS_2023_02/944511811</t>
  </si>
  <si>
    <t>59</t>
  </si>
  <si>
    <t>949101111</t>
  </si>
  <si>
    <t>Lešení pomocné pro objekty pozemních staveb s lešeňovou podlahou v do 1,9 m zatížení do 150 kg/m2</t>
  </si>
  <si>
    <t>1927239929</t>
  </si>
  <si>
    <t>Lešení pomocné pracovní pro objekty pozemních staveb pro zatížení do 150 kg/m2, o výšce lešeňové podlahy do 1,9 m</t>
  </si>
  <si>
    <t>https://podminky.urs.cz/item/CS_URS_2023_02/949101111</t>
  </si>
  <si>
    <t>60</t>
  </si>
  <si>
    <t>952901111</t>
  </si>
  <si>
    <t>Vyčištění budov bytové a občanské výstavby při výšce podlaží do 4 m</t>
  </si>
  <si>
    <t>-682574393</t>
  </si>
  <si>
    <t>Vyčištění budov nebo objektů před předáním do užívání budov bytové nebo občanské výstavby, světlé výšky podlaží do 4 m</t>
  </si>
  <si>
    <t>https://podminky.urs.cz/item/CS_URS_2023_02/952901111</t>
  </si>
  <si>
    <t>61</t>
  </si>
  <si>
    <t>953943211</t>
  </si>
  <si>
    <t>Osazování hasicího přístroje</t>
  </si>
  <si>
    <t>kus</t>
  </si>
  <si>
    <t>1916438529</t>
  </si>
  <si>
    <t>Osazování drobných kovových předmětů kotvených do stěny hasicího přístroje</t>
  </si>
  <si>
    <t>https://podminky.urs.cz/item/CS_URS_2023_02/953943211</t>
  </si>
  <si>
    <t>"detailní specifikace viz. PBŘ</t>
  </si>
  <si>
    <t>2 "N.1.1</t>
  </si>
  <si>
    <t>2 "N.1.2</t>
  </si>
  <si>
    <t>2 "N.2.1</t>
  </si>
  <si>
    <t>2 "N.1.3, N.2</t>
  </si>
  <si>
    <t>62</t>
  </si>
  <si>
    <t>44932114</t>
  </si>
  <si>
    <t>přístroj hasicí ruční práškový PG 6 LE</t>
  </si>
  <si>
    <t>1879262868</t>
  </si>
  <si>
    <t>63</t>
  </si>
  <si>
    <t>971042431</t>
  </si>
  <si>
    <t>Vybourání otvorů v betonových příčkách a zdech pl do 0,25 m2 tl do 150 mm</t>
  </si>
  <si>
    <t>607298549</t>
  </si>
  <si>
    <t>Vybourání otvorů v betonových příčkách a zdech základových nebo nadzákladových plochy do 0,25 m2, tl. do 150 mm</t>
  </si>
  <si>
    <t>https://podminky.urs.cz/item/CS_URS_2023_02/971042431</t>
  </si>
  <si>
    <t>Poznámka k položce:_x000d_
- předložit zprávu dodavatele o splnění požadavku recyklace minimálně 70 % stavebních a demoličních odpadů_x000d_
- doložit doklady o převzetí odpadu k ekologické likvidaci nebo potvrzení od certifikované firmy, která má oprávnění nakládat s odpadem dle norem s uvedením hmotnosti převzatého odpadu (vážní lístky)</t>
  </si>
  <si>
    <t>"proražení otvorů pro nové napojení potrubí</t>
  </si>
  <si>
    <t>64</t>
  </si>
  <si>
    <t>993111111</t>
  </si>
  <si>
    <t>Dovoz a odvoz lešení řadového do 10 km včetně naložení a složení</t>
  </si>
  <si>
    <t>624877361</t>
  </si>
  <si>
    <t>Dovoz a odvoz lešení včetně naložení a složení řadového, na vzdálenost do 10 km</t>
  </si>
  <si>
    <t>https://podminky.urs.cz/item/CS_URS_2023_02/993111111</t>
  </si>
  <si>
    <t>1006</t>
  </si>
  <si>
    <t>997</t>
  </si>
  <si>
    <t>Přesun sutě</t>
  </si>
  <si>
    <t>65</t>
  </si>
  <si>
    <t>997013153</t>
  </si>
  <si>
    <t>Vnitrostaveništní doprava suti a vybouraných hmot pro budovy v přes 9 do 12 m s omezením mechanizace</t>
  </si>
  <si>
    <t>-821063661</t>
  </si>
  <si>
    <t>Vnitrostaveništní doprava suti a vybouraných hmot vodorovně do 50 m svisle s omezením mechanizace pro budovy a haly výšky přes 9 do 12 m</t>
  </si>
  <si>
    <t>https://podminky.urs.cz/item/CS_URS_2023_02/997013153</t>
  </si>
  <si>
    <t>66</t>
  </si>
  <si>
    <t>997013501</t>
  </si>
  <si>
    <t>Odvoz suti a vybouraných hmot na skládku nebo meziskládku do 1 km se složením</t>
  </si>
  <si>
    <t>-415835604</t>
  </si>
  <si>
    <t>Odvoz suti a vybouraných hmot na skládku nebo meziskládku se složením, na vzdálenost do 1 km</t>
  </si>
  <si>
    <t>https://podminky.urs.cz/item/CS_URS_2023_02/997013501</t>
  </si>
  <si>
    <t>67</t>
  </si>
  <si>
    <t>997013509</t>
  </si>
  <si>
    <t>Příplatek k odvozu suti a vybouraných hmot na skládku ZKD 1 km přes 1 km</t>
  </si>
  <si>
    <t>-814517665</t>
  </si>
  <si>
    <t>Odvoz suti a vybouraných hmot na skládku nebo meziskládku se složením, na vzdálenost Příplatek k ceně za každý další i započatý 1 km přes 1 km</t>
  </si>
  <si>
    <t>https://podminky.urs.cz/item/CS_URS_2023_02/997013509</t>
  </si>
  <si>
    <t>0,381*20 'Přepočtené koeficientem množství</t>
  </si>
  <si>
    <t>68</t>
  </si>
  <si>
    <t>997013871</t>
  </si>
  <si>
    <t>Poplatek za uložení stavebního odpadu na recyklační skládce (skládkovné) směsného stavebního a demoličního kód odpadu 17 09 04</t>
  </si>
  <si>
    <t>-1164246495</t>
  </si>
  <si>
    <t>Poplatek za uložení stavebního odpadu na recyklační skládce (skládkovné) směsného stavebního a demoličního zatříděného do Katalogu odpadů pod kódem 17 09 04</t>
  </si>
  <si>
    <t>https://podminky.urs.cz/item/CS_URS_2023_02/997013871</t>
  </si>
  <si>
    <t>998</t>
  </si>
  <si>
    <t>Přesun hmot</t>
  </si>
  <si>
    <t>69</t>
  </si>
  <si>
    <t>998763101</t>
  </si>
  <si>
    <t>Přesun hmot tonážní pro dřevostavby v objektech v přes 6 do 12 m</t>
  </si>
  <si>
    <t>1209513588</t>
  </si>
  <si>
    <t>Přesun hmot pro dřevostavby stanovený z hmotnosti přesunovaného materiálu vodorovná dopravní vzdálenost do 50 m v objektech výšky přes 6 do 12 m</t>
  </si>
  <si>
    <t>https://podminky.urs.cz/item/CS_URS_2023_02/998763101</t>
  </si>
  <si>
    <t>PSV</t>
  </si>
  <si>
    <t>Práce a dodávky PSV</t>
  </si>
  <si>
    <t>711</t>
  </si>
  <si>
    <t>Izolace proti vodě, vlhkosti a plynům</t>
  </si>
  <si>
    <t>70</t>
  </si>
  <si>
    <t>711131101</t>
  </si>
  <si>
    <t>Provedení izolace proti zemní vlhkosti pásy na sucho vodorovné AIP nebo tkaninou</t>
  </si>
  <si>
    <t>1044408325</t>
  </si>
  <si>
    <t>Provedení izolace proti zemní vlhkosti pásy na sucho AIP nebo tkaniny na ploše vodorovné V</t>
  </si>
  <si>
    <t>https://podminky.urs.cz/item/CS_URS_2023_02/711131101</t>
  </si>
  <si>
    <t>"ochranná textilie 400 g/m2</t>
  </si>
  <si>
    <t>433,288</t>
  </si>
  <si>
    <t>(105,88*0,25) "obvod</t>
  </si>
  <si>
    <t>"podkladní textilie 400 g/m2</t>
  </si>
  <si>
    <t>71</t>
  </si>
  <si>
    <t>69311270</t>
  </si>
  <si>
    <t>geotextilie netkaná separační, ochranná, filtrační, drenážní PES 400g/m2</t>
  </si>
  <si>
    <t>144376675</t>
  </si>
  <si>
    <t>919,516*1,1655 'Přepočtené koeficientem množství</t>
  </si>
  <si>
    <t>72</t>
  </si>
  <si>
    <t>711461201</t>
  </si>
  <si>
    <t>Provedení izolace proti tlakové vodě vodorovné fólií zesílením spojů páskem</t>
  </si>
  <si>
    <t>848015902</t>
  </si>
  <si>
    <t>Provedení izolace proti povrchové a podpovrchové tlakové vodě fóliemi na ploše vodorovné V zesílením spojů páskem se zalitím okrajů spoje</t>
  </si>
  <si>
    <t>https://podminky.urs.cz/item/CS_URS_2023_02/711461201</t>
  </si>
  <si>
    <t>73</t>
  </si>
  <si>
    <t>28322003</t>
  </si>
  <si>
    <t>fólie hydroizolační pro spodní stavbu mPVC tl 1,0mm</t>
  </si>
  <si>
    <t>-2051523725</t>
  </si>
  <si>
    <t>459,758*1,1655 'Přepočtené koeficientem množství</t>
  </si>
  <si>
    <t>74</t>
  </si>
  <si>
    <t>998711101</t>
  </si>
  <si>
    <t>Přesun hmot tonážní pro izolace proti vodě, vlhkosti a plynům v objektech v do 6 m</t>
  </si>
  <si>
    <t>-342732786</t>
  </si>
  <si>
    <t>Přesun hmot pro izolace proti vodě, vlhkosti a plynům stanovený z hmotnosti přesunovaného materiálu vodorovná dopravní vzdálenost do 50 m v objektech výšky do 6 m</t>
  </si>
  <si>
    <t>https://podminky.urs.cz/item/CS_URS_2023_02/998711101</t>
  </si>
  <si>
    <t>712</t>
  </si>
  <si>
    <t>Povlakové krytiny</t>
  </si>
  <si>
    <t>75</t>
  </si>
  <si>
    <t>712311101</t>
  </si>
  <si>
    <t>Provedení povlakové krytiny střech do 10° za studena lakem penetračním nebo asfaltovým</t>
  </si>
  <si>
    <t>-2014571105</t>
  </si>
  <si>
    <t>Provedení povlakové krytiny střech plochých do 10° natěradly a tmely za studena nátěrem lakem penetračním nebo asfaltovým</t>
  </si>
  <si>
    <t>https://podminky.urs.cz/item/CS_URS_2023_02/712311101</t>
  </si>
  <si>
    <t>78,16 "vegetační</t>
  </si>
  <si>
    <t>30,82 "dlažba 600x600 mm</t>
  </si>
  <si>
    <t>(43*0,3) "vytažení na stěny</t>
  </si>
  <si>
    <t>"skladba P7</t>
  </si>
  <si>
    <t>(29,87*9,97)</t>
  </si>
  <si>
    <t>-(3,45*2,65) "výtah</t>
  </si>
  <si>
    <t>(29,87*2+9,97*2+3,45*2+2,65*2)*0,3 "vytažení na stěny</t>
  </si>
  <si>
    <t>"střecha výtahové šachty</t>
  </si>
  <si>
    <t>(3,03*1,81)</t>
  </si>
  <si>
    <t>(3,03*2+1,81)*0,2 "vytažení na stěny</t>
  </si>
  <si>
    <t>76</t>
  </si>
  <si>
    <t>11163150</t>
  </si>
  <si>
    <t>lak penetrační asfaltový</t>
  </si>
  <si>
    <t>1261541512</t>
  </si>
  <si>
    <t>445,163*0,00032 'Přepočtené koeficientem množství</t>
  </si>
  <si>
    <t>77</t>
  </si>
  <si>
    <t>712341559</t>
  </si>
  <si>
    <t>Provedení povlakové krytiny střech do 10° pásy NAIP přitavením v plné ploše</t>
  </si>
  <si>
    <t>-1553135064</t>
  </si>
  <si>
    <t>Provedení povlakové krytiny střech plochých do 10° pásy přitavením NAIP v plné ploše</t>
  </si>
  <si>
    <t>https://podminky.urs.cz/item/CS_URS_2023_02/712341559</t>
  </si>
  <si>
    <t>78</t>
  </si>
  <si>
    <t>62836110</t>
  </si>
  <si>
    <t>pás asfaltový natavitelný oxidovaný s vložkou z hliníkové fólie / hliníkové fólie s textilií, se spalitelnou PE folií nebo jemnozrnným minerálním posypem tl 4,0mm</t>
  </si>
  <si>
    <t>-674787051</t>
  </si>
  <si>
    <t>445,163*1,1655 'Přepočtené koeficientem množství</t>
  </si>
  <si>
    <t>79</t>
  </si>
  <si>
    <t>712363611</t>
  </si>
  <si>
    <t>Provedení povlak krytiny mechanicky kotvenou do trapézu TI tl přes 240 mm vnitřní pole, budova v do 18 m</t>
  </si>
  <si>
    <t>-686619722</t>
  </si>
  <si>
    <t>Provedení povlakové krytiny střech plochých do 10° s mechanicky kotvenou izolací včetně položení fólie a horkovzdušného svaření tl. tepelné izolace přes 240 mm budovy výšky do 18 m, kotvené do trapézového plechu nebo do dřeva vnitřní pole</t>
  </si>
  <si>
    <t>https://podminky.urs.cz/item/CS_URS_2023_02/712363611</t>
  </si>
  <si>
    <t>80</t>
  </si>
  <si>
    <t>28322010</t>
  </si>
  <si>
    <t>fólie hydroizolační střešní mPVC mechanicky kotvená barevná tl 1,8mm</t>
  </si>
  <si>
    <t>924740695</t>
  </si>
  <si>
    <t>81</t>
  </si>
  <si>
    <t>712391171</t>
  </si>
  <si>
    <t>Provedení povlakové krytiny střech do 10° podkladní textilní vrstvy</t>
  </si>
  <si>
    <t>-1950145203</t>
  </si>
  <si>
    <t>Provedení povlakové krytiny střech plochých do 10° -ostatní práce provedení vrstvy textilní podkladní</t>
  </si>
  <si>
    <t>https://podminky.urs.cz/item/CS_URS_2023_02/712391171</t>
  </si>
  <si>
    <t>"skladba S10</t>
  </si>
  <si>
    <t>(30,7*3,69) "záklop</t>
  </si>
  <si>
    <t>(30,7*0,345) "strana do střechy</t>
  </si>
  <si>
    <t>(3,69*0,28)*2 "boky</t>
  </si>
  <si>
    <t>(30,7*0,28) "čelo</t>
  </si>
  <si>
    <t>82</t>
  </si>
  <si>
    <t>69311172</t>
  </si>
  <si>
    <t>geotextilie PP s ÚV stabilizací 300g/m2</t>
  </si>
  <si>
    <t>-82064635</t>
  </si>
  <si>
    <t>134,537*1,155 'Přepočtené koeficientem množství</t>
  </si>
  <si>
    <t>83</t>
  </si>
  <si>
    <t>1615582707</t>
  </si>
  <si>
    <t>84</t>
  </si>
  <si>
    <t>69311175</t>
  </si>
  <si>
    <t>geotextilie PP s ÚV stabilizací 500g/m2</t>
  </si>
  <si>
    <t>-361637276</t>
  </si>
  <si>
    <t>445,163*1,155 'Přepočtené koeficientem množství</t>
  </si>
  <si>
    <t>85</t>
  </si>
  <si>
    <t>712391172</t>
  </si>
  <si>
    <t>Provedení povlakové krytiny střech do 10° ochranné textilní vrstvy</t>
  </si>
  <si>
    <t>1305664507</t>
  </si>
  <si>
    <t>Provedení povlakové krytiny střech plochých do 10° -ostatní práce provedení vrstvy textilní ochranné</t>
  </si>
  <si>
    <t>https://podminky.urs.cz/item/CS_URS_2023_02/712391172</t>
  </si>
  <si>
    <t>86</t>
  </si>
  <si>
    <t>345073310</t>
  </si>
  <si>
    <t>323,283*1,155 'Přepočtené koeficientem množství</t>
  </si>
  <si>
    <t>87</t>
  </si>
  <si>
    <t>712771201</t>
  </si>
  <si>
    <t>Provedení drenážní vrstvy vegetační střechy z kameniva tl do 100 mm sklon do 5°</t>
  </si>
  <si>
    <t>-1908257349</t>
  </si>
  <si>
    <t>Provedení drenážní vrstvy vegetační střechy z kameniva, tloušťky násypu do 100 mm, sklon střechy do 5°</t>
  </si>
  <si>
    <t>https://podminky.urs.cz/item/CS_URS_2023_02/712771201</t>
  </si>
  <si>
    <t>88</t>
  </si>
  <si>
    <t>58337402</t>
  </si>
  <si>
    <t>kamenivo dekorační (kačírek) frakce 16/22</t>
  </si>
  <si>
    <t>-1464289969</t>
  </si>
  <si>
    <t>(323,283*0,05)</t>
  </si>
  <si>
    <t>16,164*1,1 'Přepočtené koeficientem množství</t>
  </si>
  <si>
    <t>89</t>
  </si>
  <si>
    <t>712771223</t>
  </si>
  <si>
    <t>Provedení drenážní vrstvy vegetační střechy z plastových nopových fólií v nopů přes 25 mm do 5°</t>
  </si>
  <si>
    <t>-467007235</t>
  </si>
  <si>
    <t>Provedení drenážní vrstvy vegetační střechy z plastových nopových fólií, výšky nopů přes 25 mm, sklon střechy do 5°</t>
  </si>
  <si>
    <t>https://podminky.urs.cz/item/CS_URS_2023_02/712771223</t>
  </si>
  <si>
    <t>90</t>
  </si>
  <si>
    <t>69334004</t>
  </si>
  <si>
    <t>fólie profilovaná (nopová) perforovaná HDPE s hydroakumulační a drenážní funkcí do vegetačních střech s výškou nopů 40mm</t>
  </si>
  <si>
    <t>-1666367643</t>
  </si>
  <si>
    <t>78,16*1,1025 'Přepočtené koeficientem množství</t>
  </si>
  <si>
    <t>91</t>
  </si>
  <si>
    <t>712771401</t>
  </si>
  <si>
    <t>Provedení vegetační vrstvy ze substrátu tl do 100 mm vegetační střechy sklon do 5°</t>
  </si>
  <si>
    <t>-1628856205</t>
  </si>
  <si>
    <t>Provedení vegetační vrstvy vegetační střechy ze substrátu, tloušťky do 100 mm, sklon střechy do 5°</t>
  </si>
  <si>
    <t>https://podminky.urs.cz/item/CS_URS_2023_02/712771401</t>
  </si>
  <si>
    <t>92</t>
  </si>
  <si>
    <t>10321001</t>
  </si>
  <si>
    <t>substrát vegetačních střech extenzivní suchomilných rostlin</t>
  </si>
  <si>
    <t>1327949654</t>
  </si>
  <si>
    <t>(78,16*0,06)</t>
  </si>
  <si>
    <t>4,69*1,1 'Přepočtené koeficientem množství</t>
  </si>
  <si>
    <t>93</t>
  </si>
  <si>
    <t>712771521</t>
  </si>
  <si>
    <t>Položení vegetační nebo trávníkové rohože vegetační střechy sklon do 5°</t>
  </si>
  <si>
    <t>881949165</t>
  </si>
  <si>
    <t>Založení vegetace vegetační střechy položením vegetační nebo trávníkové rohože, sklon střechy do 5°</t>
  </si>
  <si>
    <t>https://podminky.urs.cz/item/CS_URS_2023_02/712771521</t>
  </si>
  <si>
    <t>94</t>
  </si>
  <si>
    <t>69334504</t>
  </si>
  <si>
    <t>koberec rozchodníkový vegetačních střech</t>
  </si>
  <si>
    <t>-2050319006</t>
  </si>
  <si>
    <t>78,16*1,1 'Přepočtené koeficientem množství</t>
  </si>
  <si>
    <t>95</t>
  </si>
  <si>
    <t>712998202</t>
  </si>
  <si>
    <t>Montáž bezpečnostního přepadu z PVC DN 125</t>
  </si>
  <si>
    <t>-1516955650</t>
  </si>
  <si>
    <t>Provedení povlakové krytiny střech - ostatní práce montáž odvodňovacího prvku nouzového atikového přepadu z PVC na dešťovou vodu DN 125</t>
  </si>
  <si>
    <t>https://podminky.urs.cz/item/CS_URS_2023_02/712998202</t>
  </si>
  <si>
    <t>(4+3+3+4)</t>
  </si>
  <si>
    <t>96</t>
  </si>
  <si>
    <t>28342773</t>
  </si>
  <si>
    <t>přepad bezpečnostní atikový DN 125 s manžetou pro hydroizolaci z PVC-P</t>
  </si>
  <si>
    <t>-820850192</t>
  </si>
  <si>
    <t>97</t>
  </si>
  <si>
    <t>998712102</t>
  </si>
  <si>
    <t>Přesun hmot tonážní tonážní pro krytiny povlakové v objektech v přes 6 do 12 m</t>
  </si>
  <si>
    <t>776554571</t>
  </si>
  <si>
    <t>Přesun hmot pro povlakové krytiny stanovený z hmotnosti přesunovaného materiálu vodorovná dopravní vzdálenost do 50 m v objektech výšky přes 6 do 12 m</t>
  </si>
  <si>
    <t>https://podminky.urs.cz/item/CS_URS_2023_02/998712102</t>
  </si>
  <si>
    <t>713</t>
  </si>
  <si>
    <t>Izolace tepelné</t>
  </si>
  <si>
    <t>98</t>
  </si>
  <si>
    <t>713111121</t>
  </si>
  <si>
    <t>Montáž izolace tepelné spodem stropů s uchycením drátem rohoží, pásů, dílců, desek</t>
  </si>
  <si>
    <t>-173349093</t>
  </si>
  <si>
    <t>Montáž tepelné izolace stropů rohožemi, pásy, dílci, deskami, bloky (izolační materiál ve specifikaci) rovných spodem s uchycením (drátem, páskou apod.)</t>
  </si>
  <si>
    <t>https://podminky.urs.cz/item/CS_URS_2023_02/713111121</t>
  </si>
  <si>
    <t>99</t>
  </si>
  <si>
    <t>63152102</t>
  </si>
  <si>
    <t>pás tepelně izolační univerzální λ=0,032-0,033 tl 140mm</t>
  </si>
  <si>
    <t>597796785</t>
  </si>
  <si>
    <t>663,212*1,05 'Přepočtené koeficientem množství</t>
  </si>
  <si>
    <t>100</t>
  </si>
  <si>
    <t>713121111</t>
  </si>
  <si>
    <t>Montáž izolace tepelné podlah volně kladenými rohožemi, pásy, dílci, deskami 1 vrstva</t>
  </si>
  <si>
    <t>448852412</t>
  </si>
  <si>
    <t>Montáž tepelné izolace podlah rohožemi, pásy, deskami, dílci, bloky (izolační materiál ve specifikaci) kladenými volně jednovrstvá</t>
  </si>
  <si>
    <t>https://podminky.urs.cz/item/CS_URS_2023_02/713121111</t>
  </si>
  <si>
    <t>101</t>
  </si>
  <si>
    <t>28375922</t>
  </si>
  <si>
    <t>deska EPS 200 pro konstrukce s velmi vysokým zatížením λ=0,034 tl 60mm</t>
  </si>
  <si>
    <t>-614464064</t>
  </si>
  <si>
    <t>606,53*1,05 'Přepočtené koeficientem množství</t>
  </si>
  <si>
    <t>102</t>
  </si>
  <si>
    <t>-1453420616</t>
  </si>
  <si>
    <t>103</t>
  </si>
  <si>
    <t>28375918</t>
  </si>
  <si>
    <t>deska EPS 200 pro konstrukce s velmi vysokým zatížením λ=0,034 tl 20mm</t>
  </si>
  <si>
    <t>84104156</t>
  </si>
  <si>
    <t>104</t>
  </si>
  <si>
    <t>713121121</t>
  </si>
  <si>
    <t>Montáž izolace tepelné podlah volně kladenými rohožemi, pásy, dílci, deskami 2 vrstvy</t>
  </si>
  <si>
    <t>-940787027</t>
  </si>
  <si>
    <t>Montáž tepelné izolace podlah rohožemi, pásy, deskami, dílci, bloky (izolační materiál ve specifikaci) kladenými volně dvouvrstvá</t>
  </si>
  <si>
    <t>https://podminky.urs.cz/item/CS_URS_2023_02/713121121</t>
  </si>
  <si>
    <t>105</t>
  </si>
  <si>
    <t>28376379</t>
  </si>
  <si>
    <t>deska XPS hrana polodrážková a hladký povrch 500kPA λ=0,035 tl 50mm</t>
  </si>
  <si>
    <t>883959322</t>
  </si>
  <si>
    <t>433,288*2,1 'Přepočtené koeficientem množství</t>
  </si>
  <si>
    <t>106</t>
  </si>
  <si>
    <t>713131161</t>
  </si>
  <si>
    <t>Montáž izolace tepelné stěn připevněné sponkami parotěsné reflexní tl do 5 mm</t>
  </si>
  <si>
    <t>-828483625</t>
  </si>
  <si>
    <t>Montáž tepelné izolace stěn rohožemi, pásy, deskami, dílci, bloky (izolační materiál ve specifikaci) připevněné sponkami parotěsná reflexní, tloušťka izolace do 5 mm</t>
  </si>
  <si>
    <t>https://podminky.urs.cz/item/CS_URS_2023_02/713131161</t>
  </si>
  <si>
    <t>"skladba S3, S4</t>
  </si>
  <si>
    <t>"obklad vláknocementovými deskami</t>
  </si>
  <si>
    <t>"stěny</t>
  </si>
  <si>
    <t>(13,8+11,85+8,05)*4,47</t>
  </si>
  <si>
    <t>(10,8+30,7+10,8)*8,1</t>
  </si>
  <si>
    <t>"výtahová šachta</t>
  </si>
  <si>
    <t>(3,448*2+2,648*2)*3,75 "vč. obložení dveří</t>
  </si>
  <si>
    <t>"obklad modřín</t>
  </si>
  <si>
    <t>185,177</t>
  </si>
  <si>
    <t>107</t>
  </si>
  <si>
    <t>28329233</t>
  </si>
  <si>
    <t>fólie univerzální pro parotěsnou vrstvu s proměnlivou difúzní tloušťkou a UV stabilizací</t>
  </si>
  <si>
    <t>-1564075875</t>
  </si>
  <si>
    <t>805,166*1,05 'Přepočtené koeficientem množství</t>
  </si>
  <si>
    <t>108</t>
  </si>
  <si>
    <t>713132311</t>
  </si>
  <si>
    <t>Montáž izolace tepelné do roštu jednosměrného svislého výšky do 6 m</t>
  </si>
  <si>
    <t>370964585</t>
  </si>
  <si>
    <t>Montáž tepelné izolace stěn do roštu jednosměrného svislého výšky do 6 m</t>
  </si>
  <si>
    <t>https://podminky.urs.cz/item/CS_URS_2023_02/713132311</t>
  </si>
  <si>
    <t>"odpočty otvorů</t>
  </si>
  <si>
    <t>-160,314 "vnější otvory</t>
  </si>
  <si>
    <t>109</t>
  </si>
  <si>
    <t>63148161</t>
  </si>
  <si>
    <t>deska tepelně izolační minerální provětrávaných fasád λ=0,034-0,035 tl 100mm</t>
  </si>
  <si>
    <t>1182139636</t>
  </si>
  <si>
    <t>644,852*1,05 'Přepočtené koeficientem množství</t>
  </si>
  <si>
    <t>110</t>
  </si>
  <si>
    <t>713141131</t>
  </si>
  <si>
    <t>Montáž izolace tepelné střech plochých lepené za studena plně 1 vrstva rohoží, pásů, dílců, desek</t>
  </si>
  <si>
    <t>-1451339831</t>
  </si>
  <si>
    <t>Montáž tepelné izolace střech plochých rohožemi, pásy, deskami, dílci, bloky (izolační materiál ve specifikaci) přilepenými za studena zplna, jednovrstvá</t>
  </si>
  <si>
    <t>https://podminky.urs.cz/item/CS_URS_2023_02/713141131</t>
  </si>
  <si>
    <t>111</t>
  </si>
  <si>
    <t>28375915</t>
  </si>
  <si>
    <t>deska EPS 150 pro konstrukce s vysokým zatížením λ=0,035 tl 120mm</t>
  </si>
  <si>
    <t>-884626742</t>
  </si>
  <si>
    <t>403,125*2,1 'Přepočtené koeficientem množství</t>
  </si>
  <si>
    <t>112</t>
  </si>
  <si>
    <t>713141252</t>
  </si>
  <si>
    <t>Přikotvení tepelné izolace šrouby do trapézového plechu nebo do dřeva pro izolaci tl přes 200 do 240 mm</t>
  </si>
  <si>
    <t>-198665900</t>
  </si>
  <si>
    <t>Montáž tepelné izolace střech plochých mechanické přikotvení šrouby včetně dodávky šroubů, bez položení tepelné izolace tl. izolace přes 200 do 240 mm do trapézového plechu nebo do dřeva</t>
  </si>
  <si>
    <t>https://podminky.urs.cz/item/CS_URS_2023_02/713141252</t>
  </si>
  <si>
    <t>113</t>
  </si>
  <si>
    <t>713141331</t>
  </si>
  <si>
    <t>Montáž izolace tepelné střech plochých lepené za studena zplna, spádová vrstva</t>
  </si>
  <si>
    <t>-1046465242</t>
  </si>
  <si>
    <t>Montáž tepelné izolace střech plochých spádovými klíny v ploše přilepenými za studena zplna</t>
  </si>
  <si>
    <t>https://podminky.urs.cz/item/CS_URS_2023_02/713141331</t>
  </si>
  <si>
    <t>114</t>
  </si>
  <si>
    <t>28376141</t>
  </si>
  <si>
    <t>klín izolační spád do 5% EPS 100</t>
  </si>
  <si>
    <t>319903687</t>
  </si>
  <si>
    <t>(108,98*(0,02+0,22)/2)</t>
  </si>
  <si>
    <t>(288,661*(0,02+0,26)/2)</t>
  </si>
  <si>
    <t>53,491*1,03 'Přepočtené koeficientem množství</t>
  </si>
  <si>
    <t>115</t>
  </si>
  <si>
    <t>998713102</t>
  </si>
  <si>
    <t>Přesun hmot tonážní pro izolace tepelné v objektech v přes 6 do 12 m</t>
  </si>
  <si>
    <t>-800098325</t>
  </si>
  <si>
    <t>Přesun hmot pro izolace tepelné stanovený z hmotnosti přesunovaného materiálu vodorovná dopravní vzdálenost do 50 m v objektech výšky přes 6 m do 12 m</t>
  </si>
  <si>
    <t>https://podminky.urs.cz/item/CS_URS_2023_02/998713102</t>
  </si>
  <si>
    <t>742</t>
  </si>
  <si>
    <t>Elektroinstalace - slaboproud</t>
  </si>
  <si>
    <t>116</t>
  </si>
  <si>
    <t>742320001</t>
  </si>
  <si>
    <t>Montáž elektrického zámku s mechanickým přepínačem otevřeno/zavřeno</t>
  </si>
  <si>
    <t>-1075474225</t>
  </si>
  <si>
    <t>Montáž elektricky ovládaných zámků s mechanickým přepínačem otevřeno/zavřeno do zárubně</t>
  </si>
  <si>
    <t>https://podminky.urs.cz/item/CS_URS_2023_02/742320001</t>
  </si>
  <si>
    <t>7 "dveře s elektromagnetickým zámkem (2 vstupní a 5 vnitřích dveří) pro možnost odemčení přístup. systémem</t>
  </si>
  <si>
    <t>117</t>
  </si>
  <si>
    <t>54978003</t>
  </si>
  <si>
    <t>zámek elektrický s mechanickým přepínačem 12V</t>
  </si>
  <si>
    <t>1324048071</t>
  </si>
  <si>
    <t>762</t>
  </si>
  <si>
    <t>Konstrukce tesařské</t>
  </si>
  <si>
    <t>118</t>
  </si>
  <si>
    <t>762083121</t>
  </si>
  <si>
    <t>Impregnace řeziva proti dřevokaznému hmyzu, houbám a plísním máčením třída ohrožení 1 a 2</t>
  </si>
  <si>
    <t>-153746976</t>
  </si>
  <si>
    <t>Impregnace řeziva máčením proti dřevokaznému hmyzu, houbám a plísním, třída ohrožení 1 a 2 (dřevo v interiéru)</t>
  </si>
  <si>
    <t>https://podminky.urs.cz/item/CS_URS_2023_02/762083121</t>
  </si>
  <si>
    <t>(10,322+4,984+18,642+10,962+14,35+2,357+7,076)</t>
  </si>
  <si>
    <t>119</t>
  </si>
  <si>
    <t>762421210</t>
  </si>
  <si>
    <t>Montáž obložení stropu deskami z dřevovláknitých hmot tvrdými</t>
  </si>
  <si>
    <t>-2096956724</t>
  </si>
  <si>
    <t>Obložení stropů nebo střešních podhledů montáž deskami z dřevovláknitých hmot s tvarováním a úpravou pro olištování spár tvrdými</t>
  </si>
  <si>
    <t>https://podminky.urs.cz/item/CS_URS_2023_02/762421210</t>
  </si>
  <si>
    <t>(30,7*3,27) "podhled</t>
  </si>
  <si>
    <t>120</t>
  </si>
  <si>
    <t>59030933</t>
  </si>
  <si>
    <t>deska sádrovláknitá parobrzdná obvodových stěn tl 12,5mm</t>
  </si>
  <si>
    <t>1705859737</t>
  </si>
  <si>
    <t>Poznámka k položce:_x000d_
Požadavky na výrobky a materiály ze dřeva:_x000d_
- certifikát dodavatele potvrzující, že dřevo používané na stavbě pochází z trvale obhospodařovaných zdrojů (lesů)_x000d_
- doklady materiálového složení výrobků použitých na stavbě_x000d_
- certifikát PEFC (Programme for the Endorsement of Forest Certification Schemes)_x000d_
- nebo FSC (Forest Stewardship Council)_x000d_
- nebo jejich ekvivalent</t>
  </si>
  <si>
    <t>234,926*1,1 'Přepočtené koeficientem množství</t>
  </si>
  <si>
    <t>121</t>
  </si>
  <si>
    <t>76243001R</t>
  </si>
  <si>
    <t>Obložení stěn z cementotřískových desek tl 10 mm na sraz šroubovaných</t>
  </si>
  <si>
    <t>-691412660</t>
  </si>
  <si>
    <t>Obložení stěn z cementotřískových desek šroubovaných na sraz, tloušťky desky 10 mm</t>
  </si>
  <si>
    <t>122</t>
  </si>
  <si>
    <t>59590766</t>
  </si>
  <si>
    <t>deska cementotřísková fasádní hladká finální vrstva lazura tl 10mm</t>
  </si>
  <si>
    <t>-1658179936</t>
  </si>
  <si>
    <t>619,989*1,1 'Přepočtené koeficientem množství</t>
  </si>
  <si>
    <t>123</t>
  </si>
  <si>
    <t>762439001</t>
  </si>
  <si>
    <t>Montáž obložení stěn podkladový rošt</t>
  </si>
  <si>
    <t>-324827085</t>
  </si>
  <si>
    <t>Obložení stěn montáž roštu podkladového</t>
  </si>
  <si>
    <t>https://podminky.urs.cz/item/CS_URS_2023_02/762439001</t>
  </si>
  <si>
    <t>619,989*(1/0,625)</t>
  </si>
  <si>
    <t>185,177*(1/0,625)</t>
  </si>
  <si>
    <t>124</t>
  </si>
  <si>
    <t>60514105</t>
  </si>
  <si>
    <t>řezivo jehličnaté lať pevnostní třída S10-13 průřez 30x50mm</t>
  </si>
  <si>
    <t>1323618038</t>
  </si>
  <si>
    <t>(185,177*(1/0,625))*0,03*0,05</t>
  </si>
  <si>
    <t>0,444*1,1 'Přepočtené koeficientem množství</t>
  </si>
  <si>
    <t>125</t>
  </si>
  <si>
    <t>60514101</t>
  </si>
  <si>
    <t>řezivo jehličnaté lať 10-25cm2</t>
  </si>
  <si>
    <t>-207011425</t>
  </si>
  <si>
    <t>(619,989*(1/0,625))*0,08*0,04</t>
  </si>
  <si>
    <t>3,174*1,1 'Přepočtené koeficientem množství</t>
  </si>
  <si>
    <t>126</t>
  </si>
  <si>
    <t>762495000</t>
  </si>
  <si>
    <t>Spojovací prostředky pro montáž olištování, obložení stropů, střešních podhledů a stěn</t>
  </si>
  <si>
    <t>-37093908</t>
  </si>
  <si>
    <t>Spojovací prostředky olištování spár, obložení stropů, střešních podhledů a stěn hřebíky, vruty</t>
  </si>
  <si>
    <t>https://podminky.urs.cz/item/CS_URS_2023_02/762495000</t>
  </si>
  <si>
    <t>(234,926+619,989)</t>
  </si>
  <si>
    <t>"fasáda</t>
  </si>
  <si>
    <t>(619,989*(1/0,625))*0,05</t>
  </si>
  <si>
    <t>(185,177*(1/0,625))*0,08</t>
  </si>
  <si>
    <t>127</t>
  </si>
  <si>
    <t>762713140</t>
  </si>
  <si>
    <t>Montáž prostorové vázané kce z hraněného řeziva průřezové pl přes 288 do 450 cm2</t>
  </si>
  <si>
    <t>1143333338</t>
  </si>
  <si>
    <t>Montáž prostorových vázaných konstrukcí z řeziva hraněného nebo polohraněného průřezové plochy přes 288 do 450 cm2</t>
  </si>
  <si>
    <t>https://podminky.urs.cz/item/CS_URS_2023_02/762713140</t>
  </si>
  <si>
    <t>"viz D.1.2</t>
  </si>
  <si>
    <t>(3,3*42)</t>
  </si>
  <si>
    <t>(3*32)</t>
  </si>
  <si>
    <t>128</t>
  </si>
  <si>
    <t>60512140</t>
  </si>
  <si>
    <t>hranol stavební řezivo průřezu do 450cm2 do dl 6m</t>
  </si>
  <si>
    <t>-920302673</t>
  </si>
  <si>
    <t>9,384*1,1 'Přepočtené koeficientem množství</t>
  </si>
  <si>
    <t>129</t>
  </si>
  <si>
    <t>762822120</t>
  </si>
  <si>
    <t>Montáž stropního trámu z hraněného řeziva průřezové pl přes 144 do 288 cm2 s výměnami</t>
  </si>
  <si>
    <t>-2039923758</t>
  </si>
  <si>
    <t>Montáž stropních trámů z hraněného a polohraněného řeziva s trámovými výměnami, průřezové plochy přes 144 do 288 cm2</t>
  </si>
  <si>
    <t>https://podminky.urs.cz/item/CS_URS_2023_02/762822120</t>
  </si>
  <si>
    <t>"průřez 140/160 mm</t>
  </si>
  <si>
    <t>10,03</t>
  </si>
  <si>
    <t>"průřez 140/200 mm</t>
  </si>
  <si>
    <t>153,82</t>
  </si>
  <si>
    <t>130</t>
  </si>
  <si>
    <t>60512136</t>
  </si>
  <si>
    <t>hranol stavební řezivo průřezu do 288cm2 dl 6-8m</t>
  </si>
  <si>
    <t>345159730</t>
  </si>
  <si>
    <t>4,531*1,1 'Přepočtené koeficientem množství</t>
  </si>
  <si>
    <t>131</t>
  </si>
  <si>
    <t>762822130</t>
  </si>
  <si>
    <t>Montáž stropního trámu z hraněného řeziva průřezové pl přes 288 do 450 cm2 s výměnami</t>
  </si>
  <si>
    <t>262847343</t>
  </si>
  <si>
    <t>Montáž stropních trámů z hraněného a polohraněného řeziva s trámovými výměnami, průřezové plochy přes 288 do 450 cm2</t>
  </si>
  <si>
    <t>https://podminky.urs.cz/item/CS_URS_2023_02/762822130</t>
  </si>
  <si>
    <t>"průřez 140/240 mm</t>
  </si>
  <si>
    <t>20,43</t>
  </si>
  <si>
    <t>"průřez 180/240 mm</t>
  </si>
  <si>
    <t>376,4</t>
  </si>
  <si>
    <t>132</t>
  </si>
  <si>
    <t>60512141</t>
  </si>
  <si>
    <t>hranol stavební řezivo průřezu do 450cm2 dl 6-8m</t>
  </si>
  <si>
    <t>1725355351</t>
  </si>
  <si>
    <t>16,947*1,1 'Přepočtené koeficientem množství</t>
  </si>
  <si>
    <t>133</t>
  </si>
  <si>
    <t>762822140</t>
  </si>
  <si>
    <t>Montáž stropního trámu z hraněného řeziva průřezové pl přes 450 do 540 cm2 s výměnami</t>
  </si>
  <si>
    <t>-2110617778</t>
  </si>
  <si>
    <t>Montáž stropních trámů z hraněného a polohraněného řeziva s trámovými výměnami, průřezové plochy přes 450 do 540 cm2</t>
  </si>
  <si>
    <t>https://podminky.urs.cz/item/CS_URS_2023_02/762822140</t>
  </si>
  <si>
    <t>"průřez 200/240 mm</t>
  </si>
  <si>
    <t>207,6</t>
  </si>
  <si>
    <t>134</t>
  </si>
  <si>
    <t>60512146</t>
  </si>
  <si>
    <t>hranol stavební řezivo průřezu nad 450cm2 dl 6-8m</t>
  </si>
  <si>
    <t>687795425</t>
  </si>
  <si>
    <t>9,965*1,1 'Přepočtené koeficientem množství</t>
  </si>
  <si>
    <t>135</t>
  </si>
  <si>
    <t>762822150</t>
  </si>
  <si>
    <t>Montáž stropního trámu z hraněného řeziva průřezové pl přes 540 cm2 s výměnami</t>
  </si>
  <si>
    <t>1764823388</t>
  </si>
  <si>
    <t>Montáž stropních trámů z hraněného a polohraněného řeziva s trámovými výměnami, průřezové plochy přes 540 cm2</t>
  </si>
  <si>
    <t>https://podminky.urs.cz/item/CS_URS_2023_02/762822150</t>
  </si>
  <si>
    <t>"profil 200/320 mm</t>
  </si>
  <si>
    <t>10,2</t>
  </si>
  <si>
    <t>"profil 200/400 mm</t>
  </si>
  <si>
    <t>"profil 220/320 mm</t>
  </si>
  <si>
    <t>128,36</t>
  </si>
  <si>
    <t>31,74</t>
  </si>
  <si>
    <t>136</t>
  </si>
  <si>
    <t>562615688</t>
  </si>
  <si>
    <t>13,045*1,1 'Přepočtené koeficientem množství</t>
  </si>
  <si>
    <t>137</t>
  </si>
  <si>
    <t>762824120</t>
  </si>
  <si>
    <t>Montáž stropního trámu z lepeného hranolu průřezové pl přes 144 do 288 cm2 s výměnami</t>
  </si>
  <si>
    <t>519646442</t>
  </si>
  <si>
    <t>Montáž stropních trámů z lepených hranolů s trámovými výměnami, průřezové plochy přes 144 do 288 cm2</t>
  </si>
  <si>
    <t>https://podminky.urs.cz/item/CS_URS_2023_02/762824120</t>
  </si>
  <si>
    <t>"profil 120/160 mm</t>
  </si>
  <si>
    <t>111,6</t>
  </si>
  <si>
    <t>138</t>
  </si>
  <si>
    <t>61223110</t>
  </si>
  <si>
    <t>hranol konstrukční BSH vrstvený lepený nepohledový</t>
  </si>
  <si>
    <t>1771553693</t>
  </si>
  <si>
    <t>2,143*1,1 'Přepočtené koeficientem množství</t>
  </si>
  <si>
    <t>139</t>
  </si>
  <si>
    <t>762824150</t>
  </si>
  <si>
    <t>Montáž stropního trámu z lepeného hranolu průřezové pl přes 540 cm2 s výměnami</t>
  </si>
  <si>
    <t>1036743580</t>
  </si>
  <si>
    <t>Montáž stropních trámů z lepených hranolů s trámovými výměnami, průřezové plochy přes 540 cm2</t>
  </si>
  <si>
    <t>https://podminky.urs.cz/item/CS_URS_2023_02/762824150</t>
  </si>
  <si>
    <t>"spojitý nosník</t>
  </si>
  <si>
    <t>"profil 200/320; GL24h</t>
  </si>
  <si>
    <t>28,82</t>
  </si>
  <si>
    <t>"profil 200/400; GL24h</t>
  </si>
  <si>
    <t>13,72</t>
  </si>
  <si>
    <t>"spojitý průvlak</t>
  </si>
  <si>
    <t>23,71</t>
  </si>
  <si>
    <t>15,34</t>
  </si>
  <si>
    <t>140</t>
  </si>
  <si>
    <t>-1555284312</t>
  </si>
  <si>
    <t>6,433*1,1 'Přepočtené koeficientem množství</t>
  </si>
  <si>
    <t>141</t>
  </si>
  <si>
    <t>762895000</t>
  </si>
  <si>
    <t>Spojovací prostředky pro montáž záklopu, stropnice a podbíjení</t>
  </si>
  <si>
    <t>907899341</t>
  </si>
  <si>
    <t>Spojovací prostředky záklopu stropů, stropnic, podbíjení hřebíky, svory</t>
  </si>
  <si>
    <t>https://podminky.urs.cz/item/CS_URS_2023_02/762895000</t>
  </si>
  <si>
    <t>142</t>
  </si>
  <si>
    <t>762951003</t>
  </si>
  <si>
    <t>Montáž podkladního roštu terasy z dřevěných profilů osové vzdálenosti podpěr přes 420 do 550 mm</t>
  </si>
  <si>
    <t>-1008645365</t>
  </si>
  <si>
    <t>Montáž terasy podkladního roštu, z profilů dřevěných, osové vzdálenosti podpěr přes 420 do 550 mm</t>
  </si>
  <si>
    <t>https://podminky.urs.cz/item/CS_URS_2023_02/762951003</t>
  </si>
  <si>
    <t>143</t>
  </si>
  <si>
    <t>61198143</t>
  </si>
  <si>
    <t>hranol terasový dřevěný modřín 45x65mm</t>
  </si>
  <si>
    <t>-59740504</t>
  </si>
  <si>
    <t>89,13*2,9376 'Přepočtené koeficientem množství</t>
  </si>
  <si>
    <t>144</t>
  </si>
  <si>
    <t>762951103</t>
  </si>
  <si>
    <t>Příplatek k montáži podkladního roštu terasy za výškové vyrovnání roštu terči přes 100 do 145 mm</t>
  </si>
  <si>
    <t>-2109177654</t>
  </si>
  <si>
    <t>Montáž terasy Příplatek k cenám za výškové vyrovnání podkladního roštu pomocí vyrovnávacích terčů přes 100 do 145 mm</t>
  </si>
  <si>
    <t>https://podminky.urs.cz/item/CS_URS_2023_02/762951103</t>
  </si>
  <si>
    <t>261,828</t>
  </si>
  <si>
    <t>145</t>
  </si>
  <si>
    <t>762952012</t>
  </si>
  <si>
    <t>Montáž teras z prken š přes 90 do 120 mm z dřevin tvrdých šroubovaných broušených bez povrchové úpravy</t>
  </si>
  <si>
    <t>1525086356</t>
  </si>
  <si>
    <t>Montáž terasy nášlapné vrstvy z prken z dřevin tvrdých nebo neobyčejně tvrdých, s broušením, omytím a kartáčováním, bez povrchové úpravy, spojovaných šroubováním, šířky přes 90 do 120 mm</t>
  </si>
  <si>
    <t>https://podminky.urs.cz/item/CS_URS_2023_02/762952012</t>
  </si>
  <si>
    <t>146</t>
  </si>
  <si>
    <t>61198121</t>
  </si>
  <si>
    <t>profil terasový dřevěný sibiřský modřín š 145mm tl 19mm</t>
  </si>
  <si>
    <t>648286637</t>
  </si>
  <si>
    <t>97,53*1,08 'Přepočtené koeficientem množství</t>
  </si>
  <si>
    <t>147</t>
  </si>
  <si>
    <t>762953002</t>
  </si>
  <si>
    <t>Nátěr dřevěných teras olejový dvojnásobný s očištěním</t>
  </si>
  <si>
    <t>-1224419560</t>
  </si>
  <si>
    <t>Montáž terasy nátěr dřevěných teras olejem, včetně očištění dvojnásobně</t>
  </si>
  <si>
    <t>https://podminky.urs.cz/item/CS_URS_2023_02/762953002</t>
  </si>
  <si>
    <t>148</t>
  </si>
  <si>
    <t>998762102</t>
  </si>
  <si>
    <t>Přesun hmot tonážní pro kce tesařské v objektech v přes 6 do 12 m</t>
  </si>
  <si>
    <t>1382110346</t>
  </si>
  <si>
    <t>Přesun hmot pro konstrukce tesařské stanovený z hmotnosti přesunovaného materiálu vodorovná dopravní vzdálenost do 50 m v objektech výšky přes 6 do 12 m</t>
  </si>
  <si>
    <t>https://podminky.urs.cz/item/CS_URS_2023_02/998762102</t>
  </si>
  <si>
    <t>763</t>
  </si>
  <si>
    <t>Konstrukce suché výstavby</t>
  </si>
  <si>
    <t>149</t>
  </si>
  <si>
    <t>763131411</t>
  </si>
  <si>
    <t>SDK podhled desky 1xA 12,5 bez izolace dvouvrstvá spodní kce profil CD+UD</t>
  </si>
  <si>
    <t>-688878124</t>
  </si>
  <si>
    <t>Podhled ze sádrokartonových desek dvouvrstvá zavěšená spodní konstrukce z ocelových profilů CD, UD jednoduše opláštěná deskou standardní A, tl. 12,5 mm, bez izolace</t>
  </si>
  <si>
    <t>https://podminky.urs.cz/item/CS_URS_2023_02/763131411</t>
  </si>
  <si>
    <t>"doplnění akustického podhledu</t>
  </si>
  <si>
    <t>24,88 "107 Denní místnost pro 24 dětí skupiny 1</t>
  </si>
  <si>
    <t>12,81 "108 Odpočinková místnost - skupina 1</t>
  </si>
  <si>
    <t>18,14 "116 Denní místnost pro 21 dětí skupiny 2</t>
  </si>
  <si>
    <t>9,53 "117 Odpočinková místnost - skupina 2</t>
  </si>
  <si>
    <t>4,7 "204 Zasedací místnost</t>
  </si>
  <si>
    <t>5,78 "205 Ředitelna</t>
  </si>
  <si>
    <t>18,11 "213 Denní místnost pro 21 dětí skupiny 3</t>
  </si>
  <si>
    <t>9,59 "214 Odpočinková místnost - skupina 3</t>
  </si>
  <si>
    <t>"rovný podhled</t>
  </si>
  <si>
    <t>5,75 "102 Technická místnost</t>
  </si>
  <si>
    <t>21,13 "109 Chodba se schodištěm</t>
  </si>
  <si>
    <t>13,61 "110 Výdejna pokrmů vč. mytí nádobí</t>
  </si>
  <si>
    <t>3,93 "201 Chodba se schodištěm</t>
  </si>
  <si>
    <t>"šikmý podhled</t>
  </si>
  <si>
    <t>7,96 "101 Zádveří</t>
  </si>
  <si>
    <t>4,06 "103 Sklad</t>
  </si>
  <si>
    <t>150</t>
  </si>
  <si>
    <t>763131451</t>
  </si>
  <si>
    <t>SDK podhled deska 1xH2 12,5 bez izolace dvouvrstvá spodní kce profil CD+UD</t>
  </si>
  <si>
    <t>548780596</t>
  </si>
  <si>
    <t>Podhled ze sádrokartonových desek dvouvrstvá zavěšená spodní konstrukce z ocelových profilů CD, UD jednoduše opláštěná deskou impregnovanou H2, tl. 12,5 mm, bez izolace</t>
  </si>
  <si>
    <t>https://podminky.urs.cz/item/CS_URS_2023_02/763131451</t>
  </si>
  <si>
    <t>4,06 "104 WC učitel/ka 1</t>
  </si>
  <si>
    <t>15,02 "106 Umývárna - skupina 1</t>
  </si>
  <si>
    <t>2,85 "111 Úklidová místnost</t>
  </si>
  <si>
    <t>14,66 "114 Umývárna - skupina 2</t>
  </si>
  <si>
    <t>3 "115 WC učitel/ka 2</t>
  </si>
  <si>
    <t>5,49 "202 Umývárna s WC pro ZTP</t>
  </si>
  <si>
    <t>13,61 "207 Výdejna pokrmů vč. mytí nádobí</t>
  </si>
  <si>
    <t>2,85 "208 Úklidová místnost</t>
  </si>
  <si>
    <t>3 "212 WC učitel/ka</t>
  </si>
  <si>
    <t>151</t>
  </si>
  <si>
    <t>763131491</t>
  </si>
  <si>
    <t>SDK podhled deska 1x akustická s izolací dvouvrstvá spodní kce profil CD+UD REI 90 Rw 60 dB</t>
  </si>
  <si>
    <t>-1826421197</t>
  </si>
  <si>
    <t>Podhled ze sádrokartonových desek dvouvrstvá zavěšená spodní konstrukce z ocelových profilů CD, UD jednoduše opláštěná deskou akustickou, tl. 12,5 mm, s izolací, REI do 90</t>
  </si>
  <si>
    <t>https://podminky.urs.cz/item/CS_URS_2023_02/763131491</t>
  </si>
  <si>
    <t>59,92 "107 Denní místnost pro 24 dětí skupiny 1</t>
  </si>
  <si>
    <t>28,2 "108 Odpočinková místnost - skupina 1</t>
  </si>
  <si>
    <t>46,61 "116 Denní místnost pro 21 dětí skupiny 2</t>
  </si>
  <si>
    <t>32,55 "117 Odpočinková místnost - skupina 2</t>
  </si>
  <si>
    <t>12,91 "204 Zasedací místnost</t>
  </si>
  <si>
    <t>7,41 "205 Ředitelna</t>
  </si>
  <si>
    <t>46,64 "213 Denní místnost pro 21 dětí skupiny 3</t>
  </si>
  <si>
    <t>32,49 "214 Odpočinková místnost - skupina 3</t>
  </si>
  <si>
    <t>152</t>
  </si>
  <si>
    <t>763135101</t>
  </si>
  <si>
    <t>Montáž SDK kazetového podhledu z kazet 600x600 mm na zavěšenou viditelnou nosnou konstrukci</t>
  </si>
  <si>
    <t>930963684</t>
  </si>
  <si>
    <t>Montáž sádrokartonového podhledu kazetového demontovatelného, velikosti kazet 600x600 mm včetně zavěšené nosné konstrukce viditelné</t>
  </si>
  <si>
    <t>https://podminky.urs.cz/item/CS_URS_2023_02/763135101</t>
  </si>
  <si>
    <t>"skladba P12</t>
  </si>
  <si>
    <t>15,23 "105 Šatna - skupina 1</t>
  </si>
  <si>
    <t>17,57 "113 Šatna - skupina 2</t>
  </si>
  <si>
    <t>17,57 "210 Šatna - skupina 3</t>
  </si>
  <si>
    <t>153</t>
  </si>
  <si>
    <t>59030570</t>
  </si>
  <si>
    <t>podhled kazetový bez děrování viditelný rastr tl 10mm 600x600mm</t>
  </si>
  <si>
    <t>-873351591</t>
  </si>
  <si>
    <t>57,15*1,05 'Přepočtené koeficientem množství</t>
  </si>
  <si>
    <t>154</t>
  </si>
  <si>
    <t>763211247</t>
  </si>
  <si>
    <t>Sádrovláknitá příčka tl 150 mm profil CW+UW 100 deska protipožární 2x12,5 bez izolace 120 Rw do 60 dB</t>
  </si>
  <si>
    <t>-1176268894</t>
  </si>
  <si>
    <t>Příčka ze sádrovláknitých desek s nosnou konstrukcí z jednoduchých ocelových profilů UW, CW dvojitě opláštěná deskami protipožárními tl. 2 x 12,5 mm bez izolace, EI 120, Rw do 60 dB, příčka tl. 150 mm, profil 100</t>
  </si>
  <si>
    <t>https://podminky.urs.cz/item/CS_URS_2023_02/763211247</t>
  </si>
  <si>
    <t>(3,45*2+2,65*2)*4,15</t>
  </si>
  <si>
    <t>155</t>
  </si>
  <si>
    <t>763215214</t>
  </si>
  <si>
    <t>Sádrovláknitá nosná stěna tl 125 mm dřevěná kce 60x100 desky 1x12,5 minerální TI 100 mm 13 kg/m3 REI 15DP2/45DP3 Rw do 44 dB</t>
  </si>
  <si>
    <t>172873614</t>
  </si>
  <si>
    <t>Nosná stěna ze sádrovláknitých desek s dřevěnou spodní konstrukcí z profilů 60 x 100 mm jednoduše opláštěná deskou tl. 12,5 mm stěna tl. 125 mm, REI 15DP2/45DP3 TI minerální tl. 100 mm 30 kg/m3, Rw do 44 dB</t>
  </si>
  <si>
    <t>https://podminky.urs.cz/item/CS_URS_2023_02/763215214</t>
  </si>
  <si>
    <t>"skladba S5</t>
  </si>
  <si>
    <t>"1.NP</t>
  </si>
  <si>
    <t>"mezi 115 a 114</t>
  </si>
  <si>
    <t>(2,79*3,31)</t>
  </si>
  <si>
    <t>-(0,8*2,15)</t>
  </si>
  <si>
    <t>"mezi 111 a výtah</t>
  </si>
  <si>
    <t>(1,7*3,31)</t>
  </si>
  <si>
    <t>"2.NP</t>
  </si>
  <si>
    <t>"mezi 212 a 211</t>
  </si>
  <si>
    <t>"mezi 208 a výtah</t>
  </si>
  <si>
    <t>156</t>
  </si>
  <si>
    <t>763215220</t>
  </si>
  <si>
    <t>Sádrovláknitá nosná stěna s předsazenou stěnou tl 160 mm dřevěná kce 60x100 desky 1x10 minerální TI 100 mm 30 kg/m3 REI 30DP3</t>
  </si>
  <si>
    <t>1113237660</t>
  </si>
  <si>
    <t>Nosná stěna ze sádrovláknitých desek s dřevěnou spodní konstrukcí z profilů 60 x 100 mm s předsazenou stěnou jednoduše opláštěná deskou tl. 10 mm stěna tl. 160 mm, REI 30DP3 TI minerální tl. 100 mm 30 kg/m3</t>
  </si>
  <si>
    <t>https://podminky.urs.cz/item/CS_URS_2023_02/763215220</t>
  </si>
  <si>
    <t>"m 115</t>
  </si>
  <si>
    <t>(1,137*1,2)*2</t>
  </si>
  <si>
    <t>"m 114</t>
  </si>
  <si>
    <t>(4,17*1,2)</t>
  </si>
  <si>
    <t>(3,64*1,2)</t>
  </si>
  <si>
    <t>"m 104</t>
  </si>
  <si>
    <t>(1,137*1,2)</t>
  </si>
  <si>
    <t>"m 106</t>
  </si>
  <si>
    <t>(3,93*1,2)</t>
  </si>
  <si>
    <t>"m 212</t>
  </si>
  <si>
    <t>"m 211</t>
  </si>
  <si>
    <t>"m 202</t>
  </si>
  <si>
    <t>(2,355*1,2)</t>
  </si>
  <si>
    <t>157</t>
  </si>
  <si>
    <t>763215231</t>
  </si>
  <si>
    <t>Sádrovláknitá nosná stěna s předsazenou stěnou tl 165 mm dřevěná kce 60x100 desky 1x12,5 minerální TI 100 mm 30 kg/m3 REI 15DP2/45DP3 Rw 44 dB</t>
  </si>
  <si>
    <t>-197197743</t>
  </si>
  <si>
    <t>Nosná stěna ze sádrovláknitých desek s dřevěnou spodní konstrukcí z profilů 60 x 100 mm s předsazenou stěnou jednoduše opláštěná deskou tl. 12,5 mm stěna tl. 165 mm, REI 15DP2/45DP3 TI minerální tl. 100 mm 30 kg/m3, Rw 44 dB</t>
  </si>
  <si>
    <t>https://podminky.urs.cz/item/CS_URS_2023_02/763215231</t>
  </si>
  <si>
    <t>"mezi 114 a 113</t>
  </si>
  <si>
    <t>-(1*2,15) "dveře</t>
  </si>
  <si>
    <t>"mezi 116 a 110-112</t>
  </si>
  <si>
    <t>(3,84*3,31)</t>
  </si>
  <si>
    <t>-(0,7*2,15)</t>
  </si>
  <si>
    <t>-(0,9*2,15)</t>
  </si>
  <si>
    <t>"mezi 105 a schodiště</t>
  </si>
  <si>
    <t>(6*3,31)</t>
  </si>
  <si>
    <t>"mezi 104 a 106</t>
  </si>
  <si>
    <t>(7,1*3,31)</t>
  </si>
  <si>
    <t>-(2,2*1,4) "okno</t>
  </si>
  <si>
    <t>(2,68*3,31)</t>
  </si>
  <si>
    <t>"výtah</t>
  </si>
  <si>
    <t>-(1,2*2,23)</t>
  </si>
  <si>
    <t>"mezi 211 a 210</t>
  </si>
  <si>
    <t>-(1*2,15)</t>
  </si>
  <si>
    <t>"mezi 213 a 207-209</t>
  </si>
  <si>
    <t>(6,84*3,31)</t>
  </si>
  <si>
    <t>"mezi 207 a 206</t>
  </si>
  <si>
    <t>(2,54*3,31)</t>
  </si>
  <si>
    <t>"mezi 204 - 206</t>
  </si>
  <si>
    <t>(4,08*3,31)*2</t>
  </si>
  <si>
    <t>"mezi 202 a 203</t>
  </si>
  <si>
    <t>(5,65*3,31)</t>
  </si>
  <si>
    <t>158</t>
  </si>
  <si>
    <t>76321525R</t>
  </si>
  <si>
    <t>Sádrovláknitá nosná stěna tl 225 mm dřevěná spodní kce 60x100 desky 2x12,5 TI 100 mm 30 kg/m3</t>
  </si>
  <si>
    <t>-1706303668</t>
  </si>
  <si>
    <t>https://podminky.urs.cz/item/CS_URS_2023_02/76321525R</t>
  </si>
  <si>
    <t>"mezi 117 a 115-116</t>
  </si>
  <si>
    <t>(9,85*3,31)</t>
  </si>
  <si>
    <t>-(1,7*2,15)</t>
  </si>
  <si>
    <t>"mezi 113-115</t>
  </si>
  <si>
    <t>(13,23*3,31)</t>
  </si>
  <si>
    <t>-(1*2,15)*2</t>
  </si>
  <si>
    <t>"mezi 109 a 112, 113, výtah</t>
  </si>
  <si>
    <t>(7,09+2,82)*3,31</t>
  </si>
  <si>
    <t xml:space="preserve">-(1,2*2,23) </t>
  </si>
  <si>
    <t>"m 112</t>
  </si>
  <si>
    <t>(3,6*3,31)</t>
  </si>
  <si>
    <t>"mezi 110 a 107</t>
  </si>
  <si>
    <t>(12,78+2,54)*3,31</t>
  </si>
  <si>
    <t>-(0,9*2,15)*3</t>
  </si>
  <si>
    <t>"mezi 107 a 108</t>
  </si>
  <si>
    <t>(10,402*3,31)</t>
  </si>
  <si>
    <t>"mezi 107 a 106</t>
  </si>
  <si>
    <t>"mezi 104 a 102</t>
  </si>
  <si>
    <t>(2,26*3,31)</t>
  </si>
  <si>
    <t>"mezi 214 a 212</t>
  </si>
  <si>
    <t>"mezi 211,210 a 213,209</t>
  </si>
  <si>
    <t>(13,21*3,31)</t>
  </si>
  <si>
    <t>-(2,2*1,4)</t>
  </si>
  <si>
    <t>"mezi 208-210</t>
  </si>
  <si>
    <t>(5,41+3,6)*3,31</t>
  </si>
  <si>
    <t>(7,75*3,31)</t>
  </si>
  <si>
    <t>(2,355*3,31)</t>
  </si>
  <si>
    <t>159</t>
  </si>
  <si>
    <t>763264741</t>
  </si>
  <si>
    <t>Sádrovláknitý obklad tvaru U š přes 0,5 m do 0,75 m pro ocelový nosník deskou protipožární tl 12,5 mm</t>
  </si>
  <si>
    <t>-1756241739</t>
  </si>
  <si>
    <t>Obklad ocelových nosníků sádrovláknitými deskami bez spodní konstrukce tvaru U rozvinuté šíře přes 0,5 m do 0,75 m, opláštění deskou protipožární tl. 12,5 mm</t>
  </si>
  <si>
    <t>https://podminky.urs.cz/item/CS_URS_2023_02/763264741</t>
  </si>
  <si>
    <t>"obklad stropních trámů</t>
  </si>
  <si>
    <t>143,43 "obvodové nosníky</t>
  </si>
  <si>
    <t>160</t>
  </si>
  <si>
    <t>763264761</t>
  </si>
  <si>
    <t>Sádrovláknitý obklad tvaru U š přes 0,75 m do 1 m pro ocelový nosník deskou protipožární tl 12,5 mm</t>
  </si>
  <si>
    <t>658301572</t>
  </si>
  <si>
    <t>Obklad ocelových nosníků sádrovláknitými deskami bez spodní konstrukce tvaru U rozvinuté šíře přes 0,75 m do 1 m, opláštění deskou protipožární tl. 12,5 mm</t>
  </si>
  <si>
    <t>https://podminky.urs.cz/item/CS_URS_2023_02/763264761</t>
  </si>
  <si>
    <t>42,53 "spojité nosníky</t>
  </si>
  <si>
    <t>39,05 "spojité průvlaky</t>
  </si>
  <si>
    <t>163,84 "stropní trámy</t>
  </si>
  <si>
    <t>396,83 "vnitřní nosníky a stropní trámy</t>
  </si>
  <si>
    <t>64,17 "vnitřní nosníky</t>
  </si>
  <si>
    <t>180,5 "vnitřní nosníky</t>
  </si>
  <si>
    <t>161</t>
  </si>
  <si>
    <t>763711238</t>
  </si>
  <si>
    <t>Montáž dřevostaveb stěn a příček z panelů tl přes 350 do 470 mm pl přes 10 do 20 m2</t>
  </si>
  <si>
    <t>836997438</t>
  </si>
  <si>
    <t>Montáž svislé konstrukce stěny a příčky z panelů tl. přes 350 do 470 mm, plochy přes 10 do 20 m2</t>
  </si>
  <si>
    <t>https://podminky.urs.cz/item/CS_URS_2023_02/763711238</t>
  </si>
  <si>
    <t>"skladba S1, S3</t>
  </si>
  <si>
    <t>162</t>
  </si>
  <si>
    <t>61231308</t>
  </si>
  <si>
    <t>panel kompletizovaný stěnový obvodový s difuzně otevřeným omítkovým systémem tl 383,0mm</t>
  </si>
  <si>
    <t>2002664786</t>
  </si>
  <si>
    <t>759,446*1,02 'Přepočtené koeficientem množství</t>
  </si>
  <si>
    <t>163</t>
  </si>
  <si>
    <t>1043145984</t>
  </si>
  <si>
    <t>764</t>
  </si>
  <si>
    <t>Konstrukce klempířské</t>
  </si>
  <si>
    <t>164</t>
  </si>
  <si>
    <t>764214606</t>
  </si>
  <si>
    <t>Oplechování horních ploch a atik bez rohů z Pz s povrch úpravou mechanicky kotvené rš 500 mm</t>
  </si>
  <si>
    <t>1495535995</t>
  </si>
  <si>
    <t>Oplechování horních ploch zdí a nadezdívek (atik) z pozinkovaného plechu s povrchovou úpravou mechanicky kotvené rš 500 mm</t>
  </si>
  <si>
    <t>https://podminky.urs.cz/item/CS_URS_2023_02/764214606</t>
  </si>
  <si>
    <t>"hlavní střecha</t>
  </si>
  <si>
    <t>(30,7*2+14,07*2)</t>
  </si>
  <si>
    <t>(3,45*2+2,65)</t>
  </si>
  <si>
    <t>"vedlejší střecha</t>
  </si>
  <si>
    <t>(12,8+12,5+8)</t>
  </si>
  <si>
    <t>165</t>
  </si>
  <si>
    <t>764216604</t>
  </si>
  <si>
    <t>Oplechování rovných parapetů mechanicky kotvené z Pz s povrchovou úpravou rš 330 mm</t>
  </si>
  <si>
    <t>1763133403</t>
  </si>
  <si>
    <t>Oplechování parapetů z pozinkovaného plechu s povrchovou úpravou rovných mechanicky kotvené, bez rohů rš 330 mm</t>
  </si>
  <si>
    <t>https://podminky.urs.cz/item/CS_URS_2023_02/764216604</t>
  </si>
  <si>
    <t>"parapety</t>
  </si>
  <si>
    <t>85,61</t>
  </si>
  <si>
    <t>166</t>
  </si>
  <si>
    <t>764511601</t>
  </si>
  <si>
    <t>Žlab podokapní půlkruhový z Pz s povrchovou úpravou rš 250 mm</t>
  </si>
  <si>
    <t>-1935206684</t>
  </si>
  <si>
    <t>Žlab podokapní z pozinkovaného plechu s povrchovou úpravou včetně háků a čel půlkruhový do rš 280 mm</t>
  </si>
  <si>
    <t>https://podminky.urs.cz/item/CS_URS_2023_02/764511601</t>
  </si>
  <si>
    <t>1,7</t>
  </si>
  <si>
    <t>167</t>
  </si>
  <si>
    <t>764511641</t>
  </si>
  <si>
    <t>Kotlík oválný (trychtýřový) pro podokapní žlaby z Pz s povrchovou úpravou do 250/90 mm</t>
  </si>
  <si>
    <t>129966597</t>
  </si>
  <si>
    <t>Žlab podokapní z pozinkovaného plechu s povrchovou úpravou včetně háků a čel kotlík oválný (trychtýřový), rš žlabu/průměr svodu do 250/90 mm</t>
  </si>
  <si>
    <t>https://podminky.urs.cz/item/CS_URS_2023_02/764511641</t>
  </si>
  <si>
    <t>168</t>
  </si>
  <si>
    <t>764518622</t>
  </si>
  <si>
    <t>Svody kruhové včetně objímek, kolen, odskoků z Pz s povrchovou úpravou průměru 100 mm</t>
  </si>
  <si>
    <t>-249846150</t>
  </si>
  <si>
    <t>Svod z pozinkovaného plechu s upraveným povrchem včetně objímek, kolen a odskoků kruhový, průměru 100 mm</t>
  </si>
  <si>
    <t>https://podminky.urs.cz/item/CS_URS_2023_02/764518622</t>
  </si>
  <si>
    <t>3,5</t>
  </si>
  <si>
    <t>766</t>
  </si>
  <si>
    <t>Konstrukce truhlářské</t>
  </si>
  <si>
    <t>169</t>
  </si>
  <si>
    <t>766211611</t>
  </si>
  <si>
    <t>Montáž madel schodišťových stěnových dřevených průběžných šířky do 150 mm</t>
  </si>
  <si>
    <t>2039508082</t>
  </si>
  <si>
    <t>Montáž schodišťových madel kotvených do stěny dřevěných průběžných, šířky do 150 mm</t>
  </si>
  <si>
    <t>https://podminky.urs.cz/item/CS_URS_2023_02/766211611</t>
  </si>
  <si>
    <t>(5,24*2+2,7)</t>
  </si>
  <si>
    <t>170</t>
  </si>
  <si>
    <t>05217101</t>
  </si>
  <si>
    <t>madlo dubové D 42mm</t>
  </si>
  <si>
    <t>-397739977</t>
  </si>
  <si>
    <t>13,18*1,1 'Přepočtené koeficientem množství</t>
  </si>
  <si>
    <t>171</t>
  </si>
  <si>
    <t>54889030</t>
  </si>
  <si>
    <t>uchycení madla na zeď nerezové D 42,4mm</t>
  </si>
  <si>
    <t>166146911</t>
  </si>
  <si>
    <t>172</t>
  </si>
  <si>
    <t>766412222</t>
  </si>
  <si>
    <t>Montáž obložení stěn pl přes 5 m2 palubkami modřínovými š přes 60 do 80 mm</t>
  </si>
  <si>
    <t>-680373811</t>
  </si>
  <si>
    <t>Montáž obložení stěn palubkami na pero a drážku plochy přes 5 m2 modřínovými, šířky přes 60 do 80 mm</t>
  </si>
  <si>
    <t>https://podminky.urs.cz/item/CS_URS_2023_02/766412222</t>
  </si>
  <si>
    <t>173</t>
  </si>
  <si>
    <t>61191163</t>
  </si>
  <si>
    <t>palubky obkladové sibiřský modřín profil diagonál 26x146mm jakost A/B</t>
  </si>
  <si>
    <t>-1681238114</t>
  </si>
  <si>
    <t>185,177*1,1 'Přepočtené koeficientem množství</t>
  </si>
  <si>
    <t>174</t>
  </si>
  <si>
    <t>766621001</t>
  </si>
  <si>
    <t>Montáž dřevěných oken plochy přes 1 m2 pevných výšky do 1,5 m s rámem do dřevěné konstrukce</t>
  </si>
  <si>
    <t>1187842982</t>
  </si>
  <si>
    <t>Montáž oken dřevěných včetně montáže rámu plochy přes 1 m2 pevných do dřevěné konstrukce, výšky do 1,5 m</t>
  </si>
  <si>
    <t>https://podminky.urs.cz/item/CS_URS_2023_02/766621001</t>
  </si>
  <si>
    <t>"vnitřní okna</t>
  </si>
  <si>
    <t>(2,2*1,4) "z 117 do 116</t>
  </si>
  <si>
    <t>(2,2*1,4) "z 107 do 108</t>
  </si>
  <si>
    <t>(2,2*1,4) "z 213 do 213</t>
  </si>
  <si>
    <t>175</t>
  </si>
  <si>
    <t>61110002</t>
  </si>
  <si>
    <t>okno dřevěné s fixním zasklením dvojsklo přes plochu 1m2 do v 1,5m</t>
  </si>
  <si>
    <t>871814487</t>
  </si>
  <si>
    <t>176</t>
  </si>
  <si>
    <t>766621002</t>
  </si>
  <si>
    <t>Montáž dřevěných oken plochy přes 1 m2 pevných výšky do 2,5 m s rámem do dřevěné konstrukce</t>
  </si>
  <si>
    <t>-394271421</t>
  </si>
  <si>
    <t>Montáž oken dřevěných včetně montáže rámu plochy přes 1 m2 pevných do dřevěné konstrukce, výšky přes 1,5 do 2,5 m</t>
  </si>
  <si>
    <t>https://podminky.urs.cz/item/CS_URS_2023_02/766621002</t>
  </si>
  <si>
    <t>"fix okno</t>
  </si>
  <si>
    <t>(3,437*2,5) "do 107</t>
  </si>
  <si>
    <t>(1,483*2,5) "do 108</t>
  </si>
  <si>
    <t>177</t>
  </si>
  <si>
    <t>611100R3</t>
  </si>
  <si>
    <t>okno dřevohliníkové s fixním zasklením trojsklo přes plochu 1m2 v 1,5-2,5m</t>
  </si>
  <si>
    <t>-1015014396</t>
  </si>
  <si>
    <t>178</t>
  </si>
  <si>
    <t>766621202</t>
  </si>
  <si>
    <t>Montáž dřevěných oken plochy přes 1 m2 otevíravých výšky do 2,5 m s rámem do dřevěné konstrukce</t>
  </si>
  <si>
    <t>505134349</t>
  </si>
  <si>
    <t>Montáž oken dřevěných včetně montáže rámu plochy přes 1 m2 otevíravých do dřevěné konstrukce, výšky přes 1,5 do 2,5 m</t>
  </si>
  <si>
    <t>https://podminky.urs.cz/item/CS_URS_2023_02/766621202</t>
  </si>
  <si>
    <t>(8,033*2,5) "m 213 (HS portál)</t>
  </si>
  <si>
    <t>(5,836*2,5) "m 107 (HS portál)</t>
  </si>
  <si>
    <t>(8,033*2,5) "m 116 (HS portál)</t>
  </si>
  <si>
    <t>(2,967*2,5) " m 108</t>
  </si>
  <si>
    <t>(2,6*2,2) "m 109</t>
  </si>
  <si>
    <t>(2,967*2,5) "m 117</t>
  </si>
  <si>
    <t>(2,6*2,8) "m 201</t>
  </si>
  <si>
    <t>(2,6*3,6) "m 201</t>
  </si>
  <si>
    <t>(2,5*2,1) "m 204</t>
  </si>
  <si>
    <t>(2,5*2,1) "m 205</t>
  </si>
  <si>
    <t>(2,967*2,5) "m 214</t>
  </si>
  <si>
    <t>"lichoběžníková okna</t>
  </si>
  <si>
    <t>5,928 "m 101</t>
  </si>
  <si>
    <t>5,928 "m 201</t>
  </si>
  <si>
    <t>179</t>
  </si>
  <si>
    <t>611100R5</t>
  </si>
  <si>
    <t>okno dřevohliníkové otevíravé/sklopné trojsklo přes plochu 1m2 v 1,5-2,5m</t>
  </si>
  <si>
    <t>1145084852</t>
  </si>
  <si>
    <t>180</t>
  </si>
  <si>
    <t>766621645</t>
  </si>
  <si>
    <t>Montáž dřevěných oken plochy do 1 m2 obloukových nebo kulatých do dřevěné konstrukce</t>
  </si>
  <si>
    <t>-1656101986</t>
  </si>
  <si>
    <t>Montáž oken dřevěných plochy do 1 m2 včetně montáže rámu obloukových nebo kulatých do dřevěné konstrukce</t>
  </si>
  <si>
    <t>https://podminky.urs.cz/item/CS_URS_2023_02/766621645</t>
  </si>
  <si>
    <t>"kruhová okna pr. 1165 mm</t>
  </si>
  <si>
    <t>(3,14*(1,165/2)^2) "m 110</t>
  </si>
  <si>
    <t>(3,14*(1,165/2)^2) "m 117</t>
  </si>
  <si>
    <t>(3,14*(1,165/2)^2) "m 115</t>
  </si>
  <si>
    <t>(3,14*(1,165/2)^2)*2 "m 114</t>
  </si>
  <si>
    <t>(3,14*(1,165/2)^2) "m 113</t>
  </si>
  <si>
    <t>(3,14*(1,165/2)^2) "m 104</t>
  </si>
  <si>
    <t>(3,14*(1,165/2)^2)*2 "m 106</t>
  </si>
  <si>
    <t>(3,14*(1,165/2)^2) "m 214</t>
  </si>
  <si>
    <t>(3,14*(1,165/2)^2) "m 212</t>
  </si>
  <si>
    <t>(3,14*(1,165/2)^2)*2 "m 211</t>
  </si>
  <si>
    <t>(3,14*(1,165/2)^2) "m 210</t>
  </si>
  <si>
    <t>(3,14*(1,165/2)^2) "m 207</t>
  </si>
  <si>
    <t>181</t>
  </si>
  <si>
    <t>611100R4</t>
  </si>
  <si>
    <t>okno dřevohliníkové trojsklo do plochy 1m2</t>
  </si>
  <si>
    <t>-672803113</t>
  </si>
  <si>
    <t>182</t>
  </si>
  <si>
    <t>766629631</t>
  </si>
  <si>
    <t>Montáž těsnění připojovací spáry ostění nebo nadpraží komprimační páskou</t>
  </si>
  <si>
    <t>788982691</t>
  </si>
  <si>
    <t>Předsazená montáž otvorových výplní dveří utěsnění připojovací spáry ostění nebo nadpraží komprimační páskou</t>
  </si>
  <si>
    <t>https://podminky.urs.cz/item/CS_URS_2023_02/766629631</t>
  </si>
  <si>
    <t>183</t>
  </si>
  <si>
    <t>28323186</t>
  </si>
  <si>
    <t>páska okenní třívrstvá vnitřní parotěsná samolepicí okraj 100mm</t>
  </si>
  <si>
    <t>336319241</t>
  </si>
  <si>
    <t>217,98*1,1 'Přepočtené koeficientem množství</t>
  </si>
  <si>
    <t>184</t>
  </si>
  <si>
    <t>766660171</t>
  </si>
  <si>
    <t>Montáž dveřních křídel otvíravých jednokřídlových š do 0,8 m do obložkové zárubně</t>
  </si>
  <si>
    <t>1114349105</t>
  </si>
  <si>
    <t>Montáž dveřních křídel dřevěných nebo plastových otevíravých do obložkové zárubně povrchově upravených jednokřídlových, šířky do 800 mm</t>
  </si>
  <si>
    <t>https://podminky.urs.cz/item/CS_URS_2023_02/766660171</t>
  </si>
  <si>
    <t>"dveře 600/2100 mm</t>
  </si>
  <si>
    <t>1 "z 116 do 111</t>
  </si>
  <si>
    <t>1 "z 213 do 208</t>
  </si>
  <si>
    <t>"dveře 700/2100 mm</t>
  </si>
  <si>
    <t>1 "z 114 do 115</t>
  </si>
  <si>
    <t>1 "z 106 do 104</t>
  </si>
  <si>
    <t>1 "z 212 do 211</t>
  </si>
  <si>
    <t>1 "z 201 do 209</t>
  </si>
  <si>
    <t>1 "z 201 do 206</t>
  </si>
  <si>
    <t>"dveře 800/2100 mm</t>
  </si>
  <si>
    <t>1 "z 112 do 109</t>
  </si>
  <si>
    <t>1 "z 110 do 107</t>
  </si>
  <si>
    <t>1 "z 213 do 207</t>
  </si>
  <si>
    <t>185</t>
  </si>
  <si>
    <t>61162084</t>
  </si>
  <si>
    <t>dveře jednokřídlé dřevotřískové povrch laminátový plné 600x1970-2100mm</t>
  </si>
  <si>
    <t>-1521770047</t>
  </si>
  <si>
    <t>186</t>
  </si>
  <si>
    <t>61162085</t>
  </si>
  <si>
    <t>dveře jednokřídlé dřevotřískové povrch laminátový plné 700x1970-2100mm</t>
  </si>
  <si>
    <t>1604522204</t>
  </si>
  <si>
    <t>187</t>
  </si>
  <si>
    <t>61162086</t>
  </si>
  <si>
    <t>dveře jednokřídlé dřevotřískové povrch laminátový plné 800x1970-2100mm</t>
  </si>
  <si>
    <t>1391129183</t>
  </si>
  <si>
    <t>188</t>
  </si>
  <si>
    <t>54914123</t>
  </si>
  <si>
    <t>kování rozetové klika/klika</t>
  </si>
  <si>
    <t>446359434</t>
  </si>
  <si>
    <t>189</t>
  </si>
  <si>
    <t>766660172</t>
  </si>
  <si>
    <t>Montáž dveřních křídel otvíravých jednokřídlových š přes 0,8 m do obložkové zárubně</t>
  </si>
  <si>
    <t>361921763</t>
  </si>
  <si>
    <t>Montáž dveřních křídel dřevěných nebo plastových otevíravých do obložkové zárubně povrchově upravených jednokřídlových, šířky přes 800 mm</t>
  </si>
  <si>
    <t>https://podminky.urs.cz/item/CS_URS_2023_02/766660172</t>
  </si>
  <si>
    <t>"dveře 900/2100 mm</t>
  </si>
  <si>
    <t>1 "z 116 do 114</t>
  </si>
  <si>
    <t>1 "z 114 do 113</t>
  </si>
  <si>
    <t>1 "z 116 do 113</t>
  </si>
  <si>
    <t>1 "z 106 do 107</t>
  </si>
  <si>
    <t>1 "z 105 do 107</t>
  </si>
  <si>
    <t>1 "z 106 do 105</t>
  </si>
  <si>
    <t>1 "z 213 do 211</t>
  </si>
  <si>
    <t>1 "z 211 do 210</t>
  </si>
  <si>
    <t>1 "z 210 do 213</t>
  </si>
  <si>
    <t>1 "z 201 do 205</t>
  </si>
  <si>
    <t>1 "z 201 do 204</t>
  </si>
  <si>
    <t>1 "z 201 do 203</t>
  </si>
  <si>
    <t>1 "z 203 do 202</t>
  </si>
  <si>
    <t>190</t>
  </si>
  <si>
    <t>61162087</t>
  </si>
  <si>
    <t>dveře jednokřídlé dřevotřískové povrch laminátový plné 900x1970-2100mm</t>
  </si>
  <si>
    <t>-1969985544</t>
  </si>
  <si>
    <t>191</t>
  </si>
  <si>
    <t>2073530677</t>
  </si>
  <si>
    <t>192</t>
  </si>
  <si>
    <t>766660174</t>
  </si>
  <si>
    <t>Montáž dveřních křídel otvíravých dvoukřídlových š přes 1,45 m do obložkové zárubně</t>
  </si>
  <si>
    <t>1800894497</t>
  </si>
  <si>
    <t>Montáž dveřních křídel dřevěných nebo plastových otevíravých do obložkové zárubně povrchově upravených dvoukřídlových, šířky přes 1450 mm</t>
  </si>
  <si>
    <t>https://podminky.urs.cz/item/CS_URS_2023_02/766660174</t>
  </si>
  <si>
    <t>"tl. příčky 225 mm</t>
  </si>
  <si>
    <t>"dveře 1600/2100 mm</t>
  </si>
  <si>
    <t>1 "z 117 do 116</t>
  </si>
  <si>
    <t>1 "z 107 do 108</t>
  </si>
  <si>
    <t>1 "z 214 do 213</t>
  </si>
  <si>
    <t>193</t>
  </si>
  <si>
    <t>61161044</t>
  </si>
  <si>
    <t>dveře dvoukřídlé dřevotřískové povrch lakovaný plné 1600x1970-2100mm</t>
  </si>
  <si>
    <t>2044538906</t>
  </si>
  <si>
    <t>194</t>
  </si>
  <si>
    <t>1980171074</t>
  </si>
  <si>
    <t>195</t>
  </si>
  <si>
    <t>766660181</t>
  </si>
  <si>
    <t>Montáž dveřních křídel otvíravých jednokřídlových š do 0,8 m požárních do obložkové zárubně</t>
  </si>
  <si>
    <t>-872634868</t>
  </si>
  <si>
    <t>Montáž dveřních křídel dřevěných nebo plastových otevíravých do obložkové zárubně protipožárních jednokřídlových, šířky do 800 mm</t>
  </si>
  <si>
    <t>https://podminky.urs.cz/item/CS_URS_2023_02/766660181</t>
  </si>
  <si>
    <t>"dveře 700/2100 mm; PO EW30DP3-C</t>
  </si>
  <si>
    <t>1 "z 103 do 104</t>
  </si>
  <si>
    <t>"dveře 800/2100 mm; PO EW30DP3-C</t>
  </si>
  <si>
    <t>1 "z 116 do 110</t>
  </si>
  <si>
    <t>1 "z 109 do 110</t>
  </si>
  <si>
    <t>1 "z 201 do 210</t>
  </si>
  <si>
    <t>196</t>
  </si>
  <si>
    <t>61162097</t>
  </si>
  <si>
    <t>dveře jednokřídlé dřevotřískové protipožární EI (EW) 30 D3 povrch laminátový plné 700x1970-2100mm</t>
  </si>
  <si>
    <t>-1361535030</t>
  </si>
  <si>
    <t>197</t>
  </si>
  <si>
    <t>61162098</t>
  </si>
  <si>
    <t>dveře jednokřídlé dřevotřískové protipožární EI (EW) 30 D3 povrch laminátový plné 800x1970-2100mm</t>
  </si>
  <si>
    <t>-1112581739</t>
  </si>
  <si>
    <t>198</t>
  </si>
  <si>
    <t>54914135</t>
  </si>
  <si>
    <t>kování panikové klika/klika</t>
  </si>
  <si>
    <t>-1730600995</t>
  </si>
  <si>
    <t>199</t>
  </si>
  <si>
    <t>766660182</t>
  </si>
  <si>
    <t>Montáž dveřních křídel otvíravých jednokřídlových š přes 0,8 m požárních do obložkové zárubně</t>
  </si>
  <si>
    <t>1055768956</t>
  </si>
  <si>
    <t>Montáž dveřních křídel dřevěných nebo plastových otevíravých do obložkové zárubně protipožárních jednokřídlových, šířky přes 800 mm</t>
  </si>
  <si>
    <t>https://podminky.urs.cz/item/CS_URS_2023_02/766660182</t>
  </si>
  <si>
    <t>"dveře 900/2100 mm; PO EW30DP3-C</t>
  </si>
  <si>
    <t>1 "z 113 do 109</t>
  </si>
  <si>
    <t>1 "z 105 do 109</t>
  </si>
  <si>
    <t>1 "z 210 do 201</t>
  </si>
  <si>
    <t>200</t>
  </si>
  <si>
    <t>61165314</t>
  </si>
  <si>
    <t>dveře jednokřídlé dřevotřískové protipožární EI (EW) 30 D3 povrch laminátový plné 900x1970-2100mm</t>
  </si>
  <si>
    <t>1008811714</t>
  </si>
  <si>
    <t>201</t>
  </si>
  <si>
    <t>2065421585</t>
  </si>
  <si>
    <t>202</t>
  </si>
  <si>
    <t>766660511</t>
  </si>
  <si>
    <t>Montáž vchodových dveří jednokřídlových bez nadsvětlíku do dřevěné kce</t>
  </si>
  <si>
    <t>431269160</t>
  </si>
  <si>
    <t>Montáž dveřních křídel dřevěných nebo plastových vchodových dveří včetně rámu do dřevěných konstrukcí jednokřídlových bez nadsvětlíku</t>
  </si>
  <si>
    <t>https://podminky.urs.cz/item/CS_URS_2023_02/766660511</t>
  </si>
  <si>
    <t>1 "dveře do 110</t>
  </si>
  <si>
    <t>1 "dveře do 102</t>
  </si>
  <si>
    <t>203</t>
  </si>
  <si>
    <t>611732R1</t>
  </si>
  <si>
    <t>dveře jednokřídlé dřevohliníkové prosklené max rozměru otvoru 2,42m2 bezpečnostní třídy RC2</t>
  </si>
  <si>
    <t>1422320063</t>
  </si>
  <si>
    <t>(1,165*2,5)</t>
  </si>
  <si>
    <t>(1*2,25)</t>
  </si>
  <si>
    <t>204</t>
  </si>
  <si>
    <t>766660551</t>
  </si>
  <si>
    <t>Montáž vchodových dveří dvoukřídlových bez nadsvětlíku do dřevěné kce</t>
  </si>
  <si>
    <t>1430372978</t>
  </si>
  <si>
    <t>Montáž dveřních křídel dřevěných nebo plastových vchodových dveří včetně rámu do dřevěných konstrukcí dvoukřídlových bez nadsvětlíku</t>
  </si>
  <si>
    <t>https://podminky.urs.cz/item/CS_URS_2023_02/766660551</t>
  </si>
  <si>
    <t>1 "dveře do 101</t>
  </si>
  <si>
    <t>205</t>
  </si>
  <si>
    <t>611732R2</t>
  </si>
  <si>
    <t>dveře dvoukřídlé dřevohliníkové prosklené max rozměru otvoru 4,84m2 bezpečnostní třídy RC2</t>
  </si>
  <si>
    <t>876686659</t>
  </si>
  <si>
    <t>(2,224*2,25)</t>
  </si>
  <si>
    <t>206</t>
  </si>
  <si>
    <t>766660716</t>
  </si>
  <si>
    <t>Montáž samozavírače na dřevěnou zárubeň a dveřní křídlo</t>
  </si>
  <si>
    <t>-423265467</t>
  </si>
  <si>
    <t>Montáž dveřních doplňků samozavírače na zárubeň dřevěnou</t>
  </si>
  <si>
    <t>https://podminky.urs.cz/item/CS_URS_2023_02/766660716</t>
  </si>
  <si>
    <t>207</t>
  </si>
  <si>
    <t>54917250</t>
  </si>
  <si>
    <t>samozavírač dveří hydraulický</t>
  </si>
  <si>
    <t>339198833</t>
  </si>
  <si>
    <t>208</t>
  </si>
  <si>
    <t>766660720</t>
  </si>
  <si>
    <t>Osazení větrací mřížky s vyříznutím otvoru</t>
  </si>
  <si>
    <t>-1961709061</t>
  </si>
  <si>
    <t>Montáž dveřních doplňků větrací mřížky s vyříznutím otvoru</t>
  </si>
  <si>
    <t>https://podminky.urs.cz/item/CS_URS_2023_02/766660720</t>
  </si>
  <si>
    <t>1 "dveře z 114 do 113</t>
  </si>
  <si>
    <t>1 "dveře z 116 do 114</t>
  </si>
  <si>
    <t>1 "dveře z 106 do 107</t>
  </si>
  <si>
    <t>1 "dveře z 105 do 107</t>
  </si>
  <si>
    <t>1 "dveře z 117 do 116</t>
  </si>
  <si>
    <t>1 "dveře z 107 do 108</t>
  </si>
  <si>
    <t>1 "dveře z 211 do 210</t>
  </si>
  <si>
    <t>1 "dveře z 213 do 211</t>
  </si>
  <si>
    <t>1 "dveře t 214 do 213</t>
  </si>
  <si>
    <t>209</t>
  </si>
  <si>
    <t>42972191</t>
  </si>
  <si>
    <t>mřížka větrací do dveří PVC oboustranná bílá 124x450mm</t>
  </si>
  <si>
    <t>819763490</t>
  </si>
  <si>
    <t>210</t>
  </si>
  <si>
    <t>766682111</t>
  </si>
  <si>
    <t>Montáž zárubní obložkových pro dveře jednokřídlové tl stěny do 170 mm</t>
  </si>
  <si>
    <t>486165660</t>
  </si>
  <si>
    <t>Montáž zárubní dřevěných, plastových nebo z lamina obložkových, pro dveře jednokřídlové, tloušťky stěny do 170 mm</t>
  </si>
  <si>
    <t>https://podminky.urs.cz/item/CS_URS_2023_02/766682111</t>
  </si>
  <si>
    <t>"příčky tl. 125 mm</t>
  </si>
  <si>
    <t>1 "z 212 dio 211</t>
  </si>
  <si>
    <t>211</t>
  </si>
  <si>
    <t>61182308</t>
  </si>
  <si>
    <t>zárubeň jednokřídlá obložková s laminátovým povrchem tl stěny 160-250mm rozměru 600-1100/1970, 2100mm</t>
  </si>
  <si>
    <t>-766866538</t>
  </si>
  <si>
    <t>212</t>
  </si>
  <si>
    <t>766682112</t>
  </si>
  <si>
    <t>Montáž zárubní obložkových pro dveře jednokřídlové tl stěny přes 170 do 350 mm</t>
  </si>
  <si>
    <t>275645375</t>
  </si>
  <si>
    <t>Montáž zárubní dřevěných, plastových nebo z lamina obložkových, pro dveře jednokřídlové, tloušťky stěny přes 170 do 350 mm</t>
  </si>
  <si>
    <t>https://podminky.urs.cz/item/CS_URS_2023_02/766682112</t>
  </si>
  <si>
    <t>"příčky tl. 165 mm</t>
  </si>
  <si>
    <t>213</t>
  </si>
  <si>
    <t>997231119</t>
  </si>
  <si>
    <t>214</t>
  </si>
  <si>
    <t>1217400593</t>
  </si>
  <si>
    <t>"příčky tl. 225 mm</t>
  </si>
  <si>
    <t>215</t>
  </si>
  <si>
    <t>811105072</t>
  </si>
  <si>
    <t>216</t>
  </si>
  <si>
    <t>766682122</t>
  </si>
  <si>
    <t>Montáž zárubní obložkových pro dveře dvoukřídlové tl stěny přes 170 do 350 mm</t>
  </si>
  <si>
    <t>-1655859461</t>
  </si>
  <si>
    <t>Montáž zárubní dřevěných, plastových nebo z lamina obložkových, pro dveře dvoukřídlové, tloušťky stěny přes 170 do 350 mm</t>
  </si>
  <si>
    <t>https://podminky.urs.cz/item/CS_URS_2023_02/766682122</t>
  </si>
  <si>
    <t>217</t>
  </si>
  <si>
    <t>61182330</t>
  </si>
  <si>
    <t>zárubeň dvoukřídlá obložková s laminátovým povrchem tl stěny 160-250mm rozměru 1250-1850/1970, 2100mm</t>
  </si>
  <si>
    <t>-1024562108</t>
  </si>
  <si>
    <t>218</t>
  </si>
  <si>
    <t>766682211</t>
  </si>
  <si>
    <t>Montáž zárubní obložkových protipožárních pro dveře jednokřídlové tl stěny do 170 mm</t>
  </si>
  <si>
    <t>1031026520</t>
  </si>
  <si>
    <t>Montáž zárubní dřevěných, plastových nebo z lamina obložkových protipožárních, pro dveře jednokřídlové, tloušťky stěny do 170 mm</t>
  </si>
  <si>
    <t>https://podminky.urs.cz/item/CS_URS_2023_02/766682211</t>
  </si>
  <si>
    <t>219</t>
  </si>
  <si>
    <t>61182319</t>
  </si>
  <si>
    <t>zárubeň jednokřídlá obložková s laminátovým povrchem a protipožární úpravou tl stěny 160-250mm rozměru 600-1100/1970, 2100mm</t>
  </si>
  <si>
    <t>-1964723845</t>
  </si>
  <si>
    <t>220</t>
  </si>
  <si>
    <t>766682212</t>
  </si>
  <si>
    <t>Montáž zárubní obložkových protipožárních pro dveře jednokřídlové tl stěny přes 170 do 350 mm</t>
  </si>
  <si>
    <t>366537986</t>
  </si>
  <si>
    <t>Montáž zárubní dřevěných, plastových nebo z lamina obložkových protipožárních, pro dveře jednokřídlové, tloušťky stěny přes 170 do 350 mm</t>
  </si>
  <si>
    <t>https://podminky.urs.cz/item/CS_URS_2023_02/766682212</t>
  </si>
  <si>
    <t>221</t>
  </si>
  <si>
    <t>-1960071569</t>
  </si>
  <si>
    <t>222</t>
  </si>
  <si>
    <t>998766102</t>
  </si>
  <si>
    <t>Přesun hmot tonážní pro kce truhlářské v objektech v přes 6 do 12 m</t>
  </si>
  <si>
    <t>-324039965</t>
  </si>
  <si>
    <t>Přesun hmot pro konstrukce truhlářské stanovený z hmotnosti přesunovaného materiálu vodorovná dopravní vzdálenost do 50 m v objektech výšky přes 6 do 12 m</t>
  </si>
  <si>
    <t>https://podminky.urs.cz/item/CS_URS_2023_02/998766102</t>
  </si>
  <si>
    <t>767</t>
  </si>
  <si>
    <t>Konstrukce zámečnické</t>
  </si>
  <si>
    <t>223</t>
  </si>
  <si>
    <t>767114112</t>
  </si>
  <si>
    <t>Montáž stěn a příček rámových zasklených vnitřních do celostěnových panelů nebo ocelové konstrukce bez požární odolnosti plochy přes 6 do 9 m2</t>
  </si>
  <si>
    <t>-663176769</t>
  </si>
  <si>
    <t>Montáž stěn a příček rámových zasklených z hliníkových nebo ocelových profilů vnitřních do celostěnových panelů nebo ocelové konstrukce bez požární odolnosti, plochy přes 6 do 9 m2</t>
  </si>
  <si>
    <t>https://podminky.urs.cz/item/CS_URS_2023_02/767114112</t>
  </si>
  <si>
    <t>"vstupní stěna s dveřmi 1000+1000/2150 mm</t>
  </si>
  <si>
    <t>(2,826*3)</t>
  </si>
  <si>
    <t>224</t>
  </si>
  <si>
    <t>5534136R</t>
  </si>
  <si>
    <t>stěna rámová prosklená s dveřmi 2000/2400 mm dřevo/hliník bez požární odolnosti čiré dvojsklo interiér</t>
  </si>
  <si>
    <t>41799529</t>
  </si>
  <si>
    <t>225</t>
  </si>
  <si>
    <t>767161123</t>
  </si>
  <si>
    <t>Montáž zábradlí rovného z trubek do ocelové konstrukce hm do 20 kg</t>
  </si>
  <si>
    <t>-1264986980</t>
  </si>
  <si>
    <t>Montáž zábradlí rovného z trubek nebo tenkostěnných profilů na ocelovou konstrukci, hmotnosti 1 m zábradlí do 20 kg</t>
  </si>
  <si>
    <t>https://podminky.urs.cz/item/CS_URS_2023_02/767161123</t>
  </si>
  <si>
    <t>"zábradlí terasy a verandy</t>
  </si>
  <si>
    <t>(12,2+11,8+8+9,8+8,7+1,6)</t>
  </si>
  <si>
    <t>226</t>
  </si>
  <si>
    <t>767spec-003</t>
  </si>
  <si>
    <t>dodávka zábradlí vč. kotevního materiálu</t>
  </si>
  <si>
    <t>-1535734375</t>
  </si>
  <si>
    <t>52,1*1,1 'Přepočtené koeficientem množství</t>
  </si>
  <si>
    <t>227</t>
  </si>
  <si>
    <t>767210111</t>
  </si>
  <si>
    <t>Montáž schodnic ocelových rovných podepřených</t>
  </si>
  <si>
    <t>783471850</t>
  </si>
  <si>
    <t>Montáž schodnic ocelových rovných v prostoru, podepřené</t>
  </si>
  <si>
    <t>https://podminky.urs.cz/item/CS_URS_2023_02/767210111</t>
  </si>
  <si>
    <t>26,5 "jakl 70/70/5</t>
  </si>
  <si>
    <t>33,63 "UPE 160</t>
  </si>
  <si>
    <t>(0,2*10) "platle P10</t>
  </si>
  <si>
    <t>228</t>
  </si>
  <si>
    <t>13010934</t>
  </si>
  <si>
    <t>ocel profilová jakost S235JR (11 375) průřez UPE 160</t>
  </si>
  <si>
    <t>-525186208</t>
  </si>
  <si>
    <t>0,572*1,1 'Přepočtené koeficientem množství</t>
  </si>
  <si>
    <t>229</t>
  </si>
  <si>
    <t>14550264</t>
  </si>
  <si>
    <t>profil ocelový svařovaný jakost S235 průřez čtvercový 70x70x5mm</t>
  </si>
  <si>
    <t>735141886</t>
  </si>
  <si>
    <t>0,25*1,1 'Přepočtené koeficientem množství</t>
  </si>
  <si>
    <t>230</t>
  </si>
  <si>
    <t>13010328</t>
  </si>
  <si>
    <t>tyč ocelová plochá jakost S235JR (11 375) 200x10mm</t>
  </si>
  <si>
    <t>-1686267266</t>
  </si>
  <si>
    <t>0,031*1,1 'Přepočtené koeficientem množství</t>
  </si>
  <si>
    <t>231</t>
  </si>
  <si>
    <t>767210153</t>
  </si>
  <si>
    <t>Montáž schodišťových stupňů ocelových rovných nebo vřetenových svařováním</t>
  </si>
  <si>
    <t>-1492996970</t>
  </si>
  <si>
    <t>Montáž schodišťových stupňů z oceli rovných nebo vřetenových svařováním</t>
  </si>
  <si>
    <t>https://podminky.urs.cz/item/CS_URS_2023_02/767210153</t>
  </si>
  <si>
    <t>"venkovní schodiště</t>
  </si>
  <si>
    <t>(12+11)</t>
  </si>
  <si>
    <t>232</t>
  </si>
  <si>
    <t>55347097</t>
  </si>
  <si>
    <t>stupeň schodišťový lisovaný žárově zinkovaný velikost 40/3mm 1200x305mm</t>
  </si>
  <si>
    <t>2001875732</t>
  </si>
  <si>
    <t>233</t>
  </si>
  <si>
    <t>767220120</t>
  </si>
  <si>
    <t>Montáž zábradlí schodišťového hmotnosti přes 15 do 25 kg z trubek do zdi</t>
  </si>
  <si>
    <t>-1622305082</t>
  </si>
  <si>
    <t>Montáž schodišťového zábradlí z trubek nebo tenkostěnných profilů do zdiva, hmotnosti 1 m zábradlí přes 15 do 25 kg</t>
  </si>
  <si>
    <t>https://podminky.urs.cz/item/CS_URS_2023_02/767220120</t>
  </si>
  <si>
    <t>"vnější schodiště</t>
  </si>
  <si>
    <t>(3,8+0,9+3,8)*2</t>
  </si>
  <si>
    <t>(1,7+1,3)</t>
  </si>
  <si>
    <t>234</t>
  </si>
  <si>
    <t>767spec-001</t>
  </si>
  <si>
    <t>1949681680</t>
  </si>
  <si>
    <t>20*1,1 'Přepočtené koeficientem množství</t>
  </si>
  <si>
    <t>235</t>
  </si>
  <si>
    <t>767211313</t>
  </si>
  <si>
    <t>Montáž venkovního kovového schodiště rovného kotveného do betonu</t>
  </si>
  <si>
    <t>318857761</t>
  </si>
  <si>
    <t>Montáž kovového venkovního schodiště bez zábradlí a podesty, pro šířku stupně do 1 200 mm rovného, kotveného do betonu</t>
  </si>
  <si>
    <t>https://podminky.urs.cz/item/CS_URS_2023_02/767211313</t>
  </si>
  <si>
    <t>25,9 "UPE 160</t>
  </si>
  <si>
    <t>16,8 "R10</t>
  </si>
  <si>
    <t>19,9 "jakl 100/80/5</t>
  </si>
  <si>
    <t>1,2 "P10</t>
  </si>
  <si>
    <t>236</t>
  </si>
  <si>
    <t>13010011</t>
  </si>
  <si>
    <t>tyč ocelová kruhová jakost S235JR (11 375) D 10mm</t>
  </si>
  <si>
    <t>1247497535</t>
  </si>
  <si>
    <t>0,01*1,1 'Přepočtené koeficientem množství</t>
  </si>
  <si>
    <t>237</t>
  </si>
  <si>
    <t>-2324714</t>
  </si>
  <si>
    <t>0,44*1,1 'Přepočtené koeficientem množství</t>
  </si>
  <si>
    <t>238</t>
  </si>
  <si>
    <t>13611228</t>
  </si>
  <si>
    <t>plech ocelový hladký jakost S235JR tl 10mm tabule</t>
  </si>
  <si>
    <t>712245670</t>
  </si>
  <si>
    <t>0,19*1,1 'Přepočtené koeficientem množství</t>
  </si>
  <si>
    <t>239</t>
  </si>
  <si>
    <t>14550429</t>
  </si>
  <si>
    <t>profil ocelový svařovaný jakost S235 průřez obdelníkový 100x80x5mm</t>
  </si>
  <si>
    <t>1640874889</t>
  </si>
  <si>
    <t>0,247*1,1 'Přepočtené koeficientem množství</t>
  </si>
  <si>
    <t>240</t>
  </si>
  <si>
    <t>767220410</t>
  </si>
  <si>
    <t>Montáž zábradlí schodišťového z profilové oceli do zdi hmotnosti do 20 kg</t>
  </si>
  <si>
    <t>-698742143</t>
  </si>
  <si>
    <t>Montáž schodišťového zábradlí z profilové oceli do zdiva, hmotnosti 1 m zábradlí do 20 kg</t>
  </si>
  <si>
    <t>https://podminky.urs.cz/item/CS_URS_2023_02/767220410</t>
  </si>
  <si>
    <t>(6,2+1,6+4,7)</t>
  </si>
  <si>
    <t>241</t>
  </si>
  <si>
    <t>767spec-002</t>
  </si>
  <si>
    <t>401152715</t>
  </si>
  <si>
    <t>12,5*1,1 'Přepočtené koeficientem množství</t>
  </si>
  <si>
    <t>242</t>
  </si>
  <si>
    <t>767531111</t>
  </si>
  <si>
    <t>Montáž vstupních kovových nebo plastových rohoží čisticích zón</t>
  </si>
  <si>
    <t>243102661</t>
  </si>
  <si>
    <t>Montáž vstupních čisticích zón z rohoží kovových nebo plastových</t>
  </si>
  <si>
    <t>https://podminky.urs.cz/item/CS_URS_2023_02/767531111</t>
  </si>
  <si>
    <t>"101 Zádveří</t>
  </si>
  <si>
    <t>(1,2*2,22)</t>
  </si>
  <si>
    <t>243</t>
  </si>
  <si>
    <t>69752003</t>
  </si>
  <si>
    <t>rohož vstupní provedení hliník super 27 mm</t>
  </si>
  <si>
    <t>1655031580</t>
  </si>
  <si>
    <t>2,664*1,1 'Přepočtené koeficientem množství</t>
  </si>
  <si>
    <t>244</t>
  </si>
  <si>
    <t>767531121</t>
  </si>
  <si>
    <t>Osazení zapuštěného rámu z L profilů k čisticím rohožím</t>
  </si>
  <si>
    <t>889152590</t>
  </si>
  <si>
    <t>Montáž vstupních čisticích zón z rohoží osazení rámu mosazného nebo hliníkového zapuštěného z L profilů</t>
  </si>
  <si>
    <t>https://podminky.urs.cz/item/CS_URS_2023_02/767531121</t>
  </si>
  <si>
    <t>(1,2*2+2,22*2)</t>
  </si>
  <si>
    <t>245</t>
  </si>
  <si>
    <t>69752160</t>
  </si>
  <si>
    <t>rám pro zapuštění profil L-30/30 25/25 20/30 15/30-Al</t>
  </si>
  <si>
    <t>-45940834</t>
  </si>
  <si>
    <t>6,84*1,1 'Přepočtené koeficientem množství</t>
  </si>
  <si>
    <t>246</t>
  </si>
  <si>
    <t>767590110</t>
  </si>
  <si>
    <t>Montáž podlahového roštu svařovaného</t>
  </si>
  <si>
    <t>kg</t>
  </si>
  <si>
    <t>1749392361</t>
  </si>
  <si>
    <t>Montáž podlahových konstrukcí podlahových roštů, podlah připevněných svařováním</t>
  </si>
  <si>
    <t>https://podminky.urs.cz/item/CS_URS_2023_02/767590110</t>
  </si>
  <si>
    <t>(1,2*0,9) "mezipodesta</t>
  </si>
  <si>
    <t>(1,7*1,2) "podesta</t>
  </si>
  <si>
    <t>"terasa</t>
  </si>
  <si>
    <t>(30,7*1,67)</t>
  </si>
  <si>
    <t>247</t>
  </si>
  <si>
    <t>55347016</t>
  </si>
  <si>
    <t>rošt podlahový lisovaný žárově zinkovaný velikost 30/3mm 1000x1000mm</t>
  </si>
  <si>
    <t>-321113440</t>
  </si>
  <si>
    <t>248</t>
  </si>
  <si>
    <t>767649194</t>
  </si>
  <si>
    <t>Montáž dveřního madla</t>
  </si>
  <si>
    <t>108974183</t>
  </si>
  <si>
    <t>Montáž dveří ocelových nebo hliníkových doplňků dveří madel</t>
  </si>
  <si>
    <t>https://podminky.urs.cz/item/CS_URS_2023_02/767649194</t>
  </si>
  <si>
    <t>"dveřní madla pro invalidní</t>
  </si>
  <si>
    <t>249</t>
  </si>
  <si>
    <t>55147055</t>
  </si>
  <si>
    <t>madlo invalidní rovné smaltované bílé 800mm</t>
  </si>
  <si>
    <t>-276589860</t>
  </si>
  <si>
    <t>250</t>
  </si>
  <si>
    <t>767649195</t>
  </si>
  <si>
    <t>Montáž dveřního druhého zámku</t>
  </si>
  <si>
    <t>-859884823</t>
  </si>
  <si>
    <t>Montáž dveří ocelových nebo hliníkových doplňků dveří druhého zámku</t>
  </si>
  <si>
    <t>https://podminky.urs.cz/item/CS_URS_2023_02/767649195</t>
  </si>
  <si>
    <t>14 "magnety ve dveřních otvorech (pro EZS)</t>
  </si>
  <si>
    <t>251</t>
  </si>
  <si>
    <t>54926004</t>
  </si>
  <si>
    <t>zámek zadlabací magnetický s protiplechem rozteč 72x55mm</t>
  </si>
  <si>
    <t>-791490719</t>
  </si>
  <si>
    <t>252</t>
  </si>
  <si>
    <t>767881128</t>
  </si>
  <si>
    <t>Montáž bodů záchytného systému do dřevěných trámových konstrukcí sevřením, kotvením</t>
  </si>
  <si>
    <t>-1642578402</t>
  </si>
  <si>
    <t>Montáž záchytného systému proti pádu bodů samostatných nebo v systému s poddajným kotvícím vedením do dřevěných trámových konstrukcí sevřením, kotvení svrchní, objímkou</t>
  </si>
  <si>
    <t>https://podminky.urs.cz/item/CS_URS_2023_02/767881128</t>
  </si>
  <si>
    <t>"detailní specifikace viz. D.1.1A.12</t>
  </si>
  <si>
    <t>16 "s lanem</t>
  </si>
  <si>
    <t>1 "samostatný bod</t>
  </si>
  <si>
    <t>253</t>
  </si>
  <si>
    <t>70921383</t>
  </si>
  <si>
    <t>kotvicí bod ztužený pro dřevěné nosníky pomocí dvou závitových tyčí do předvrtaných otvorů dl 600mm</t>
  </si>
  <si>
    <t>-1507688230</t>
  </si>
  <si>
    <t>254</t>
  </si>
  <si>
    <t>767881161</t>
  </si>
  <si>
    <t>Montáž lana do nástavců v záchytném systému poddajného kotvícího vedení</t>
  </si>
  <si>
    <t>2029370383</t>
  </si>
  <si>
    <t>Montáž záchytného systému proti pádu nástavců určených k upevnění na sloupky nebo body v systému poddajného kotvícího vedení montáž lana uchycení lana k nástavcům</t>
  </si>
  <si>
    <t>https://podminky.urs.cz/item/CS_URS_2023_02/767881161</t>
  </si>
  <si>
    <t>255</t>
  </si>
  <si>
    <t>31452200</t>
  </si>
  <si>
    <t>nerezové lano určené pro systémy s požadavkem na permanentní kotvicí vedení tl 6mm</t>
  </si>
  <si>
    <t>893969608</t>
  </si>
  <si>
    <t>(28,7*2+12,07*2)</t>
  </si>
  <si>
    <t>81,54*1,1 'Přepočtené koeficientem množství</t>
  </si>
  <si>
    <t>256</t>
  </si>
  <si>
    <t>76799001R</t>
  </si>
  <si>
    <t>D+M hydraulický výtah pro 3 stanice, vč. dveří 900/2000 mm; žeřík do šachty, kompletní technologie</t>
  </si>
  <si>
    <t>1856753144</t>
  </si>
  <si>
    <t>257</t>
  </si>
  <si>
    <t>76799002R</t>
  </si>
  <si>
    <t>D+M dveře do výtahové šachty, roz. 1000/2200 mm; příprava pro instalaci fas. desek</t>
  </si>
  <si>
    <t>-1548046597</t>
  </si>
  <si>
    <t>258</t>
  </si>
  <si>
    <t>767995111</t>
  </si>
  <si>
    <t>Montáž atypických zámečnických konstrukcí hm do 5 kg</t>
  </si>
  <si>
    <t>-156436290</t>
  </si>
  <si>
    <t>Montáž ostatních atypických zámečnických konstrukcí hmotnosti do 5 kg</t>
  </si>
  <si>
    <t>https://podminky.urs.cz/item/CS_URS_2023_02/767995111</t>
  </si>
  <si>
    <t>"pavlač</t>
  </si>
  <si>
    <t>56,82 "kotevní desky P10</t>
  </si>
  <si>
    <t>19,4 "zavětrování RD 10</t>
  </si>
  <si>
    <t>90,48 "zavětrování L50/50/5</t>
  </si>
  <si>
    <t>259</t>
  </si>
  <si>
    <t>507700068</t>
  </si>
  <si>
    <t>56,82/1000</t>
  </si>
  <si>
    <t>0,057*1,1 'Přepočtené koeficientem množství</t>
  </si>
  <si>
    <t>260</t>
  </si>
  <si>
    <t>13010420</t>
  </si>
  <si>
    <t>úhelník ocelový rovnostranný jakost S235JR (11 375) 50x50x5mm</t>
  </si>
  <si>
    <t>-178279626</t>
  </si>
  <si>
    <t>(90,48/1000)</t>
  </si>
  <si>
    <t>0,09*1,1 'Přepočtené koeficientem množství</t>
  </si>
  <si>
    <t>261</t>
  </si>
  <si>
    <t>1129113695</t>
  </si>
  <si>
    <t>19,4/1000</t>
  </si>
  <si>
    <t>0,019*1,1 'Přepočtené koeficientem množství</t>
  </si>
  <si>
    <t>262</t>
  </si>
  <si>
    <t>767995113</t>
  </si>
  <si>
    <t>Montáž atypických zámečnických konstrukcí hm přes 10 do 20 kg</t>
  </si>
  <si>
    <t>-1881144673</t>
  </si>
  <si>
    <t>Montáž ostatních atypických zámečnických konstrukcí hmotnosti přes 10 do 20 kg</t>
  </si>
  <si>
    <t>https://podminky.urs.cz/item/CS_URS_2023_02/767995113</t>
  </si>
  <si>
    <t>2324,32 "nosné prvky HEA 120</t>
  </si>
  <si>
    <t>263</t>
  </si>
  <si>
    <t>13010952</t>
  </si>
  <si>
    <t>ocel profilová jakost S235JR (11 375) průřez HEA 120</t>
  </si>
  <si>
    <t>-984277226</t>
  </si>
  <si>
    <t>2,324*1,1 'Přepočtené koeficientem množství</t>
  </si>
  <si>
    <t>264</t>
  </si>
  <si>
    <t>767995114</t>
  </si>
  <si>
    <t>Montáž atypických zámečnických konstrukcí hm přes 20 do 50 kg</t>
  </si>
  <si>
    <t>952856017</t>
  </si>
  <si>
    <t>Montáž ostatních atypických zámečnických konstrukcí hmotnosti přes 20 do 50 kg</t>
  </si>
  <si>
    <t>https://podminky.urs.cz/item/CS_URS_2023_02/767995114</t>
  </si>
  <si>
    <t>395,2 "sloupy HEA 140</t>
  </si>
  <si>
    <t>1089,85 "vodorovný profil HEA 180</t>
  </si>
  <si>
    <t>265</t>
  </si>
  <si>
    <t>13010954</t>
  </si>
  <si>
    <t>ocel profilová jakost S235JR (11 375) průřez HEA 140</t>
  </si>
  <si>
    <t>1177422589</t>
  </si>
  <si>
    <t>0,395*1,1 'Přepočtené koeficientem množství</t>
  </si>
  <si>
    <t>266</t>
  </si>
  <si>
    <t>13010958</t>
  </si>
  <si>
    <t>ocel profilová jakost S235JR (11 375) průřez HEA 180</t>
  </si>
  <si>
    <t>1337527027</t>
  </si>
  <si>
    <t>1,09*1,1 'Přepočtené koeficientem množství</t>
  </si>
  <si>
    <t>267</t>
  </si>
  <si>
    <t>76799101R</t>
  </si>
  <si>
    <t>Povrchová úprava pozinkováním</t>
  </si>
  <si>
    <t>-327079107</t>
  </si>
  <si>
    <t>Poznámka k položce:_x000d_
- včetně dopravy</t>
  </si>
  <si>
    <t>852,61 "vnitřní schodiště</t>
  </si>
  <si>
    <t>716,46 "venkovní schodiště</t>
  </si>
  <si>
    <t>3976,08 "pavlač</t>
  </si>
  <si>
    <t>621,61 "strop nad 1.NP</t>
  </si>
  <si>
    <t>268</t>
  </si>
  <si>
    <t>998767102</t>
  </si>
  <si>
    <t>Přesun hmot tonážní pro zámečnické konstrukce v objektech v přes 6 do 12 m</t>
  </si>
  <si>
    <t>-1854851897</t>
  </si>
  <si>
    <t>Přesun hmot pro zámečnické konstrukce stanovený z hmotnosti přesunovaného materiálu vodorovná dopravní vzdálenost do 50 m v objektech výšky přes 6 do 12 m</t>
  </si>
  <si>
    <t>https://podminky.urs.cz/item/CS_URS_2023_02/998767102</t>
  </si>
  <si>
    <t>771</t>
  </si>
  <si>
    <t>Podlahy z dlaždic</t>
  </si>
  <si>
    <t>269</t>
  </si>
  <si>
    <t>771111011</t>
  </si>
  <si>
    <t>Vysátí podkladu před pokládkou dlažby</t>
  </si>
  <si>
    <t>557237509</t>
  </si>
  <si>
    <t>Příprava podkladu před provedením dlažby vysátí podlah</t>
  </si>
  <si>
    <t>https://podminky.urs.cz/item/CS_URS_2023_02/771111011</t>
  </si>
  <si>
    <t>"dlažba 200x200 mm</t>
  </si>
  <si>
    <t>"schodiště</t>
  </si>
  <si>
    <t>24,263 "mezipodesta</t>
  </si>
  <si>
    <t>270</t>
  </si>
  <si>
    <t>771121011</t>
  </si>
  <si>
    <t>Nátěr penetrační na podlahu</t>
  </si>
  <si>
    <t>-1062435797</t>
  </si>
  <si>
    <t>Příprava podkladu před provedením dlažby nátěr penetrační na podlahu</t>
  </si>
  <si>
    <t>https://podminky.urs.cz/item/CS_URS_2023_02/771121011</t>
  </si>
  <si>
    <t>"sokly</t>
  </si>
  <si>
    <t>(11,16*0,1) "101 Zádveří</t>
  </si>
  <si>
    <t>(9,61*0,1) "102 Technická místnost</t>
  </si>
  <si>
    <t>(8,33*0,1) "103 Sklad</t>
  </si>
  <si>
    <t>(20,18*0,1) "109 Chodba se schodištěm</t>
  </si>
  <si>
    <t>(32,73*0,1) "201 Chodba se schodištěm</t>
  </si>
  <si>
    <t>(10,47*0,1) "203 Šatna personál</t>
  </si>
  <si>
    <t>(11,5*0,1) "209 Sklad</t>
  </si>
  <si>
    <t>271</t>
  </si>
  <si>
    <t>771161011</t>
  </si>
  <si>
    <t>Montáž profilu dilatační spáry bez izolace v rovině dlažby</t>
  </si>
  <si>
    <t>196714227</t>
  </si>
  <si>
    <t>Příprava podkladu před provedením dlažby montáž profilu dilatační spáry v rovině dlažby</t>
  </si>
  <si>
    <t>https://podminky.urs.cz/item/CS_URS_2023_02/771161011</t>
  </si>
  <si>
    <t>3,1</t>
  </si>
  <si>
    <t>272</t>
  </si>
  <si>
    <t>59054164</t>
  </si>
  <si>
    <t>profil dilatační s bočními díly z PVC/CPE tl 10mm</t>
  </si>
  <si>
    <t>1193885364</t>
  </si>
  <si>
    <t>3,1*1,1 'Přepočtené koeficientem množství</t>
  </si>
  <si>
    <t>273</t>
  </si>
  <si>
    <t>771274114</t>
  </si>
  <si>
    <t>Montáž obkladů stupnic z dlaždic keramických hladkých lepených cementovým flexibilním lepidlem š přes 300 do 350 mm</t>
  </si>
  <si>
    <t>1603368669</t>
  </si>
  <si>
    <t>Montáž obkladů schodišť z dlaždic keramických lepených cementovým flexibilním lepidlem stupnic hladkých, šířky přes 300 do 350 mm</t>
  </si>
  <si>
    <t>https://podminky.urs.cz/item/CS_URS_2023_02/771274114</t>
  </si>
  <si>
    <t>"rameno 16x161,3/310 mm</t>
  </si>
  <si>
    <t>(1,4*16)</t>
  </si>
  <si>
    <t>"rameno 7*161,3/310 mm</t>
  </si>
  <si>
    <t>(2,806*7)</t>
  </si>
  <si>
    <t>274</t>
  </si>
  <si>
    <t>59761133</t>
  </si>
  <si>
    <t>dlažba keramická slinutá nemrazuvzdorná do interiéru povrch hladký/matný tl do 10mm přes 22 do 25ks/m2</t>
  </si>
  <si>
    <t>-690275312</t>
  </si>
  <si>
    <t>24,263*1,1 'Přepočtené koeficientem množství</t>
  </si>
  <si>
    <t>275</t>
  </si>
  <si>
    <t>59054140</t>
  </si>
  <si>
    <t>profil schodový protiskluzový ušlechtilá ocel V2A R10 V6 2x1000mm</t>
  </si>
  <si>
    <t>794796600</t>
  </si>
  <si>
    <t>276</t>
  </si>
  <si>
    <t>771274232</t>
  </si>
  <si>
    <t>Montáž obkladů podstupnic z dlaždic keramických hladkých lepených cementovým flexibilním lepidlem v přes 150 do 200 mm</t>
  </si>
  <si>
    <t>807761888</t>
  </si>
  <si>
    <t>Montáž obkladů schodišť z dlaždic keramických lepených cementovým flexibilním lepidlem podstupnic hladkých, výšky přes 150 do 200 mm</t>
  </si>
  <si>
    <t>https://podminky.urs.cz/item/CS_URS_2023_02/771274232</t>
  </si>
  <si>
    <t>277</t>
  </si>
  <si>
    <t>-1306441166</t>
  </si>
  <si>
    <t>6,781*1,15 'Přepočtené koeficientem množství</t>
  </si>
  <si>
    <t>278</t>
  </si>
  <si>
    <t>771474123</t>
  </si>
  <si>
    <t>Montáž soklů z dlaždic keramických schodišťových šikmých lepených cementovým flexibilním lepidlem v přes 90 do 120 mm</t>
  </si>
  <si>
    <t>72622113</t>
  </si>
  <si>
    <t>Montáž soklů z dlaždic keramických lepených cementovým flexibilním lepidlem schodišťových šikmých, výšky přes 90 do 120 mm</t>
  </si>
  <si>
    <t>https://podminky.urs.cz/item/CS_URS_2023_02/771474123</t>
  </si>
  <si>
    <t>4,96</t>
  </si>
  <si>
    <t>2,17</t>
  </si>
  <si>
    <t>"mezipodesta</t>
  </si>
  <si>
    <t>9,15</t>
  </si>
  <si>
    <t>279</t>
  </si>
  <si>
    <t>-430863508</t>
  </si>
  <si>
    <t>1,628*1,1 'Přepočtené koeficientem množství</t>
  </si>
  <si>
    <t>280</t>
  </si>
  <si>
    <t>771574419</t>
  </si>
  <si>
    <t>Montáž podlah keramických hladkých lepených cementovým flexibilním lepidlem přes 22 do 25 ks/m2</t>
  </si>
  <si>
    <t>1373602839</t>
  </si>
  <si>
    <t>Montáž podlah z dlaždic keramických lepených cementovým flexibilním lepidlem hladkých, tloušťky do 10 mm přes 22 do 25 ks/m2</t>
  </si>
  <si>
    <t>https://podminky.urs.cz/item/CS_URS_2023_02/771574419</t>
  </si>
  <si>
    <t>281</t>
  </si>
  <si>
    <t>391575766</t>
  </si>
  <si>
    <t>203,521*1,1 'Přepočtené koeficientem množství</t>
  </si>
  <si>
    <t>282</t>
  </si>
  <si>
    <t>771577211</t>
  </si>
  <si>
    <t>Příplatek k montáži podlah keramických lepených cementovým flexibilním lepidlem za plochu do 5 m2</t>
  </si>
  <si>
    <t>-1628945069</t>
  </si>
  <si>
    <t>Montáž podlah z dlaždic keramických lepených cementovým flexibilním lepidlem Příplatek k cenám za plochu do 5 m2 jednotlivě</t>
  </si>
  <si>
    <t>https://podminky.urs.cz/item/CS_URS_2023_02/771577211</t>
  </si>
  <si>
    <t>283</t>
  </si>
  <si>
    <t>771591112</t>
  </si>
  <si>
    <t>Izolace pod dlažbu nátěrem nebo stěrkou ve dvou vrstvách</t>
  </si>
  <si>
    <t>1993318652</t>
  </si>
  <si>
    <t>Izolace podlahy pod dlažbu nátěrem nebo stěrkou ve dvou vrstvách</t>
  </si>
  <si>
    <t>https://podminky.urs.cz/item/CS_URS_2023_02/771591112</t>
  </si>
  <si>
    <t>284</t>
  </si>
  <si>
    <t>771591115</t>
  </si>
  <si>
    <t>Podlahy spárování silikonem</t>
  </si>
  <si>
    <t>748769877</t>
  </si>
  <si>
    <t>Podlahy - dokončovací práce spárování silikonem</t>
  </si>
  <si>
    <t>https://podminky.urs.cz/item/CS_URS_2023_02/771591115</t>
  </si>
  <si>
    <t>285</t>
  </si>
  <si>
    <t>771591241</t>
  </si>
  <si>
    <t>Izolace těsnícími pásy vnitřní kout</t>
  </si>
  <si>
    <t>2146935288</t>
  </si>
  <si>
    <t>Izolace podlahy pod dlažbu těsnícími izolačními pásy vnitřní kout</t>
  </si>
  <si>
    <t>https://podminky.urs.cz/item/CS_URS_2023_02/771591241</t>
  </si>
  <si>
    <t>(13*4)</t>
  </si>
  <si>
    <t>286</t>
  </si>
  <si>
    <t>771591264</t>
  </si>
  <si>
    <t>Izolace těsnícími pásy mezi podlahou a stěnou</t>
  </si>
  <si>
    <t>-952353697</t>
  </si>
  <si>
    <t>Izolace podlahy pod dlažbu těsnícími izolačními pásy mezi podlahou a stěnu</t>
  </si>
  <si>
    <t>https://podminky.urs.cz/item/CS_URS_2023_02/771591264</t>
  </si>
  <si>
    <t>287</t>
  </si>
  <si>
    <t>998771102</t>
  </si>
  <si>
    <t>Přesun hmot tonážní pro podlahy z dlaždic v objektech v přes 6 do 12 m</t>
  </si>
  <si>
    <t>-1097881606</t>
  </si>
  <si>
    <t>Přesun hmot pro podlahy z dlaždic stanovený z hmotnosti přesunovaného materiálu vodorovná dopravní vzdálenost do 50 m v objektech výšky přes 6 do 12 m</t>
  </si>
  <si>
    <t>https://podminky.urs.cz/item/CS_URS_2023_02/998771102</t>
  </si>
  <si>
    <t>776</t>
  </si>
  <si>
    <t>Podlahy povlakové</t>
  </si>
  <si>
    <t>288</t>
  </si>
  <si>
    <t>776111112</t>
  </si>
  <si>
    <t>Broušení betonového podkladu povlakových podlah</t>
  </si>
  <si>
    <t>818095541</t>
  </si>
  <si>
    <t>Příprava podkladu broušení podlah nového podkladu betonového</t>
  </si>
  <si>
    <t>https://podminky.urs.cz/item/CS_URS_2023_02/776111112</t>
  </si>
  <si>
    <t>289</t>
  </si>
  <si>
    <t>776111311</t>
  </si>
  <si>
    <t>Vysátí podkladu povlakových podlah</t>
  </si>
  <si>
    <t>827738324</t>
  </si>
  <si>
    <t>Příprava podkladu vysátí podlah</t>
  </si>
  <si>
    <t>https://podminky.urs.cz/item/CS_URS_2023_02/776111311</t>
  </si>
  <si>
    <t>429,930 "vinyl</t>
  </si>
  <si>
    <t>290</t>
  </si>
  <si>
    <t>776121321</t>
  </si>
  <si>
    <t>Neředěná penetrace savého podkladu povlakových podlah</t>
  </si>
  <si>
    <t>1081632464</t>
  </si>
  <si>
    <t>Příprava podkladu penetrace neředěná podlah</t>
  </si>
  <si>
    <t>https://podminky.urs.cz/item/CS_URS_2023_02/776121321</t>
  </si>
  <si>
    <t>291</t>
  </si>
  <si>
    <t>776141121</t>
  </si>
  <si>
    <t>Stěrka podlahová nivelační pro vyrovnání podkladu povlakových podlah pevnosti 30 MPa tl do 3 mm</t>
  </si>
  <si>
    <t>1621679330</t>
  </si>
  <si>
    <t>Příprava podkladu vyrovnání samonivelační stěrkou podlah min.pevnosti 30 MPa, tloušťky do 3 mm</t>
  </si>
  <si>
    <t>https://podminky.urs.cz/item/CS_URS_2023_02/776141121</t>
  </si>
  <si>
    <t>292</t>
  </si>
  <si>
    <t>776241111</t>
  </si>
  <si>
    <t>Lepení hladkých (bez vzoru) pásů ze sametového vinylu</t>
  </si>
  <si>
    <t>-1783958466</t>
  </si>
  <si>
    <t>Montáž podlahovin ze sametového vinylu lepením pásů hladkých (bez vzoru)</t>
  </si>
  <si>
    <t>https://podminky.urs.cz/item/CS_URS_2023_02/776241111</t>
  </si>
  <si>
    <t>293</t>
  </si>
  <si>
    <t>28411080</t>
  </si>
  <si>
    <t>vinyl sametový vyrobený systémem vločkování tl 4,3mm, nylon 6,6, hustota vlákna 70mil/m2, zátěž 33, R10, hořlavost Bfl S1, útlum 20dB</t>
  </si>
  <si>
    <t>-323081185</t>
  </si>
  <si>
    <t>429,93*1,1 'Přepočtené koeficientem množství</t>
  </si>
  <si>
    <t>294</t>
  </si>
  <si>
    <t>776421111</t>
  </si>
  <si>
    <t>Montáž obvodových lišt lepením</t>
  </si>
  <si>
    <t>-1099480016</t>
  </si>
  <si>
    <t>Montáž lišt obvodových lepených</t>
  </si>
  <si>
    <t>https://podminky.urs.cz/item/CS_URS_2023_02/776421111</t>
  </si>
  <si>
    <t>295</t>
  </si>
  <si>
    <t>28342166</t>
  </si>
  <si>
    <t>lišta podlahová PVC zakončovací</t>
  </si>
  <si>
    <t>-1207417324</t>
  </si>
  <si>
    <t>318,23*1,02 'Přepočtené koeficientem množství</t>
  </si>
  <si>
    <t>296</t>
  </si>
  <si>
    <t>998776102</t>
  </si>
  <si>
    <t>Přesun hmot tonážní pro podlahy povlakové v objektech v přes 6 do 12 m</t>
  </si>
  <si>
    <t>840214193</t>
  </si>
  <si>
    <t>Přesun hmot pro podlahy povlakové stanovený z hmotnosti přesunovaného materiálu vodorovná dopravní vzdálenost do 50 m v objektech výšky přes 6 do 12 m</t>
  </si>
  <si>
    <t>https://podminky.urs.cz/item/CS_URS_2023_02/998776102</t>
  </si>
  <si>
    <t>781</t>
  </si>
  <si>
    <t>Dokončovací práce - obklady</t>
  </si>
  <si>
    <t>297</t>
  </si>
  <si>
    <t>781121011</t>
  </si>
  <si>
    <t>Nátěr penetrační na stěnu</t>
  </si>
  <si>
    <t>-1225476337</t>
  </si>
  <si>
    <t>Příprava podkladu před provedením obkladu nátěr penetrační na stěnu</t>
  </si>
  <si>
    <t>https://podminky.urs.cz/item/CS_URS_2023_02/781121011</t>
  </si>
  <si>
    <t>10,88 "111 Úklidová místnost</t>
  </si>
  <si>
    <t>19,9 "114 Umývárna - skupina 2</t>
  </si>
  <si>
    <t>9,42 "115 WC učitel/ka 2</t>
  </si>
  <si>
    <t>22,51 "202 Umývárna s WC pro ZTP</t>
  </si>
  <si>
    <t>17,44 "206 Prádelna</t>
  </si>
  <si>
    <t>9,92 "208 Úklidová místnost</t>
  </si>
  <si>
    <t>16,9 "211 Umývárna - skupina 3</t>
  </si>
  <si>
    <t>8,58 "212 WC učitel/ka</t>
  </si>
  <si>
    <t>14,32 "104 WC učitel/ka 1</t>
  </si>
  <si>
    <t>35,07 "106 Umývárna - skupina 1</t>
  </si>
  <si>
    <t>23 "110 Výdejna pokrmů vč. mytí nádobí</t>
  </si>
  <si>
    <t>23,14 "207 Výdejna pokrmů vč. mytí nádobí</t>
  </si>
  <si>
    <t>298</t>
  </si>
  <si>
    <t>781131112</t>
  </si>
  <si>
    <t>Izolace pod obklad nátěrem nebo stěrkou ve dvou vrstvách</t>
  </si>
  <si>
    <t>-43687565</t>
  </si>
  <si>
    <t>Izolace stěny pod obklad izolace nátěrem nebo stěrkou ve dvou vrstvách</t>
  </si>
  <si>
    <t>https://podminky.urs.cz/item/CS_URS_2023_02/781131112</t>
  </si>
  <si>
    <t>211,08 "obklad</t>
  </si>
  <si>
    <t>299</t>
  </si>
  <si>
    <t>781131232</t>
  </si>
  <si>
    <t>Izolace pod obklad těsnícími pásy pro styčné nebo dilatační spáry</t>
  </si>
  <si>
    <t>271812479</t>
  </si>
  <si>
    <t>Izolace stěny pod obklad izolace těsnícími izolačními pásy pro styčné nebo dilatační spáry</t>
  </si>
  <si>
    <t>https://podminky.urs.cz/item/CS_URS_2023_02/781131232</t>
  </si>
  <si>
    <t>300</t>
  </si>
  <si>
    <t>781131241</t>
  </si>
  <si>
    <t>Izolace pod obklad těsnícími pásy vnitřní kout</t>
  </si>
  <si>
    <t>345978022</t>
  </si>
  <si>
    <t>Izolace stěny pod obklad izolace těsnícími izolačními pásy vnitřní kout</t>
  </si>
  <si>
    <t>https://podminky.urs.cz/item/CS_URS_2023_02/781131241</t>
  </si>
  <si>
    <t>(12*4)</t>
  </si>
  <si>
    <t>301</t>
  </si>
  <si>
    <t>781131264</t>
  </si>
  <si>
    <t>Izolace pod obklad těsnícími pásy mezi podlahou a stěnou</t>
  </si>
  <si>
    <t>-831124285</t>
  </si>
  <si>
    <t>Izolace stěny pod obklad izolace těsnícími izolačními pásy mezi podlahou a stěnu</t>
  </si>
  <si>
    <t>https://podminky.urs.cz/item/CS_URS_2023_02/781131264</t>
  </si>
  <si>
    <t>302</t>
  </si>
  <si>
    <t>781474115</t>
  </si>
  <si>
    <t>Montáž obkladů vnitřních keramických hladkých přes 22 do 25 ks/m2 lepených flexibilním lepidlem</t>
  </si>
  <si>
    <t>-749665462</t>
  </si>
  <si>
    <t>Montáž obkladů vnitřních stěn z dlaždic keramických lepených flexibilním lepidlem maloformátových hladkých přes 22 do 25 ks/m2</t>
  </si>
  <si>
    <t>https://podminky.urs.cz/item/CS_URS_2023_02/781474115</t>
  </si>
  <si>
    <t>303</t>
  </si>
  <si>
    <t>59761039</t>
  </si>
  <si>
    <t>obklad keramický hladký přes 22 do 25ks/m2</t>
  </si>
  <si>
    <t>-365368208</t>
  </si>
  <si>
    <t>211,08*1,1 'Přepočtené koeficientem množství</t>
  </si>
  <si>
    <t>304</t>
  </si>
  <si>
    <t>998781102</t>
  </si>
  <si>
    <t>Přesun hmot tonážní pro obklady keramické v objektech v přes 6 do 12 m</t>
  </si>
  <si>
    <t>375135201</t>
  </si>
  <si>
    <t>Přesun hmot pro obklady keramické stanovený z hmotnosti přesunovaného materiálu vodorovná dopravní vzdálenost do 50 m v objektech výšky přes 6 do 12 m</t>
  </si>
  <si>
    <t>https://podminky.urs.cz/item/CS_URS_2023_02/998781102</t>
  </si>
  <si>
    <t>783</t>
  </si>
  <si>
    <t>Dokončovací práce - nátěry</t>
  </si>
  <si>
    <t>305</t>
  </si>
  <si>
    <t>783268111</t>
  </si>
  <si>
    <t>Lazurovací dvojnásobný olejový nátěr tesařských konstrukcí</t>
  </si>
  <si>
    <t>151484861</t>
  </si>
  <si>
    <t>Lazurovací nátěr tesařských konstrukcí dvojnásobný olejový</t>
  </si>
  <si>
    <t>https://podminky.urs.cz/item/CS_URS_2023_02/783268111</t>
  </si>
  <si>
    <t>"nátěry podkladního roštu - černá</t>
  </si>
  <si>
    <t>(991,982*(0,08+0,04*2))</t>
  </si>
  <si>
    <t>(296,283*(0,05+0,03*2))</t>
  </si>
  <si>
    <t>306</t>
  </si>
  <si>
    <t>783314203</t>
  </si>
  <si>
    <t>Základní antikorozní jednonásobný syntetický samozákladující nátěr zámečnických konstrukcí</t>
  </si>
  <si>
    <t>2104522215</t>
  </si>
  <si>
    <t>Základní antikorozní nátěr zámečnických konstrukcí jednonásobný syntetický samozákladující</t>
  </si>
  <si>
    <t>https://podminky.urs.cz/item/CS_URS_2023_02/783314203</t>
  </si>
  <si>
    <t>23,22 "venkovní schodiště</t>
  </si>
  <si>
    <t>130,28 "pavlač</t>
  </si>
  <si>
    <t>17,09 "strop nad 1.NP</t>
  </si>
  <si>
    <t>307</t>
  </si>
  <si>
    <t>783315101</t>
  </si>
  <si>
    <t>Mezinátěr jednonásobný syntetický standardní zámečnických konstrukcí</t>
  </si>
  <si>
    <t>1658921969</t>
  </si>
  <si>
    <t>Mezinátěr zámečnických konstrukcí jednonásobný syntetický standardní</t>
  </si>
  <si>
    <t>https://podminky.urs.cz/item/CS_URS_2023_02/783315101</t>
  </si>
  <si>
    <t>308</t>
  </si>
  <si>
    <t>783317101</t>
  </si>
  <si>
    <t>Krycí jednonásobný syntetický standardní nátěr zámečnických konstrukcí</t>
  </si>
  <si>
    <t>1929220700</t>
  </si>
  <si>
    <t>Krycí nátěr (email) zámečnických konstrukcí jednonásobný syntetický standardní</t>
  </si>
  <si>
    <t>https://podminky.urs.cz/item/CS_URS_2023_02/783317101</t>
  </si>
  <si>
    <t>784</t>
  </si>
  <si>
    <t>Dokončovací práce - malby a tapety</t>
  </si>
  <si>
    <t>309</t>
  </si>
  <si>
    <t>784161401</t>
  </si>
  <si>
    <t>Celoplošné vyhlazení podkladu sádrovou stěrkou v místnostech v do 3,80 m</t>
  </si>
  <si>
    <t>482306027</t>
  </si>
  <si>
    <t>Celoplošné vyrovnání podkladu sádrovou stěrkou, tloušťky do 3 mm vyhlazením v místnostech výšky do 3,80 m</t>
  </si>
  <si>
    <t>https://podminky.urs.cz/item/CS_URS_2023_02/784161401</t>
  </si>
  <si>
    <t>(11,16*3)</t>
  </si>
  <si>
    <t>"102 Technická místnost</t>
  </si>
  <si>
    <t>(9,606*3)</t>
  </si>
  <si>
    <t>"103 Sklad</t>
  </si>
  <si>
    <t>(8,33*2,14)</t>
  </si>
  <si>
    <t>"104 WC učitel/ka 1</t>
  </si>
  <si>
    <t>(7,628*2,6)</t>
  </si>
  <si>
    <t>"105 Šatna - skupina 1</t>
  </si>
  <si>
    <t>(16,76*2,6)</t>
  </si>
  <si>
    <t>"106 Umývárna - skupina 1</t>
  </si>
  <si>
    <t>(17,046*2,6)</t>
  </si>
  <si>
    <t>"107 Denní místnost pro 24 dětí skupiny 1</t>
  </si>
  <si>
    <t>(38,63*3)</t>
  </si>
  <si>
    <t>"108 Odpočinková místnost - skupina 1</t>
  </si>
  <si>
    <t>(29,6*3)</t>
  </si>
  <si>
    <t>"109 Chodba se schodištěm</t>
  </si>
  <si>
    <t>(20,18*3)</t>
  </si>
  <si>
    <t>"110 Výdejna pokrmů vč. mytí nádobí</t>
  </si>
  <si>
    <t>(15,91*3)</t>
  </si>
  <si>
    <t>"111 Úklidová místnost</t>
  </si>
  <si>
    <t>(6,8*3)</t>
  </si>
  <si>
    <t>"112 Infra sauna</t>
  </si>
  <si>
    <t>0 "- technologie sauny</t>
  </si>
  <si>
    <t>"113 Šatna - skupina 2</t>
  </si>
  <si>
    <t>(18,178*2,6)</t>
  </si>
  <si>
    <t>"114 Umývárna - skupina 2</t>
  </si>
  <si>
    <t>(16,584*2,6)</t>
  </si>
  <si>
    <t>"115 WC učitel/ka 2</t>
  </si>
  <si>
    <t>(7,85*2,6)</t>
  </si>
  <si>
    <t>"116 Denní místnost pro 21 dětí skupiny 2</t>
  </si>
  <si>
    <t>(32,614*3)</t>
  </si>
  <si>
    <t>"117 Odpočinková místnost - skupina 2</t>
  </si>
  <si>
    <t>(28,246*3)</t>
  </si>
  <si>
    <t>"201 Chodba se schodištěm</t>
  </si>
  <si>
    <t>(32,73*3)</t>
  </si>
  <si>
    <t>"202 Umývárna s WC pro ZTP</t>
  </si>
  <si>
    <t>(9,788*2,6)</t>
  </si>
  <si>
    <t>"203 Šatna personál</t>
  </si>
  <si>
    <t>(10,472*2,6)</t>
  </si>
  <si>
    <t>"204 Zasedací místnost</t>
  </si>
  <si>
    <t>(16,792*2,6)</t>
  </si>
  <si>
    <t>"205 Ředitelna</t>
  </si>
  <si>
    <t>(14,622*2,6)</t>
  </si>
  <si>
    <t>"206 Prádelna</t>
  </si>
  <si>
    <t>(9,418*2,6)</t>
  </si>
  <si>
    <t>"207 Výdejna pokrmů vč. mytí nádobí</t>
  </si>
  <si>
    <t>"208 Úklidová místnost</t>
  </si>
  <si>
    <t>(6,802*3)</t>
  </si>
  <si>
    <t>"209 Sklad</t>
  </si>
  <si>
    <t>(11,5*3)</t>
  </si>
  <si>
    <t>"210 Šatna - skupina 3</t>
  </si>
  <si>
    <t>"211 Umývárna - skupina 3</t>
  </si>
  <si>
    <t>"212 WC učitel/ka</t>
  </si>
  <si>
    <t>"213 Denní místnost pro 21 dětí skupiny 3</t>
  </si>
  <si>
    <t>"214 Odpočinková místnost - skupina 3</t>
  </si>
  <si>
    <t>(23,975*3)</t>
  </si>
  <si>
    <t>45,123 "vnitřní ostění</t>
  </si>
  <si>
    <t>-(89,13*2) "vnitřní otvory</t>
  </si>
  <si>
    <t>"podhled</t>
  </si>
  <si>
    <t>(167,72+84,71+266,73)</t>
  </si>
  <si>
    <t>310</t>
  </si>
  <si>
    <t>784171111</t>
  </si>
  <si>
    <t>Zakrytí vnitřních ploch stěn v místnostech v do 3,80 m</t>
  </si>
  <si>
    <t>532736510</t>
  </si>
  <si>
    <t>Zakrytí nemalovaných ploch (materiál ve specifikaci) včetně pozdějšího odkrytí svislých ploch např. stěn, oken, dveří v místnostech výšky do 3,80</t>
  </si>
  <si>
    <t>https://podminky.urs.cz/item/CS_URS_2023_02/784171111</t>
  </si>
  <si>
    <t>"vnější výplně</t>
  </si>
  <si>
    <t>160,314</t>
  </si>
  <si>
    <t>311</t>
  </si>
  <si>
    <t>58124844</t>
  </si>
  <si>
    <t>fólie pro malířské potřeby zakrývací tl 25µ 4x5m</t>
  </si>
  <si>
    <t>-441575697</t>
  </si>
  <si>
    <t>160,314*1,05 'Přepočtené koeficientem množství</t>
  </si>
  <si>
    <t>312</t>
  </si>
  <si>
    <t>784181121</t>
  </si>
  <si>
    <t>Hloubková jednonásobná bezbarvá penetrace podkladu v místnostech v do 3,80 m</t>
  </si>
  <si>
    <t>212125563</t>
  </si>
  <si>
    <t>Penetrace podkladu jednonásobná hloubková akrylátová bezbarvá v místnostech výšky do 3,80 m</t>
  </si>
  <si>
    <t>https://podminky.urs.cz/item/CS_URS_2023_02/784181121</t>
  </si>
  <si>
    <t>"odpočet obkladu</t>
  </si>
  <si>
    <t>-211,08</t>
  </si>
  <si>
    <t>313</t>
  </si>
  <si>
    <t>784211101</t>
  </si>
  <si>
    <t>Dvojnásobné bílé malby ze směsí za mokra výborně oděruvzdorných v místnostech v do 3,80 m</t>
  </si>
  <si>
    <t>-192739213</t>
  </si>
  <si>
    <t>Malby z malířských směsí oděruvzdorných za mokra dvojnásobné, bílé za mokra oděruvzdorné výborně v místnostech výšky do 3,80 m</t>
  </si>
  <si>
    <t>https://podminky.urs.cz/item/CS_URS_2023_02/784211101</t>
  </si>
  <si>
    <t>"malby</t>
  </si>
  <si>
    <t>1469,436</t>
  </si>
  <si>
    <t>786</t>
  </si>
  <si>
    <t>Dokončovací práce - čalounické úpravy</t>
  </si>
  <si>
    <t>314</t>
  </si>
  <si>
    <t>786623011</t>
  </si>
  <si>
    <t>Montáž venkovní žaluzie do okenního nebo dveřního otvoru na rám nebo do žaluziové schránky ovládané motorem pl do 4 m2</t>
  </si>
  <si>
    <t>1449146276</t>
  </si>
  <si>
    <t>Montáž venkovních žaluzií do okenního nebo dveřního otvoru ovládaných motorem, upevněných na rám nebo do žaluziově schránky, plochy do 4 m2</t>
  </si>
  <si>
    <t>https://podminky.urs.cz/item/CS_URS_2023_02/786623011</t>
  </si>
  <si>
    <t>1 "m 108</t>
  </si>
  <si>
    <t>315</t>
  </si>
  <si>
    <t>55342529</t>
  </si>
  <si>
    <t>žaluzie Z-90 ovládaná základním motorem včetně příslušenství plochy do 4,0m2</t>
  </si>
  <si>
    <t>-1670059142</t>
  </si>
  <si>
    <t>(1,483*2,5)</t>
  </si>
  <si>
    <t>316</t>
  </si>
  <si>
    <t>786623013</t>
  </si>
  <si>
    <t>Montáž venkovní žaluzie do okenního nebo dveřního otvoru na rám nebo do žaluziové schránky ovládané motorem pl přes 4 do 6 m2</t>
  </si>
  <si>
    <t>-878725713</t>
  </si>
  <si>
    <t>Montáž venkovních žaluzií do okenního nebo dveřního otvoru ovládaných motorem, upevněných na rám nebo do žaluziově schránky, plochy přes 4 do 6 m2</t>
  </si>
  <si>
    <t>https://podminky.urs.cz/item/CS_URS_2023_02/786623013</t>
  </si>
  <si>
    <t>1 "m 204</t>
  </si>
  <si>
    <t>1 "m 205</t>
  </si>
  <si>
    <t>317</t>
  </si>
  <si>
    <t>55342531</t>
  </si>
  <si>
    <t>žaluzie Z-90 ovládaná základním motorem včetně příslušenství plochy do 6,0m2</t>
  </si>
  <si>
    <t>904876544</t>
  </si>
  <si>
    <t>(2,5*2,1)*2</t>
  </si>
  <si>
    <t>318</t>
  </si>
  <si>
    <t>786623017</t>
  </si>
  <si>
    <t>Montáž venkovní žaluzie do okenního nebo dveřního otvoru na rám nebo do žaluziové schránky ovládané motorem pl přes 8 m2</t>
  </si>
  <si>
    <t>-1316973417</t>
  </si>
  <si>
    <t>Montáž venkovních žaluzií do okenního nebo dveřního otvoru ovládaných motorem, upevněných na rám nebo do žaluziově schránky, plochy přes 8 m2</t>
  </si>
  <si>
    <t>https://podminky.urs.cz/item/CS_URS_2023_02/786623017</t>
  </si>
  <si>
    <t>1 "m 107</t>
  </si>
  <si>
    <t>319</t>
  </si>
  <si>
    <t>55342534</t>
  </si>
  <si>
    <t>žaluzie Z-90 ovládaná základním motorem včetně příslušenství plochy do 12,0m2</t>
  </si>
  <si>
    <t>2140737693</t>
  </si>
  <si>
    <t>(3,467*2,5)</t>
  </si>
  <si>
    <t>320</t>
  </si>
  <si>
    <t>786623031</t>
  </si>
  <si>
    <t>Montáž krycího plechu venkovní žaluzie osazené do okenního nebo dveřního otvoru jakékoli šířky</t>
  </si>
  <si>
    <t>-1232746925</t>
  </si>
  <si>
    <t>Montáž venkovních žaluzií do okenního nebo dveřního otvoru krycího plechu jakékoli délky</t>
  </si>
  <si>
    <t>https://podminky.urs.cz/item/CS_URS_2023_02/786623031</t>
  </si>
  <si>
    <t>321</t>
  </si>
  <si>
    <t>55342584</t>
  </si>
  <si>
    <t>plech krycí Al pro žaluzie Z-90 tl 1,5mm lakovaný včetně bočnic a držáků plochy do 4,0m2 šířky do 2,0m</t>
  </si>
  <si>
    <t>1301118494</t>
  </si>
  <si>
    <t>322</t>
  </si>
  <si>
    <t>55342594</t>
  </si>
  <si>
    <t>plech krycí Al pro žaluzie Z-90 tl 1,5mm lakovaný včetně bočnic a držáků plochy do 6,0m2 šířky do 3,0m</t>
  </si>
  <si>
    <t>-1081222692</t>
  </si>
  <si>
    <t>323</t>
  </si>
  <si>
    <t>55342603</t>
  </si>
  <si>
    <t>plech krycí Al pro žaluzie Z-90 tl 1,5mm lakovaný včetně bočnic a držáků plochy do 12,0m2 šířky do 4,0m</t>
  </si>
  <si>
    <t>909894408</t>
  </si>
  <si>
    <t>324</t>
  </si>
  <si>
    <t>78699001R</t>
  </si>
  <si>
    <t>D+M screen rolety vč, příslušenství (kotevní prvky, vodící lišty apod.)</t>
  </si>
  <si>
    <t>-1741729738</t>
  </si>
  <si>
    <t>"výška rolet bude určena pojektantem</t>
  </si>
  <si>
    <t xml:space="preserve">(2,3*3,2) </t>
  </si>
  <si>
    <t>(1,45*3,2)</t>
  </si>
  <si>
    <t>(2,4*3,2)*6</t>
  </si>
  <si>
    <t>(2,4*3,2)</t>
  </si>
  <si>
    <t>(1,6*3,2)</t>
  </si>
  <si>
    <t>(2,3*3,2)*11</t>
  </si>
  <si>
    <t>325</t>
  </si>
  <si>
    <t>998786102</t>
  </si>
  <si>
    <t>Přesun hmot tonážní pro stínění a čalounické úpravy v objektech v přes 6 do 12 m</t>
  </si>
  <si>
    <t>116649649</t>
  </si>
  <si>
    <t>Přesun hmot pro stínění a čalounické úpravy stanovený z hmotnosti přesunovaného materiálu vodorovná dopravní vzdálenost do 50 m v objektech výšky (hloubky) přes 6 do 12 m</t>
  </si>
  <si>
    <t>https://podminky.urs.cz/item/CS_URS_2023_02/998786102</t>
  </si>
  <si>
    <t>HZS</t>
  </si>
  <si>
    <t>Hodinové zúčtovací sazby</t>
  </si>
  <si>
    <t>326</t>
  </si>
  <si>
    <t>HZS2491</t>
  </si>
  <si>
    <t>Hodinová zúčtovací sazba dělník zednických výpomocí</t>
  </si>
  <si>
    <t>hod</t>
  </si>
  <si>
    <t>512</t>
  </si>
  <si>
    <t>-1336570102</t>
  </si>
  <si>
    <t>Hodinové zúčtovací sazby profesí PSV zednické výpomoci a pomocné práce PSV dělník zednických výpomocí</t>
  </si>
  <si>
    <t>https://podminky.urs.cz/item/CS_URS_2023_02/HZS2491</t>
  </si>
  <si>
    <t>(8,5*2)*14 "stavební přípomoce, neměřitelné práce</t>
  </si>
  <si>
    <t>OST</t>
  </si>
  <si>
    <t>Ostatní</t>
  </si>
  <si>
    <t>327</t>
  </si>
  <si>
    <t>OST99A01</t>
  </si>
  <si>
    <t>D+M infrasauna 3600/2150/2300 mm, systémové řešení vč. 2x solné stěny 3200/400/25 mm</t>
  </si>
  <si>
    <t>soubor</t>
  </si>
  <si>
    <t>493425098</t>
  </si>
  <si>
    <t>Poznámka k položce:_x000d_
- viz. specifikace na výkresu D.1.A.11</t>
  </si>
  <si>
    <t>ZTI - D.1.4.1 - ZTI - vrchní stavba</t>
  </si>
  <si>
    <t>M. Volf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</si>
  <si>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</si>
  <si>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</si>
  <si>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</si>
  <si>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</si>
  <si>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721</t>
  </si>
  <si>
    <t>Zdravotechnika - vnitřní kanalizace</t>
  </si>
  <si>
    <t>721174024</t>
  </si>
  <si>
    <t>Potrubí kanalizační z PP odpadní DN 75</t>
  </si>
  <si>
    <t>-1158365426</t>
  </si>
  <si>
    <t>Potrubí z trub polypropylenových odpadní (svislé) DN 75</t>
  </si>
  <si>
    <t>https://podminky.urs.cz/item/CS_URS_2023_02/721174024</t>
  </si>
  <si>
    <t>721174025</t>
  </si>
  <si>
    <t>Potrubí kanalizační z PP odpadní DN 110</t>
  </si>
  <si>
    <t>1338814235</t>
  </si>
  <si>
    <t>Potrubí z trub polypropylenových odpadní (svislé) DN 110</t>
  </si>
  <si>
    <t>https://podminky.urs.cz/item/CS_URS_2023_02/721174025</t>
  </si>
  <si>
    <t>721174041</t>
  </si>
  <si>
    <t>Potrubí kanalizační z PP připojovací DN 32</t>
  </si>
  <si>
    <t>2019785548</t>
  </si>
  <si>
    <t>Potrubí z trub polypropylenových připojovací DN 32</t>
  </si>
  <si>
    <t>https://podminky.urs.cz/item/CS_URS_2023_02/721174041</t>
  </si>
  <si>
    <t>721174042</t>
  </si>
  <si>
    <t>Potrubí kanalizační z PP připojovací DN 40</t>
  </si>
  <si>
    <t>-438264846</t>
  </si>
  <si>
    <t>Potrubí z trub polypropylenových připojovací DN 40</t>
  </si>
  <si>
    <t>https://podminky.urs.cz/item/CS_URS_2023_02/721174042</t>
  </si>
  <si>
    <t>721174043</t>
  </si>
  <si>
    <t>Potrubí kanalizační z PP připojovací DN 50</t>
  </si>
  <si>
    <t>-1719868342</t>
  </si>
  <si>
    <t>Potrubí z trub polypropylenových připojovací DN 50</t>
  </si>
  <si>
    <t>https://podminky.urs.cz/item/CS_URS_2023_02/721174043</t>
  </si>
  <si>
    <t>721174044</t>
  </si>
  <si>
    <t>Potrubí kanalizační z PP připojovací DN 75</t>
  </si>
  <si>
    <t>-1213565502</t>
  </si>
  <si>
    <t>Potrubí z trub polypropylenových připojovací DN 75</t>
  </si>
  <si>
    <t>https://podminky.urs.cz/item/CS_URS_2023_02/721174044</t>
  </si>
  <si>
    <t>721174045</t>
  </si>
  <si>
    <t>Potrubí kanalizační z PP připojovací DN 110</t>
  </si>
  <si>
    <t>-478806751</t>
  </si>
  <si>
    <t>Potrubí z trub polypropylenových připojovací DN 110</t>
  </si>
  <si>
    <t>https://podminky.urs.cz/item/CS_URS_2023_02/721174045</t>
  </si>
  <si>
    <t>721174062</t>
  </si>
  <si>
    <t>Potrubí kanalizační z PP větrací DN 75</t>
  </si>
  <si>
    <t>1990860140</t>
  </si>
  <si>
    <t>Potrubí z trub polypropylenových větrací DN 75</t>
  </si>
  <si>
    <t>https://podminky.urs.cz/item/CS_URS_2023_02/721174062</t>
  </si>
  <si>
    <t>721174063</t>
  </si>
  <si>
    <t>Potrubí kanalizační z PP větrací DN 110</t>
  </si>
  <si>
    <t>232964554</t>
  </si>
  <si>
    <t>Potrubí z trub polypropylenových větrací DN 110</t>
  </si>
  <si>
    <t>https://podminky.urs.cz/item/CS_URS_2023_02/721174063</t>
  </si>
  <si>
    <t>721175152</t>
  </si>
  <si>
    <t>Potrubí kanalizační z PP dešťové vysoce odhlučněné třívrstvé DN 110</t>
  </si>
  <si>
    <t>1004335751</t>
  </si>
  <si>
    <t>Potrubí plastové odhlučněné vysoce tlumící třívrstvé dešťové DN 110</t>
  </si>
  <si>
    <t>https://podminky.urs.cz/item/CS_URS_2023_02/721175152</t>
  </si>
  <si>
    <t>721194103</t>
  </si>
  <si>
    <t>Vyvedení a upevnění odpadních výpustek DN 32</t>
  </si>
  <si>
    <t>2097124617</t>
  </si>
  <si>
    <t>Vyměření přípojek na potrubí vyvedení a upevnění odpadních výpustek DN 32</t>
  </si>
  <si>
    <t>https://podminky.urs.cz/item/CS_URS_2023_02/721194103</t>
  </si>
  <si>
    <t>721194104</t>
  </si>
  <si>
    <t>Vyvedení a upevnění odpadních výpustek DN 40</t>
  </si>
  <si>
    <t>-1118277533</t>
  </si>
  <si>
    <t>Vyměření přípojek na potrubí vyvedení a upevnění odpadních výpustek DN 40</t>
  </si>
  <si>
    <t>https://podminky.urs.cz/item/CS_URS_2023_02/721194104</t>
  </si>
  <si>
    <t>721194105</t>
  </si>
  <si>
    <t>Vyvedení a upevnění odpadních výpustek DN 50</t>
  </si>
  <si>
    <t>-2096184577</t>
  </si>
  <si>
    <t>Vyměření přípojek na potrubí vyvedení a upevnění odpadních výpustek DN 50</t>
  </si>
  <si>
    <t>https://podminky.urs.cz/item/CS_URS_2023_02/721194105</t>
  </si>
  <si>
    <t>15+3+2+2+3+1+4+1+1+2+3</t>
  </si>
  <si>
    <t>721194109</t>
  </si>
  <si>
    <t>Vyvedení a upevnění odpadních výpustek DN 110</t>
  </si>
  <si>
    <t>956263103</t>
  </si>
  <si>
    <t>Vyměření přípojek na potrubí vyvedení a upevnění odpadních výpustek DN 110</t>
  </si>
  <si>
    <t>https://podminky.urs.cz/item/CS_URS_2023_02/721194109</t>
  </si>
  <si>
    <t>15+3+1+2</t>
  </si>
  <si>
    <t>721211913</t>
  </si>
  <si>
    <t>Montáž vpustí podlahových DN 110 ostatní typ</t>
  </si>
  <si>
    <t>-452190569</t>
  </si>
  <si>
    <t>Podlahové vpusti montáž podlahových vpustí ostatních typů DN 110</t>
  </si>
  <si>
    <t>https://podminky.urs.cz/item/CS_URS_2023_02/721211913</t>
  </si>
  <si>
    <t>HLE.HL317</t>
  </si>
  <si>
    <t>Podlahová vpust DN50/75/110 se svislým odtokem s pevnou izolační přírubou, ZU standard, plast 147x147mm/ nerez 138x138mm, sítko</t>
  </si>
  <si>
    <t>70252988</t>
  </si>
  <si>
    <t>721212127</t>
  </si>
  <si>
    <t>Odtokový sprchový žlab délky 1000 mm s krycím roštem a zápachovou uzávěrkou</t>
  </si>
  <si>
    <t>-1297310750</t>
  </si>
  <si>
    <t>Odtokové sprchové žlaby se zápachovou uzávěrkou a krycím roštem délky 1000 mm</t>
  </si>
  <si>
    <t>https://podminky.urs.cz/item/CS_URS_2023_02/721212127</t>
  </si>
  <si>
    <t>Poznámka k položce:_x000d_
Pro sprchu pro tělesně postižené</t>
  </si>
  <si>
    <t>721226512</t>
  </si>
  <si>
    <t>Zápachová uzávěrka podomítková pro pračku a myčku DN 50</t>
  </si>
  <si>
    <t>-257119084</t>
  </si>
  <si>
    <t>Zápachové uzávěrky podomítkové (Pe) s krycí deskou pro pračku a myčku DN 50</t>
  </si>
  <si>
    <t>https://podminky.urs.cz/item/CS_URS_2023_02/721226512</t>
  </si>
  <si>
    <t>721229111</t>
  </si>
  <si>
    <t>Montáž zápachové uzávěrky pro pračku a myčku do DN 50 ostatní typ</t>
  </si>
  <si>
    <t>1551208609</t>
  </si>
  <si>
    <t>Zápachové uzávěrky montáž zápachových uzávěrek ostatních typů do DN 50</t>
  </si>
  <si>
    <t>https://podminky.urs.cz/item/CS_URS_2023_02/721229111</t>
  </si>
  <si>
    <t>RHLE.HL136430</t>
  </si>
  <si>
    <t>Vodní ZU pro odvod kondenzátu DN32, bez transparentntích trubic a bez dopouštění</t>
  </si>
  <si>
    <t>-253123638</t>
  </si>
  <si>
    <t>Poznámka k položce:_x000d_
pro napojení kondenzátu VZT</t>
  </si>
  <si>
    <t>6001001002</t>
  </si>
  <si>
    <t>Sifon pro odkapávající kondenzát HL136.3 s přídavnou mechanickou zápachovou uzávěrkou</t>
  </si>
  <si>
    <t>-1538347114</t>
  </si>
  <si>
    <t>Poznámka k položce:_x000d_
pro napojení odkapů v tech. místnosti</t>
  </si>
  <si>
    <t>721239114</t>
  </si>
  <si>
    <t>Montáž střešního vtoku svislý odtok do DN 160 ostatní typ</t>
  </si>
  <si>
    <t>2108293500</t>
  </si>
  <si>
    <t>Střešní vtoky (vpusti) montáž střešních vtoků ostatních typů se svislým odtokem do DN 160</t>
  </si>
  <si>
    <t>https://podminky.urs.cz/item/CS_URS_2023_02/721239114</t>
  </si>
  <si>
    <t>RHLE.HL621P1</t>
  </si>
  <si>
    <t>Střešní vtok DN110 svislý s PVC pevnou izolační přírubou, s elektrickým ohřevem (10-30W, 230V), záchytný koš</t>
  </si>
  <si>
    <t>1638714523</t>
  </si>
  <si>
    <t>721273152</t>
  </si>
  <si>
    <t>Hlavice ventilační polypropylen PP DN 75</t>
  </si>
  <si>
    <t>1005816171</t>
  </si>
  <si>
    <t>Ventilační hlavice z polypropylenu (PP) DN 75</t>
  </si>
  <si>
    <t>https://podminky.urs.cz/item/CS_URS_2023_02/721273152</t>
  </si>
  <si>
    <t>721273153</t>
  </si>
  <si>
    <t>Hlavice ventilační polypropylen PP DN 110</t>
  </si>
  <si>
    <t>1007477925</t>
  </si>
  <si>
    <t>Ventilační hlavice z polypropylenu (PP) DN 110</t>
  </si>
  <si>
    <t>https://podminky.urs.cz/item/CS_URS_2023_02/721273153</t>
  </si>
  <si>
    <t>721290111</t>
  </si>
  <si>
    <t>Zkouška těsnosti potrubí kanalizace vodou DN do 125</t>
  </si>
  <si>
    <t>-786587165</t>
  </si>
  <si>
    <t>Zkouška těsnosti kanalizace v objektech vodou do DN 125</t>
  </si>
  <si>
    <t>https://podminky.urs.cz/item/CS_URS_2023_02/721290111</t>
  </si>
  <si>
    <t>35+29+18+6+55+4+26+12+12+22</t>
  </si>
  <si>
    <t>998721102</t>
  </si>
  <si>
    <t>Přesun hmot tonážní pro vnitřní kanalizace v objektech v přes 6 do 12 m</t>
  </si>
  <si>
    <t>1375109489</t>
  </si>
  <si>
    <t>Přesun hmot pro vnitřní kanalizace stanovený z hmotnosti přesunovaného materiálu vodorovná dopravní vzdálenost do 50 m v objektech výšky přes 6 do 12 m</t>
  </si>
  <si>
    <t>https://podminky.urs.cz/item/CS_URS_2023_02/998721102</t>
  </si>
  <si>
    <t>722</t>
  </si>
  <si>
    <t>Zdravotechnika - vnitřní vodovod</t>
  </si>
  <si>
    <t>722130103</t>
  </si>
  <si>
    <t>Potrubí pro zavodněný systém ocelové hladké pozinkované spojované lisováním D 22x1,5 mm</t>
  </si>
  <si>
    <t>-372969796</t>
  </si>
  <si>
    <t>Potrubí z ocelových trubek pozinkovaných hladkých pro zavodněný systém spojovaných lisováním PN 16 do 110°C Ø 22/1,5</t>
  </si>
  <si>
    <t>https://podminky.urs.cz/item/CS_URS_2023_02/722130103</t>
  </si>
  <si>
    <t>722130104</t>
  </si>
  <si>
    <t>Potrubí pro zavodněný systém ocelové hladké pozinkované spojované lisováním D 28x1,5 mm</t>
  </si>
  <si>
    <t>-1742501799</t>
  </si>
  <si>
    <t>Potrubí z ocelových trubek pozinkovaných hladkých pro zavodněný systém spojovaných lisováním PN 16 do 110°C Ø 28/1,5</t>
  </si>
  <si>
    <t>https://podminky.urs.cz/item/CS_URS_2023_02/722130104</t>
  </si>
  <si>
    <t>722140117</t>
  </si>
  <si>
    <t>Potrubí vodovodní ocelové z ušlechtilé oceli spojované lisováním D 54x2 mm</t>
  </si>
  <si>
    <t>-1776727128</t>
  </si>
  <si>
    <t>Potrubí z ocelových trubek z ušlechtilé oceli (nerez) spojované lisováním Ø 54/2</t>
  </si>
  <si>
    <t>https://podminky.urs.cz/item/CS_URS_2023_02/722140117</t>
  </si>
  <si>
    <t>722160223</t>
  </si>
  <si>
    <t>Potrubí vodovodní měděné tvrdé spojované lisováním D 22x1 mm</t>
  </si>
  <si>
    <t>-828558751</t>
  </si>
  <si>
    <t>Potrubí z měděných trubek tvrdých, spojovaných lisováním PN 16 do 85°C Ø 22/1</t>
  </si>
  <si>
    <t>https://podminky.urs.cz/item/CS_URS_2023_02/722160223</t>
  </si>
  <si>
    <t>722160224</t>
  </si>
  <si>
    <t>Potrubí vodovodní měděné tvrdé spojované lisováním D 28x1,5 mm</t>
  </si>
  <si>
    <t>-1363740892</t>
  </si>
  <si>
    <t>Potrubí z měděných trubek tvrdých, spojovaných lisováním PN 16 do 85°C Ø 28/1,5</t>
  </si>
  <si>
    <t>https://podminky.urs.cz/item/CS_URS_2023_02/722160224</t>
  </si>
  <si>
    <t>722160225</t>
  </si>
  <si>
    <t>Potrubí vodovodní měděné tvrdé spojované lisováním D 35x1,5 mm</t>
  </si>
  <si>
    <t>-856180106</t>
  </si>
  <si>
    <t>Potrubí z měděných trubek tvrdých, spojovaných lisováním PN 16 do 85°C Ø 35/1,5</t>
  </si>
  <si>
    <t>https://podminky.urs.cz/item/CS_URS_2023_02/722160225</t>
  </si>
  <si>
    <t>722160226</t>
  </si>
  <si>
    <t>Potrubí vodovodní měděné tvrdé spojované lisováním D 42x1,5 mm</t>
  </si>
  <si>
    <t>456440107</t>
  </si>
  <si>
    <t>Potrubí z měděných trubek tvrdých, spojovaných lisováním PN 16 do 85°C Ø 42/1,5</t>
  </si>
  <si>
    <t>https://podminky.urs.cz/item/CS_URS_2023_02/722160226</t>
  </si>
  <si>
    <t>722160227</t>
  </si>
  <si>
    <t>Potrubí vodovodní měděné tvrdé spojované lisováním D 54x2 mm</t>
  </si>
  <si>
    <t>688494581</t>
  </si>
  <si>
    <t>Potrubí z měděných trubek tvrdých, spojovaných lisováním PN 16 do 85°C Ø 54/2</t>
  </si>
  <si>
    <t>https://podminky.urs.cz/item/CS_URS_2023_02/722160227</t>
  </si>
  <si>
    <t>722173113</t>
  </si>
  <si>
    <t>Potrubí vodovodní plastové PE-Xa spoj násuvnou objímkou plastovou D 20x2,8 mm</t>
  </si>
  <si>
    <t>-563033762</t>
  </si>
  <si>
    <t>Potrubí z plastových trubek ze síťovaného polyethylenu (PE-Xa) spojované mechanicky násuvnou objímkou plastovou D 20/2,8</t>
  </si>
  <si>
    <t>https://podminky.urs.cz/item/CS_URS_2023_02/722173113</t>
  </si>
  <si>
    <t>722173114</t>
  </si>
  <si>
    <t>Potrubí vodovodní plastové PE-Xa spoj násuvnou objímkou plastovou D 25x3,5 mm</t>
  </si>
  <si>
    <t>-119675410</t>
  </si>
  <si>
    <t>Potrubí z plastových trubek ze síťovaného polyethylenu (PE-Xa) spojované mechanicky násuvnou objímkou plastovou D 25/3,5</t>
  </si>
  <si>
    <t>https://podminky.urs.cz/item/CS_URS_2023_02/722173114</t>
  </si>
  <si>
    <t>722173115</t>
  </si>
  <si>
    <t>Potrubí vodovodní plastové PE-Xa spoj násuvnou objímkou plastovou D 32x4,4 mm</t>
  </si>
  <si>
    <t>-1899680568</t>
  </si>
  <si>
    <t>Potrubí z plastových trubek ze síťovaného polyethylenu (PE-Xa) spojované mechanicky násuvnou objímkou plastovou D 32/4,4</t>
  </si>
  <si>
    <t>https://podminky.urs.cz/item/CS_URS_2023_02/722173115</t>
  </si>
  <si>
    <t>722173116</t>
  </si>
  <si>
    <t>Potrubí vodovodní plastové PE-Xa spoj násuvnou objímkou plastovou D 40x5,5 mm</t>
  </si>
  <si>
    <t>-1044813009</t>
  </si>
  <si>
    <t>Potrubí z plastových trubek ze síťovaného polyethylenu (PE-Xa) spojované mechanicky násuvnou objímkou plastovou D 40/5,5</t>
  </si>
  <si>
    <t>https://podminky.urs.cz/item/CS_URS_2023_02/722173116</t>
  </si>
  <si>
    <t>722181211</t>
  </si>
  <si>
    <t>Ochrana vodovodního potrubí přilepenými termoizolačními trubicemi z PE tl do 6 mm DN do 22 mm</t>
  </si>
  <si>
    <t>-164934642</t>
  </si>
  <si>
    <t>Ochrana potrubí termoizolačními trubicemi z pěnového polyetylenu PE přilepenými v příčných a podélných spojích, tloušťky izolace do 6 mm, vnitřního průměru izolace DN do 22 mm</t>
  </si>
  <si>
    <t>https://podminky.urs.cz/item/CS_URS_2023_02/722181211</t>
  </si>
  <si>
    <t>722181212</t>
  </si>
  <si>
    <t>Ochrana vodovodního potrubí přilepenými termoizolačními trubicemi z PE tl do 6 mm DN přes 22 do 32 mm</t>
  </si>
  <si>
    <t>55115973</t>
  </si>
  <si>
    <t>Ochrana potrubí termoizolačními trubicemi z pěnového polyetylenu PE přilepenými v příčných a podélných spojích, tloušťky izolace do 6 mm, vnitřního průměru izolace DN přes 22 do 32 mm</t>
  </si>
  <si>
    <t>https://podminky.urs.cz/item/CS_URS_2023_02/722181212</t>
  </si>
  <si>
    <t>12+69+22</t>
  </si>
  <si>
    <t>722181213</t>
  </si>
  <si>
    <t>Ochrana vodovodního potrubí přilepenými termoizolačními trubicemi z PE tl do 6 mm DN přes 32 mm</t>
  </si>
  <si>
    <t>2039975740</t>
  </si>
  <si>
    <t>Ochrana potrubí termoizolačními trubicemi z pěnového polyetylenu PE přilepenými v příčných a podélných spojích, tloušťky izolace do 6 mm, vnitřního průměru izolace DN přes 32 mm</t>
  </si>
  <si>
    <t>https://podminky.urs.cz/item/CS_URS_2023_02/722181213</t>
  </si>
  <si>
    <t>42+5+22+6</t>
  </si>
  <si>
    <t>722181241</t>
  </si>
  <si>
    <t>Ochrana vodovodního potrubí přilepenými termoizolačními trubicemi z PE tl přes 13 do 20 mm DN do 22 mm</t>
  </si>
  <si>
    <t>-662677049</t>
  </si>
  <si>
    <t>Ochrana potrubí termoizolačními trubicemi z pěnového polyetylenu PE přilepenými v příčných a podélných spojích, tloušťky izolace přes 13 do 20 mm, vnitřního průměru izolace DN do 22 mm</t>
  </si>
  <si>
    <t>https://podminky.urs.cz/item/CS_URS_2023_02/722181241</t>
  </si>
  <si>
    <t>30+140</t>
  </si>
  <si>
    <t>722181252</t>
  </si>
  <si>
    <t>Ochrana vodovodního potrubí přilepenými termoizolačními trubicemi z PE tl přes 20 do 25 mm DN přes 22 do 45 mm</t>
  </si>
  <si>
    <t>-1114477209</t>
  </si>
  <si>
    <t>Ochrana potrubí termoizolačními trubicemi z pěnového polyetylenu PE přilepenými v příčných a podélných spojích, tloušťky izolace přes 20 do 25 mm, vnitřního průměru izolace DN přes 22 do 45 mm</t>
  </si>
  <si>
    <t>https://podminky.urs.cz/item/CS_URS_2023_02/722181252</t>
  </si>
  <si>
    <t>22+14+22++59+15+5</t>
  </si>
  <si>
    <t>722190401</t>
  </si>
  <si>
    <t>Vyvedení a upevnění výpustku DN do 25</t>
  </si>
  <si>
    <t>-337836916</t>
  </si>
  <si>
    <t>Zřízení přípojek na potrubí vyvedení a upevnění výpustek do DN 25</t>
  </si>
  <si>
    <t>https://podminky.urs.cz/item/CS_URS_2023_02/722190401</t>
  </si>
  <si>
    <t>722190402</t>
  </si>
  <si>
    <t>Vyvedení a upevnění výpustku DN přes 25 do 50</t>
  </si>
  <si>
    <t>-1440808634</t>
  </si>
  <si>
    <t>Zřízení přípojek na potrubí vyvedení a upevnění výpustek přes 25 do DN 50</t>
  </si>
  <si>
    <t>https://podminky.urs.cz/item/CS_URS_2023_02/722190402</t>
  </si>
  <si>
    <t>722220111</t>
  </si>
  <si>
    <t>Nástěnka pro výtokový ventil G 1/2" s jedním závitem</t>
  </si>
  <si>
    <t>-1925910778</t>
  </si>
  <si>
    <t>Armatury s jedním závitem nástěnky pro výtokový ventil G 1/2"</t>
  </si>
  <si>
    <t>https://podminky.urs.cz/item/CS_URS_2023_02/722220111</t>
  </si>
  <si>
    <t>722220121</t>
  </si>
  <si>
    <t>Nástěnka pro baterii G 1/2" s jedním závitem</t>
  </si>
  <si>
    <t>pár</t>
  </si>
  <si>
    <t>1334004500</t>
  </si>
  <si>
    <t>Armatury s jedním závitem nástěnky pro baterii G 1/2"</t>
  </si>
  <si>
    <t>https://podminky.urs.cz/item/CS_URS_2023_02/722220121</t>
  </si>
  <si>
    <t>722224115</t>
  </si>
  <si>
    <t>Kohout plnicí nebo vypouštěcí G 1/2" PN 10 s jedním závitem</t>
  </si>
  <si>
    <t>-569707176</t>
  </si>
  <si>
    <t>Armatury s jedním závitem kohouty plnicí a vypouštěcí PN 10 G 1/2"</t>
  </si>
  <si>
    <t>https://podminky.urs.cz/item/CS_URS_2023_02/722224115</t>
  </si>
  <si>
    <t>722231073</t>
  </si>
  <si>
    <t>Ventil zpětný mosazný G 3/4" PN 10 do 110°C se dvěma závity</t>
  </si>
  <si>
    <t>-560583126</t>
  </si>
  <si>
    <t>Armatury se dvěma závity ventily zpětné mosazné PN 10 do 110°C G 3/4"</t>
  </si>
  <si>
    <t>https://podminky.urs.cz/item/CS_URS_2023_02/722231073</t>
  </si>
  <si>
    <t>722231142</t>
  </si>
  <si>
    <t>Ventil závitový pojistný rohový G 3/4"</t>
  </si>
  <si>
    <t>1907418521</t>
  </si>
  <si>
    <t>Armatury se dvěma závity ventily pojistné rohové G 3/4"</t>
  </si>
  <si>
    <t>https://podminky.urs.cz/item/CS_URS_2023_02/722231142</t>
  </si>
  <si>
    <t>722232044</t>
  </si>
  <si>
    <t>Kohout kulový přímý G 3/4" PN 42 do 185°C vnitřní závit</t>
  </si>
  <si>
    <t>1768492198</t>
  </si>
  <si>
    <t>Armatury se dvěma závity kulové kohouty PN 42 do 185 °C přímé vnitřní závit G 3/4"</t>
  </si>
  <si>
    <t>https://podminky.urs.cz/item/CS_URS_2023_02/722232044</t>
  </si>
  <si>
    <t>722232045</t>
  </si>
  <si>
    <t>Kohout kulový přímý G 1" PN 42 do 185°C vnitřní závit</t>
  </si>
  <si>
    <t>-1084362619</t>
  </si>
  <si>
    <t>Armatury se dvěma závity kulové kohouty PN 42 do 185 °C přímé vnitřní závit G 1"</t>
  </si>
  <si>
    <t>https://podminky.urs.cz/item/CS_URS_2023_02/722232045</t>
  </si>
  <si>
    <t>722232046</t>
  </si>
  <si>
    <t>Kohout kulový přímý G 5/4" PN 42 do 185°C vnitřní závit</t>
  </si>
  <si>
    <t>-1444852122</t>
  </si>
  <si>
    <t>Armatury se dvěma závity kulové kohouty PN 42 do 185 °C přímé vnitřní závit G 5/4"</t>
  </si>
  <si>
    <t>https://podminky.urs.cz/item/CS_URS_2023_02/722232046</t>
  </si>
  <si>
    <t>722232047</t>
  </si>
  <si>
    <t>Kohout kulový přímý G 6/4" PN 42 do 185°C vnitřní závit</t>
  </si>
  <si>
    <t>1083354876</t>
  </si>
  <si>
    <t>Armatury se dvěma závity kulové kohouty PN 42 do 185 °C přímé vnitřní závit G 6/4"</t>
  </si>
  <si>
    <t>https://podminky.urs.cz/item/CS_URS_2023_02/722232047</t>
  </si>
  <si>
    <t>722234264</t>
  </si>
  <si>
    <t>Filtr mosazný G 3/4" PN 20 do 80°C s 2x vnitřním závitem</t>
  </si>
  <si>
    <t>-2147175396</t>
  </si>
  <si>
    <t>Armatury se dvěma závity filtry mosazný PN 20 do 80 °C G 3/4"</t>
  </si>
  <si>
    <t>https://podminky.urs.cz/item/CS_URS_2023_02/722234264</t>
  </si>
  <si>
    <t>722250133</t>
  </si>
  <si>
    <t>Hydrantový systém s tvarově stálou hadicí D 25 x 30 m celoplechový</t>
  </si>
  <si>
    <t>1986194413</t>
  </si>
  <si>
    <t>Požární příslušenství a armatury hydrantový systém s tvarově stálou hadicí celoplechový D 25 x 30 m</t>
  </si>
  <si>
    <t>https://podminky.urs.cz/item/CS_URS_2023_02/722250133</t>
  </si>
  <si>
    <t>722270105</t>
  </si>
  <si>
    <t>Sestava vodoměrová závitová G 2"</t>
  </si>
  <si>
    <t>1207683229</t>
  </si>
  <si>
    <t>Vodoměrové sestavy závitové G 2"</t>
  </si>
  <si>
    <t>https://podminky.urs.cz/item/CS_URS_2023_02/722270105</t>
  </si>
  <si>
    <t>R55128001</t>
  </si>
  <si>
    <t>ventil směšovací termoskopický systém směšování D</t>
  </si>
  <si>
    <t>-494949287</t>
  </si>
  <si>
    <t xml:space="preserve">ventil směšovací pro omezení teploty  teplé vody na napojení vody pro dětská umyvadla 3/4“</t>
  </si>
  <si>
    <t>Poznámka k položce:_x000d_
termoskopický systém směšování, přesnost směšování +/– 1÷2 °C při teplotních výkyvech na vstupech až o 15 °C, uzavření ventilu při výpadku studené/teplé vody na vstupu max. do 1 sec, minimální teplotní rozdíl vstupy/výstup – 12 °C, zpětné ventily a filtrační sítka na vstupech, max. doporučená rychlost proudění vody v potrubí 2 m/s. Doporučený rozsah průtoků 3 - 45 l/min</t>
  </si>
  <si>
    <t>722290226</t>
  </si>
  <si>
    <t>Zkouška těsnosti vodovodního potrubí závitového DN do 50</t>
  </si>
  <si>
    <t>1042302720</t>
  </si>
  <si>
    <t>Zkoušky, proplach a desinfekce vodovodního potrubí zkoušky těsnosti vodovodního potrubí závitového do DN 50</t>
  </si>
  <si>
    <t>https://podminky.urs.cz/item/CS_URS_2023_02/722290226</t>
  </si>
  <si>
    <t>7+18+5+30+36+22+56+5</t>
  </si>
  <si>
    <t>722290246</t>
  </si>
  <si>
    <t>Zkouška těsnosti vodovodního potrubí plastového DN do 40</t>
  </si>
  <si>
    <t>490225153</t>
  </si>
  <si>
    <t>Zkoušky, proplach a desinfekce vodovodního potrubí zkoušky těsnosti vodovodního potrubí plastového do DN 40</t>
  </si>
  <si>
    <t>https://podminky.urs.cz/item/CS_URS_2023_02/722290246</t>
  </si>
  <si>
    <t>288+118+37+6</t>
  </si>
  <si>
    <t>722290234</t>
  </si>
  <si>
    <t>Proplach a dezinfekce vodovodního potrubí DN do 80</t>
  </si>
  <si>
    <t>-410362687</t>
  </si>
  <si>
    <t>Zkoušky, proplach a desinfekce vodovodního potrubí proplach a desinfekce vodovodního potrubí do DN 80</t>
  </si>
  <si>
    <t>https://podminky.urs.cz/item/CS_URS_2023_02/722290234</t>
  </si>
  <si>
    <t>179+449</t>
  </si>
  <si>
    <t>998722102</t>
  </si>
  <si>
    <t>Přesun hmot tonážní pro vnitřní vodovod v objektech v přes 6 do 12 m</t>
  </si>
  <si>
    <t>-1431461782</t>
  </si>
  <si>
    <t>Přesun hmot pro vnitřní vodovod stanovený z hmotnosti přesunovaného materiálu vodorovná dopravní vzdálenost do 50 m v objektech výšky přes 6 do 12 m</t>
  </si>
  <si>
    <t>https://podminky.urs.cz/item/CS_URS_2023_02/998722102</t>
  </si>
  <si>
    <t>725</t>
  </si>
  <si>
    <t>Zdravotechnika - zařizovací předměty</t>
  </si>
  <si>
    <t>725111132</t>
  </si>
  <si>
    <t>Splachovač nádržkový plastový nízkopoložený nebo vysokopoložený</t>
  </si>
  <si>
    <t>-253387441</t>
  </si>
  <si>
    <t>Zařízení záchodů splachovače nádržkové plastové nízkopoložené nebo vysokopoložené</t>
  </si>
  <si>
    <t>https://podminky.urs.cz/item/CS_URS_2023_02/725111132</t>
  </si>
  <si>
    <t>Poznámka k položce:_x000d_
- pro výlevky stojící s odpadem DN 100 mm_x000d_
- zařízení s certifikátem k zabudovaným výrobkům pro úsporu spotřeby vody (doložit technické listy) _x000d_
- dvě nejvyšší hodnocení EU Water Label</t>
  </si>
  <si>
    <t>725112022</t>
  </si>
  <si>
    <t>Klozet keramický závěsný na nosné stěny s hlubokým splachováním odpad vodorovný</t>
  </si>
  <si>
    <t>2115620777</t>
  </si>
  <si>
    <t>Zařízení záchodů klozety keramické závěsné na nosné stěny s hlubokým splachováním odpad vodorovný</t>
  </si>
  <si>
    <t>https://podminky.urs.cz/item/CS_URS_2023_02/725112022</t>
  </si>
  <si>
    <t>Poznámka k položce:_x000d_
- zařízení s certifikátem k zabudovaným výrobkům pro úsporu spotřeby vody (doložit technické listy) _x000d_
- dvě nejvyšší hodnocení EU Water Label</t>
  </si>
  <si>
    <t>725119125</t>
  </si>
  <si>
    <t>Montáž klozetových mís závěsných na nosné stěny</t>
  </si>
  <si>
    <t>1660411118</t>
  </si>
  <si>
    <t>Zařízení záchodů montáž klozetových mís závěsných na nosné stěny</t>
  </si>
  <si>
    <t>https://podminky.urs.cz/item/CS_URS_2023_02/725119125</t>
  </si>
  <si>
    <t>15+1</t>
  </si>
  <si>
    <t>64236051</t>
  </si>
  <si>
    <t>klozet keramický bílý závěsný hluboké splachování pro handicapované</t>
  </si>
  <si>
    <t>1585425805</t>
  </si>
  <si>
    <t>64236091</t>
  </si>
  <si>
    <t xml:space="preserve">Mísa keramická dětská klozetová závěsná bílá s hlubokým splachováním odpad vodorovný, velikosti 330 mm x 535 mm , vč.dětského sedátka </t>
  </si>
  <si>
    <t>1074885674</t>
  </si>
  <si>
    <t>725211601</t>
  </si>
  <si>
    <t>Umyvadlo keramické bílé šířky 500 mm bez krytu na sifon připevněné na stěnu šrouby</t>
  </si>
  <si>
    <t>880409141</t>
  </si>
  <si>
    <t>Umyvadla keramická bílá bez výtokových armatur připevněná na stěnu šrouby bez sloupu nebo krytu na sifon, šířka umyvadla 500 mm</t>
  </si>
  <si>
    <t>https://podminky.urs.cz/item/CS_URS_2023_02/725211601</t>
  </si>
  <si>
    <t>725211603</t>
  </si>
  <si>
    <t>Umyvadlo keramické bílé šířky 600 mm bez krytu na sifon připevněné na stěnu šrouby</t>
  </si>
  <si>
    <t>447728481</t>
  </si>
  <si>
    <t>Umyvadla keramická bílá bez výtokových armatur připevněná na stěnu šrouby bez sloupu nebo krytu na sifon, šířka umyvadla 600 mm</t>
  </si>
  <si>
    <t>https://podminky.urs.cz/item/CS_URS_2023_02/725211603</t>
  </si>
  <si>
    <t>2+3</t>
  </si>
  <si>
    <t>725211681</t>
  </si>
  <si>
    <t>Umyvadlo keramické bílé zdravotní šířky 640 mm připevněné na stěnu šrouby</t>
  </si>
  <si>
    <t>-200617009</t>
  </si>
  <si>
    <t>Umyvadla keramická bílá bez výtokových armatur připevněná na stěnu šrouby zdravotní, šířka umyvadla 640 mm</t>
  </si>
  <si>
    <t>https://podminky.urs.cz/item/CS_URS_2023_02/725211681</t>
  </si>
  <si>
    <t>725211701</t>
  </si>
  <si>
    <t>Umývátko keramické bílé stěnové šířky 400 mm připevněné na stěnu šrouby</t>
  </si>
  <si>
    <t>-977841749</t>
  </si>
  <si>
    <t>Umyvadla keramická bílá bez výtokových armatur připevněná na stěnu šrouby malá (umývátka) stěnová 400 mm</t>
  </si>
  <si>
    <t>https://podminky.urs.cz/item/CS_URS_2023_02/725211701</t>
  </si>
  <si>
    <t>725241212</t>
  </si>
  <si>
    <t>Vanička sprchová z litého polymermramoru čtvercová 800x800 mm</t>
  </si>
  <si>
    <t>-77960240</t>
  </si>
  <si>
    <t>Sprchové vaničky z litého polymermramoru čtvercové 800x800 mm</t>
  </si>
  <si>
    <t>https://podminky.urs.cz/item/CS_URS_2023_02/725241212</t>
  </si>
  <si>
    <t>725291703</t>
  </si>
  <si>
    <t>Doplňky zařízení koupelen a záchodů smaltované madlo rovné dl 500 mm</t>
  </si>
  <si>
    <t>-780445811</t>
  </si>
  <si>
    <t>Doplňky zařízení koupelen a záchodů smaltované madla rovná, délky 500 mm</t>
  </si>
  <si>
    <t>https://podminky.urs.cz/item/CS_URS_2023_02/725291703</t>
  </si>
  <si>
    <t>725291706</t>
  </si>
  <si>
    <t>Doplňky zařízení koupelen a záchodů smaltované madlo rovné dl 800 mm</t>
  </si>
  <si>
    <t>-403733414</t>
  </si>
  <si>
    <t>Doplňky zařízení koupelen a záchodů smaltované madla rovná, délky 800 mm</t>
  </si>
  <si>
    <t>https://podminky.urs.cz/item/CS_URS_2023_02/725291706</t>
  </si>
  <si>
    <t>725291721</t>
  </si>
  <si>
    <t>Doplňky zařízení koupelen a záchodů smaltované madlo krakorcové sklopné dl 550 mm</t>
  </si>
  <si>
    <t>-2116848274</t>
  </si>
  <si>
    <t>Doplňky zařízení koupelen a záchodů smaltované madla krakorcová sklopná, délky 550 mm</t>
  </si>
  <si>
    <t>https://podminky.urs.cz/item/CS_URS_2023_02/725291721</t>
  </si>
  <si>
    <t>725291722</t>
  </si>
  <si>
    <t>Doplňky zařízení koupelen a záchodů smaltované madlo krakorcové sklopné dl 834 mm</t>
  </si>
  <si>
    <t>-1569245488</t>
  </si>
  <si>
    <t>Doplňky zařízení koupelen a záchodů smaltované madla krakorcová sklopná, délky 834 mm</t>
  </si>
  <si>
    <t>https://podminky.urs.cz/item/CS_URS_2023_02/725291722</t>
  </si>
  <si>
    <t>725311121</t>
  </si>
  <si>
    <t>Dřez jednoduchý nerezový se zápachovou uzávěrkou s odkapávací plochou 560x480 mm a miskou</t>
  </si>
  <si>
    <t>-1625833743</t>
  </si>
  <si>
    <t>Dřezy bez výtokových armatur jednoduché se zápachovou uzávěrkou nerezové s odkapávací plochou 560x480 mm a miskou</t>
  </si>
  <si>
    <t>https://podminky.urs.cz/item/CS_URS_2023_02/725311121</t>
  </si>
  <si>
    <t>725331111</t>
  </si>
  <si>
    <t>Výlevka bez výtokových armatur keramická se sklopnou plastovou mřížkou 500 mm</t>
  </si>
  <si>
    <t>1107529649</t>
  </si>
  <si>
    <t>Výlevky bez výtokových armatur a splachovací nádrže keramické se sklopnou plastovou mřížkou 425 mm</t>
  </si>
  <si>
    <t>https://podminky.urs.cz/item/CS_URS_2023_02/725331111</t>
  </si>
  <si>
    <t>725339111</t>
  </si>
  <si>
    <t>Montáž výlevky</t>
  </si>
  <si>
    <t>951398019</t>
  </si>
  <si>
    <t>Výlevky montáž výlevky</t>
  </si>
  <si>
    <t>https://podminky.urs.cz/item/CS_URS_2023_02/725339111</t>
  </si>
  <si>
    <t>64271101</t>
  </si>
  <si>
    <t>výlevka keramická bílá</t>
  </si>
  <si>
    <t>95497213</t>
  </si>
  <si>
    <t>R42610587</t>
  </si>
  <si>
    <t>čerpadlo oběhové teplovodní závitové pro TV ovládané spínacími hodinami</t>
  </si>
  <si>
    <t>1631214818</t>
  </si>
  <si>
    <t>725813111</t>
  </si>
  <si>
    <t>Ventil rohový bez připojovací trubičky nebo flexi hadičky G 1/2"</t>
  </si>
  <si>
    <t>-699961049</t>
  </si>
  <si>
    <t>Ventily rohové bez připojovací trubičky nebo flexi hadičky G 1/2"</t>
  </si>
  <si>
    <t>https://podminky.urs.cz/item/CS_URS_2023_02/725813111</t>
  </si>
  <si>
    <t>725813112</t>
  </si>
  <si>
    <t>Ventil rohový pračkový G 3/4"</t>
  </si>
  <si>
    <t>243406403</t>
  </si>
  <si>
    <t>Ventily rohové bez připojovací trubičky nebo flexi hadičky pračkové G 3/4"</t>
  </si>
  <si>
    <t>https://podminky.urs.cz/item/CS_URS_2023_02/725813112</t>
  </si>
  <si>
    <t>725821312</t>
  </si>
  <si>
    <t>Baterie dřezová nástěnná páková s otáčivým kulatým ústím a délkou ramínka 300 mm</t>
  </si>
  <si>
    <t>-370689011</t>
  </si>
  <si>
    <t>Baterie dřezové nástěnné pákové s otáčivým kulatým ústím a délkou ramínka 300 mm</t>
  </si>
  <si>
    <t>https://podminky.urs.cz/item/CS_URS_2023_02/725821312</t>
  </si>
  <si>
    <t>Poznámka k položce:_x000d_
- pro výlevky_x000d_
- zařízení s certifikátem k zabudovaným výrobkům pro úsporu spotřeby vody (doložit technické listy) _x000d_
- dvě nejvyšší hodnocení EU Water Label</t>
  </si>
  <si>
    <t>725821325</t>
  </si>
  <si>
    <t>Baterie dřezová stojánková páková s otáčivým kulatým ústím a délkou ramínka 220 mm</t>
  </si>
  <si>
    <t>-1476368859</t>
  </si>
  <si>
    <t>Baterie dřezové stojánkové pákové s otáčivým ústím a délkou ramínka 220 mm</t>
  </si>
  <si>
    <t>https://podminky.urs.cz/item/CS_URS_2023_02/725821325</t>
  </si>
  <si>
    <t>725822613</t>
  </si>
  <si>
    <t>Baterie umyvadlová stojánková páková s výpustí</t>
  </si>
  <si>
    <t>1781033751</t>
  </si>
  <si>
    <t>Baterie umyvadlové stojánkové pákové s výpustí</t>
  </si>
  <si>
    <t>https://podminky.urs.cz/item/CS_URS_2023_02/725822613</t>
  </si>
  <si>
    <t>725829131</t>
  </si>
  <si>
    <t>Montáž baterie umyvadlové stojánkové G 1/2" ostatní typ</t>
  </si>
  <si>
    <t>-1103800617</t>
  </si>
  <si>
    <t>Baterie umyvadlové montáž ostatních typů stojánkových G 1/2"</t>
  </si>
  <si>
    <t>https://podminky.urs.cz/item/CS_URS_2023_02/725829131</t>
  </si>
  <si>
    <t>55145686</t>
  </si>
  <si>
    <t>baterie umyvadlová stojánková páková na namíchanou vodu</t>
  </si>
  <si>
    <t>-2102991604</t>
  </si>
  <si>
    <t>Poznámka k položce:_x000d_
- pro dětská umyvadla_x000d_
- zařízení s certifikátem k zabudovaným výrobkům pro úsporu spotřeby vody (doložit technické listy) _x000d_
- dvě nejvyšší hodnocení EU Water Label</t>
  </si>
  <si>
    <t>R6000101153</t>
  </si>
  <si>
    <t xml:space="preserve">Baterie umyvadlová stojánková  chrom s prodlouženou pákou </t>
  </si>
  <si>
    <t>-79766675</t>
  </si>
  <si>
    <t>Poznámka k položce:_x000d_
- pro umyvadlo pro tělesně postižené_x000d_
- zařízení s certifikátem k zabudovaným výrobkům pro úsporu spotřeby vody (doložit technické listy) _x000d_
- dvě nejvyšší hodnocení EU Water Label</t>
  </si>
  <si>
    <t>725841312</t>
  </si>
  <si>
    <t>Baterie sprchová nástěnná páková</t>
  </si>
  <si>
    <t>725369512</t>
  </si>
  <si>
    <t>Baterie sprchové nástěnné pákové</t>
  </si>
  <si>
    <t>https://podminky.urs.cz/item/CS_URS_2023_02/725841312</t>
  </si>
  <si>
    <t>725861101</t>
  </si>
  <si>
    <t>Zápachová uzávěrka pro umyvadla DN 32</t>
  </si>
  <si>
    <t>322348277</t>
  </si>
  <si>
    <t>Zápachové uzávěrky zařizovacích předmětů pro umyvadla DN 32</t>
  </si>
  <si>
    <t>https://podminky.urs.cz/item/CS_URS_2023_02/725861101</t>
  </si>
  <si>
    <t>725861102</t>
  </si>
  <si>
    <t>Zápachová uzávěrka pro umyvadla DN 40</t>
  </si>
  <si>
    <t>929357782</t>
  </si>
  <si>
    <t>Zápachové uzávěrky zařizovacích předmětů pro umyvadla DN 40</t>
  </si>
  <si>
    <t>https://podminky.urs.cz/item/CS_URS_2023_02/725861102</t>
  </si>
  <si>
    <t>725861312</t>
  </si>
  <si>
    <t>Zápachová uzávěrka pro umyvadlo DN 40 podomítková</t>
  </si>
  <si>
    <t>-1502936542</t>
  </si>
  <si>
    <t>Zápachové uzávěrky zařizovacích předmětů pro umyvadla podomítkové DN 40/50</t>
  </si>
  <si>
    <t>https://podminky.urs.cz/item/CS_URS_2023_02/725861312</t>
  </si>
  <si>
    <t>Poznámka k položce:_x000d_
pro umyvadlo pro tělesně postižené</t>
  </si>
  <si>
    <t>725862103</t>
  </si>
  <si>
    <t>Zápachová uzávěrka pro dřezy DN 40/50</t>
  </si>
  <si>
    <t>-140857386</t>
  </si>
  <si>
    <t>Zápachové uzávěrky zařizovacích předmětů pro dřezy DN 40/50</t>
  </si>
  <si>
    <t>https://podminky.urs.cz/item/CS_URS_2023_02/725862103</t>
  </si>
  <si>
    <t>725865311</t>
  </si>
  <si>
    <t>Zápachová uzávěrka sprchových van DN 40/50 s kulovým kloubem na odtoku</t>
  </si>
  <si>
    <t>142992132</t>
  </si>
  <si>
    <t>Zápachové uzávěrky zařizovacích předmětů pro vany sprchových koutů s kulovým kloubem na odtoku DN 40/50</t>
  </si>
  <si>
    <t>https://podminky.urs.cz/item/CS_URS_2023_02/725865311</t>
  </si>
  <si>
    <t>998725102</t>
  </si>
  <si>
    <t>Přesun hmot tonážní pro zařizovací předměty v objektech v přes 6 do 12 m</t>
  </si>
  <si>
    <t>-1471831309</t>
  </si>
  <si>
    <t>Přesun hmot pro zařizovací předměty stanovený z hmotnosti přesunovaného materiálu vodorovná dopravní vzdálenost do 50 m v objektech výšky přes 6 do 12 m</t>
  </si>
  <si>
    <t>https://podminky.urs.cz/item/CS_URS_2023_02/998725102</t>
  </si>
  <si>
    <t>726</t>
  </si>
  <si>
    <t>Zdravotechnika - předstěnové instalace</t>
  </si>
  <si>
    <t>726131002</t>
  </si>
  <si>
    <t>Instalační předstěna pro umyvadlo do v 1120 mm pro tělesně postižené do lehkých stěn s kovovou kcí</t>
  </si>
  <si>
    <t>1643287052</t>
  </si>
  <si>
    <t>Předstěnové instalační systémy do lehkých stěn s kovovou konstrukcí pro umyvadla stavební výšky do 1120 mm pro tělesně postižené</t>
  </si>
  <si>
    <t>https://podminky.urs.cz/item/CS_URS_2023_02/726131002</t>
  </si>
  <si>
    <t>726131031</t>
  </si>
  <si>
    <t>Instalační předstěna pro podpěry a madla v 1120 mm do lehkých stěn s kovovou kcí</t>
  </si>
  <si>
    <t>-590624242</t>
  </si>
  <si>
    <t>Předstěnové instalační systémy do lehkých stěn s kovovou konstrukcí pro podpěrné prvky a madla stavební výška 1120 mm</t>
  </si>
  <si>
    <t>https://podminky.urs.cz/item/CS_URS_2023_02/726131031</t>
  </si>
  <si>
    <t>726131041</t>
  </si>
  <si>
    <t>Instalační předstěna pro klozet závěsný v 1120 mm s ovládáním zepředu do lehkých stěn s kovovou kcí</t>
  </si>
  <si>
    <t>1845177505</t>
  </si>
  <si>
    <t>Předstěnové instalační systémy do lehkých stěn s kovovou konstrukcí pro závěsné klozety ovládání zepředu, stavební výšky 1120 mm</t>
  </si>
  <si>
    <t>https://podminky.urs.cz/item/CS_URS_2023_02/726131041</t>
  </si>
  <si>
    <t>15+3</t>
  </si>
  <si>
    <t>726131043</t>
  </si>
  <si>
    <t>Instalační předstěna pro klozet závěsný v 1120 mm s ovládáním zepředu pro postižené do stěn s kov kcí</t>
  </si>
  <si>
    <t>-17075550</t>
  </si>
  <si>
    <t>Předstěnové instalační systémy do lehkých stěn s kovovou konstrukcí pro závěsné klozety ovládání zepředu, stavební výšky 1120 mm pro tělesně postižené</t>
  </si>
  <si>
    <t>https://podminky.urs.cz/item/CS_URS_2023_02/726131043</t>
  </si>
  <si>
    <t>726191001</t>
  </si>
  <si>
    <t>Zvukoizolační souprava pro klozet a bidet</t>
  </si>
  <si>
    <t>1514758639</t>
  </si>
  <si>
    <t>Ostatní příslušenství instalačních systémů zvukoizolační souprava pro WC a bidet</t>
  </si>
  <si>
    <t>https://podminky.urs.cz/item/CS_URS_2023_02/726191001</t>
  </si>
  <si>
    <t>15+3+1</t>
  </si>
  <si>
    <t>726191002</t>
  </si>
  <si>
    <t>Souprava pro předstěnovou montáž</t>
  </si>
  <si>
    <t>-1325004117</t>
  </si>
  <si>
    <t>Ostatní příslušenství instalačních systémů souprava pro předstěnovou montáž</t>
  </si>
  <si>
    <t>https://podminky.urs.cz/item/CS_URS_2023_02/726191002</t>
  </si>
  <si>
    <t>726191011</t>
  </si>
  <si>
    <t>Ovládací tlačítko WC pro montáž do předstěnových konstrukcí</t>
  </si>
  <si>
    <t>-271543036</t>
  </si>
  <si>
    <t>Ostatní příslušenství instalačních systémů montáž ovládacích tlačítek k WC</t>
  </si>
  <si>
    <t>https://podminky.urs.cz/item/CS_URS_2023_02/726191011</t>
  </si>
  <si>
    <t>RALP.MPO11</t>
  </si>
  <si>
    <t>Oddálené duální pneumatické splachování ruční, chrom-lesk, zabudování: do zdi</t>
  </si>
  <si>
    <t>-810150738</t>
  </si>
  <si>
    <t xml:space="preserve">Oddálené duální  pneumatické splachování ruční, chrom-lesk, zabudování: do zdi</t>
  </si>
  <si>
    <t>Poznámka k položce:_x000d_
pro WC pro tělesně postižené</t>
  </si>
  <si>
    <t>998726112</t>
  </si>
  <si>
    <t>Přesun hmot tonážní pro instalační prefabrikáty v objektech v přes 6 do 12 m</t>
  </si>
  <si>
    <t>916702482</t>
  </si>
  <si>
    <t>Přesun hmot pro instalační prefabrikáty stanovený z hmotnosti přesunovaného materiálu vodorovná dopravní vzdálenost do 50 m v objektech výšky přes 6 m do 12 m</t>
  </si>
  <si>
    <t>https://podminky.urs.cz/item/CS_URS_2023_02/998726112</t>
  </si>
  <si>
    <t>UT - Vytápění</t>
  </si>
  <si>
    <t>Jaroslav Janda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</si>
  <si>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</si>
  <si>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</si>
  <si>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</si>
  <si>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</si>
  <si>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</si>
  <si>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M - Práce a dodávky M</t>
  </si>
  <si>
    <t xml:space="preserve">    58-M - Revize vyhrazených technických zařízení</t>
  </si>
  <si>
    <t>713463411</t>
  </si>
  <si>
    <t>Montáž izolace tepelné potrubí a ohybů návlekovými izolačními pouzdry</t>
  </si>
  <si>
    <t>CS ÚRS 2015 01</t>
  </si>
  <si>
    <t>1499145097</t>
  </si>
  <si>
    <t>Montáž izolace tepelné potrubí a ohybů tvarovkami nebo deskami potrubními pouzdry návlekovými izolačními hadicemi potrubí a ohybů</t>
  </si>
  <si>
    <t>28377105</t>
  </si>
  <si>
    <t>pouzdro izolační potrubní z pěnového polyetylenu 18/13mm</t>
  </si>
  <si>
    <t>CS ÚRS 2021 01</t>
  </si>
  <si>
    <t>651631298</t>
  </si>
  <si>
    <t>28377096</t>
  </si>
  <si>
    <t>pouzdro izolační potrubní z pěnového polyetylenu 15/20mm</t>
  </si>
  <si>
    <t>2132393850</t>
  </si>
  <si>
    <t>28377045</t>
  </si>
  <si>
    <t>pouzdro izolační potrubní z pěnového polyetylenu 22/20mm</t>
  </si>
  <si>
    <t>-1024544620</t>
  </si>
  <si>
    <t>28377048</t>
  </si>
  <si>
    <t>pouzdro izolační potrubní z pěnového polyetylenu 28/20mm</t>
  </si>
  <si>
    <t>691992749</t>
  </si>
  <si>
    <t>28377055</t>
  </si>
  <si>
    <t>pouzdro izolační potrubní z pěnového polyetylenu 35/20mm</t>
  </si>
  <si>
    <t>CS ÚRS 2022 01</t>
  </si>
  <si>
    <t>-1380616799</t>
  </si>
  <si>
    <t>28377062</t>
  </si>
  <si>
    <t>pouzdro izolační potrubní z pěnového polyetylenu 45/20mm</t>
  </si>
  <si>
    <t>406232701</t>
  </si>
  <si>
    <t>27127011</t>
  </si>
  <si>
    <t>pouzdro izolační potrubní z EPDM kaučuku 35/19mm</t>
  </si>
  <si>
    <t>1315951481</t>
  </si>
  <si>
    <t>28655583</t>
  </si>
  <si>
    <t>trubice tepelně izolační pro chlazení/klimatizaci/vzduchotechniku 48/20mm</t>
  </si>
  <si>
    <t>-1381073075</t>
  </si>
  <si>
    <t>998713101</t>
  </si>
  <si>
    <t>Přesun hmot tonážní pro izolace tepelné v objektech v do 6 m</t>
  </si>
  <si>
    <t>1310335745</t>
  </si>
  <si>
    <t>Přesun hmot pro izolace tepelné stanovený z hmotnosti přesunovaného materiálu vodorovná dopravní vzdálenost do 50 m v objektech výšky do 6 m</t>
  </si>
  <si>
    <t>https://podminky.urs.cz/item/CS_URS_2023_02/998713101</t>
  </si>
  <si>
    <t>731</t>
  </si>
  <si>
    <t>Ústřední vytápění - kotelny</t>
  </si>
  <si>
    <t>731251118</t>
  </si>
  <si>
    <t>Kotel ocelový elektrický závěsný přímotopný o výkonu 12-8 kW-elektroblok</t>
  </si>
  <si>
    <t>412352328</t>
  </si>
  <si>
    <t>Kotle ocelové teplovodní elektrické závěsné přímotopné 18,0 kW</t>
  </si>
  <si>
    <t>https://podminky.urs.cz/item/CS_URS_2023_02/731251118</t>
  </si>
  <si>
    <t>998731201</t>
  </si>
  <si>
    <t>Přesun hmot procentní pro kotelny v objektech v do 6 m</t>
  </si>
  <si>
    <t>%</t>
  </si>
  <si>
    <t>-808311675</t>
  </si>
  <si>
    <t>Přesun hmot pro kotelny stanovený procentní sazbou (%) z ceny vodorovná dopravní vzdálenost do 50 m v objektech výšky do 6 m</t>
  </si>
  <si>
    <t>https://podminky.urs.cz/item/CS_URS_2022_01/998731201</t>
  </si>
  <si>
    <t>732</t>
  </si>
  <si>
    <t>Ústřední vytápění - strojovny</t>
  </si>
  <si>
    <t>732112232</t>
  </si>
  <si>
    <t>Rozdělovač sdružený hydraulický DN 80 závitový</t>
  </si>
  <si>
    <t>-431137422</t>
  </si>
  <si>
    <t>Rozdělovače a sběrače sdružené hydraulické závitové (průtok Q m3/h - výkon kW) DN 80 (15 m3/h - 350 kW)</t>
  </si>
  <si>
    <t>https://podminky.urs.cz/item/CS_URS_2023_02/732112232</t>
  </si>
  <si>
    <t>732229111</t>
  </si>
  <si>
    <t>Montáž výměníku tepla deskového</t>
  </si>
  <si>
    <t>256118382</t>
  </si>
  <si>
    <t>Montáž výměníků tepla stavebnicových s pevnými trubkovnicemi, DN 150/2,0 m o v. pl. 1,6 m2 vodorovně 1 čl. - 1,6 m2</t>
  </si>
  <si>
    <t>https://podminky.urs.cz/item/CS_URS_2023_02/732229111</t>
  </si>
  <si>
    <t>spe4846640105121</t>
  </si>
  <si>
    <t>Stanice ohřevu TeV 30/35/2</t>
  </si>
  <si>
    <t>738384245</t>
  </si>
  <si>
    <t>732231004</t>
  </si>
  <si>
    <t>Akumulační nádrž bez přípravy TUV bez výměníku PN 0,3 o objemu 300 l vč. PUR izolace</t>
  </si>
  <si>
    <t>505618807</t>
  </si>
  <si>
    <t>Akumulační nádrže bez přípravy TUV bez teplosměnného výměníku PN 0,3 MPa / t = 95°C objem nádrže 300 l</t>
  </si>
  <si>
    <t>https://podminky.urs.cz/item/CS_URS_2023_02/732231004</t>
  </si>
  <si>
    <t>732331616</t>
  </si>
  <si>
    <t>Nádoba tlaková expanzní pro topnou a chladicí soustavu s membránou závitové připojení PN 0,6 o objemu 50 l</t>
  </si>
  <si>
    <t>-1543417878</t>
  </si>
  <si>
    <t>Nádoby expanzní tlakové pro topné a chladicí soustavy s membránou bez pojistného ventilu se závitovým připojením PN 0,6 o objemu 50 l</t>
  </si>
  <si>
    <t>https://podminky.urs.cz/item/CS_URS_2023_02/732331616</t>
  </si>
  <si>
    <t>732331771</t>
  </si>
  <si>
    <t>Příslušenství k expanzním nádobám souprava s upínací páskou</t>
  </si>
  <si>
    <t>-601662131</t>
  </si>
  <si>
    <t>Nádoby expanzní tlakové příslušenství k expanzním nádobám souprava s upínací páskou</t>
  </si>
  <si>
    <t>https://podminky.urs.cz/item/CS_URS_2021_01/732331771</t>
  </si>
  <si>
    <t>732331777</t>
  </si>
  <si>
    <t>Příslušenství k expanzním nádobám bezpečnostní uzávěr G 3/4 k měření tlaku</t>
  </si>
  <si>
    <t>-2083168554</t>
  </si>
  <si>
    <t>Nádoby expanzní tlakové příslušenství k expanzním nádobám bezpečnostní uzávěr k měření tlaku G 3/4</t>
  </si>
  <si>
    <t>https://podminky.urs.cz/item/CS_URS_2021_01/732331777</t>
  </si>
  <si>
    <t>732421415</t>
  </si>
  <si>
    <t>Čerpadlo teplovodní mokroběžné závitové oběhové DN 25 výtlak do 6,0 m průtok 4,5 m3/h PN 10 pro vytápění</t>
  </si>
  <si>
    <t>-1878698020</t>
  </si>
  <si>
    <t>Čerpadla teplovodní mokroběžná závitová oběhová pro teplovodní vytápění (elektronicky řízená) PN 10, do 110°C DN přípojky/dopravní výška H (m) - čerpací výkon Q (m3/h) DN 25 / do 6,0 m / 4,5 m3/h</t>
  </si>
  <si>
    <t>https://podminky.urs.cz/item/CS_URS_2023_02/732421415</t>
  </si>
  <si>
    <t>732421453</t>
  </si>
  <si>
    <t>Čerpadlo teplovodní mokroběžné závitové oběhové DN 32 výtlak do 6,0 m průtok 4,5 m3/h PN 10 pro vytápění</t>
  </si>
  <si>
    <t>-206884460</t>
  </si>
  <si>
    <t>Čerpadla teplovodní mokroběžná závitová oběhová pro teplovodní vytápění (elektronicky řízená) PN 10, do 110°C DN přípojky/dopravní výška H (m) - čerpací výkon Q (m3/h) DN 32 / do 6,0 m / 4,5 m3/h</t>
  </si>
  <si>
    <t>https://podminky.urs.cz/item/CS_URS_2023_02/732421453</t>
  </si>
  <si>
    <t>732522012</t>
  </si>
  <si>
    <t>Tepelné čerpadlo vzduch/voda s invertorem pro vytápění a přípravu TV venkovní jednotka topný výkon 3-13 kW, COP A2/W35 4,6,výkon A-7/W35 12,2 KW</t>
  </si>
  <si>
    <t>11315989</t>
  </si>
  <si>
    <t>Tepelná čerpadla vzduch/voda pro vytápění a přípravu TV venkovní jednotka s invertorem topný výkon 3-13 kW, COP A2/W35 4,6,výkon A-7/W35 12,2 KW</t>
  </si>
  <si>
    <t>https://podminky.urs.cz/item/CS_URS_2023_02/732522012</t>
  </si>
  <si>
    <t>spe4846640100132</t>
  </si>
  <si>
    <t>Sada silentbloků</t>
  </si>
  <si>
    <t>1293325992</t>
  </si>
  <si>
    <t>spe4846640100133</t>
  </si>
  <si>
    <t>Řídící jednotka</t>
  </si>
  <si>
    <t>1357323463</t>
  </si>
  <si>
    <t>spe4846640100136</t>
  </si>
  <si>
    <t>Rozšíření - přídavný modul- 3 topné okruhy</t>
  </si>
  <si>
    <t>338219075</t>
  </si>
  <si>
    <t>spe4846640100134</t>
  </si>
  <si>
    <t>Ekvitermní regulátor</t>
  </si>
  <si>
    <t>281189786</t>
  </si>
  <si>
    <t>spe4846640100135</t>
  </si>
  <si>
    <t>Kaskádový řadič</t>
  </si>
  <si>
    <t>-607901003</t>
  </si>
  <si>
    <t>spe4846640100131</t>
  </si>
  <si>
    <t>Montážní konzole pro venkovní jednotku</t>
  </si>
  <si>
    <t>-2128616741</t>
  </si>
  <si>
    <t>998732101</t>
  </si>
  <si>
    <t>Přesun hmot tonážní pro strojovny v objektech v do 6 m</t>
  </si>
  <si>
    <t>-800483707</t>
  </si>
  <si>
    <t>Přesun hmot pro strojovny stanovený z hmotnosti přesunovaného materiálu vodorovná dopravní vzdálenost do 50 m v objektech výšky do 6 m</t>
  </si>
  <si>
    <t>https://podminky.urs.cz/item/CS_URS_2023_02/998732101</t>
  </si>
  <si>
    <t>733</t>
  </si>
  <si>
    <t>Ústřední vytápění - rozvodné potrubí</t>
  </si>
  <si>
    <t>733222102</t>
  </si>
  <si>
    <t>Potrubí měděné polotvrdé spojované měkkým pájením D 15x1</t>
  </si>
  <si>
    <t>1110918873</t>
  </si>
  <si>
    <t>Potrubí z trubek měděných polotvrdých spojovaných měkkým pájením D 15/1</t>
  </si>
  <si>
    <t>733222104</t>
  </si>
  <si>
    <t>Potrubí měděné polotvrdé spojované měkkým pájením D 22x1 mm</t>
  </si>
  <si>
    <t>812997304</t>
  </si>
  <si>
    <t>Potrubí z trubek měděných polotvrdých spojovaných měkkým pájením Ø 22/1</t>
  </si>
  <si>
    <t>https://podminky.urs.cz/item/CS_URS_2023_02/733222104</t>
  </si>
  <si>
    <t>733223105</t>
  </si>
  <si>
    <t>Potrubí měděné tvrdé spojované měkkým pájením D 28x1,5</t>
  </si>
  <si>
    <t>CS ÚRS 2016 01</t>
  </si>
  <si>
    <t>-1901461904</t>
  </si>
  <si>
    <t>Potrubí z trubek měděných tvrdých spojovaných měkkým pájením D 28/1,5</t>
  </si>
  <si>
    <t>733223106</t>
  </si>
  <si>
    <t>Potrubí měděné tvrdé spojované měkkým pájením D 35x1,5 mm</t>
  </si>
  <si>
    <t>-2031524649</t>
  </si>
  <si>
    <t>Potrubí z trubek měděných tvrdých spojovaných měkkým pájením Ø 35/1,5</t>
  </si>
  <si>
    <t>https://podminky.urs.cz/item/CS_URS_2023_02/733223106</t>
  </si>
  <si>
    <t>733223107</t>
  </si>
  <si>
    <t>Potrubí měděné tvrdé spojované měkkým pájením D 42x1,5</t>
  </si>
  <si>
    <t>CS ÚRS 2016 02</t>
  </si>
  <si>
    <t>1483291167</t>
  </si>
  <si>
    <t>Potrubí z trubek měděných tvrdých spojovaných měkkým pájením D 42/1,5</t>
  </si>
  <si>
    <t>733291101</t>
  </si>
  <si>
    <t>Zkouška těsnosti potrubí měděné do D 35x1,5</t>
  </si>
  <si>
    <t>-1761698517</t>
  </si>
  <si>
    <t>733291102</t>
  </si>
  <si>
    <t>Zkouška těsnosti potrubí měděné do D 64x2</t>
  </si>
  <si>
    <t>-492846475</t>
  </si>
  <si>
    <t>Zkoušky těsnosti potrubí z trubek měděných D přes 35/1,5 do 64/2,0</t>
  </si>
  <si>
    <t>733322221.RHU</t>
  </si>
  <si>
    <t xml:space="preserve">Potrubí plastové  z PE-Xa spojované kovovou  objímkou D 17x2</t>
  </si>
  <si>
    <t>1937014183</t>
  </si>
  <si>
    <t>Potrubí plastové z PE-Xa spojované kovovou objímkou D 17x2</t>
  </si>
  <si>
    <t>733322224</t>
  </si>
  <si>
    <t>Potrubí plastové z PE-Xa spojované plastovou objímkou D 32x2,9</t>
  </si>
  <si>
    <t>28680726</t>
  </si>
  <si>
    <t>Potrubí z trubek plastových ze zesíťovaného polyethylenu (PE–Xa) spojovaných mechanicky násuvnou objímkou plastovou D 32/4,4</t>
  </si>
  <si>
    <t>https://podminky.urs.cz/item/CS_URS_2023_02/733322224</t>
  </si>
  <si>
    <t>733322236</t>
  </si>
  <si>
    <t>Potrubí plastové z PE-Xa spojované kovovou objímkou D 50x4,5</t>
  </si>
  <si>
    <t>1383789656</t>
  </si>
  <si>
    <t>Potrubí z trubek plastových ze zesíťovaného polyethylenu (PE–Xa) spojovaných mechanicky násuvnou objímkou kovovou D 50/6,9</t>
  </si>
  <si>
    <t>https://podminky.urs.cz/item/CS_URS_2023_02/733322236</t>
  </si>
  <si>
    <t>733391101</t>
  </si>
  <si>
    <t>Zkouška těsnosti potrubí plastové do D 32x2,9</t>
  </si>
  <si>
    <t>-836192561</t>
  </si>
  <si>
    <t>733391102</t>
  </si>
  <si>
    <t>Zkouška těsnosti potrubí plastové D přes 32x3 do 50x4,6</t>
  </si>
  <si>
    <t>-1659598079</t>
  </si>
  <si>
    <t>Zkoušky těsnosti potrubí z trubek plastových Ø přes 32/3,0 do 50/4,6</t>
  </si>
  <si>
    <t>https://podminky.urs.cz/item/CS_URS_2023_02/733391102</t>
  </si>
  <si>
    <t>998733101</t>
  </si>
  <si>
    <t>Přesun hmot tonážní pro rozvody potrubí v objektech v do 6 m</t>
  </si>
  <si>
    <t>-810451934</t>
  </si>
  <si>
    <t>Přesun hmot pro rozvody potrubí stanovený z hmotnosti přesunovaného materiálu vodorovná dopravní vzdálenost do 50 m v objektech výšky do 6 m</t>
  </si>
  <si>
    <t>https://podminky.urs.cz/item/CS_URS_2023_02/998733101</t>
  </si>
  <si>
    <t>734</t>
  </si>
  <si>
    <t>Ústřední vytápění - armatury</t>
  </si>
  <si>
    <t>734209123</t>
  </si>
  <si>
    <t>Montáž armatury závitové s třemi závity G 1/2</t>
  </si>
  <si>
    <t>-1067382322</t>
  </si>
  <si>
    <t>spe42230400652</t>
  </si>
  <si>
    <t>Trojcestný směš. ventil PN 16 DN15-4</t>
  </si>
  <si>
    <t>-643519584</t>
  </si>
  <si>
    <t>spe42230400653</t>
  </si>
  <si>
    <t>Zdvihový servopohon 120s/230V</t>
  </si>
  <si>
    <t>-2138346510</t>
  </si>
  <si>
    <t>734209124</t>
  </si>
  <si>
    <t>Montáž armatury závitové s třemi závity G 3/4</t>
  </si>
  <si>
    <t>2055963299</t>
  </si>
  <si>
    <t>Montáž závitových armatur se 3 závity G 3/4 (DN 20)</t>
  </si>
  <si>
    <t>https://podminky.urs.cz/item/CS_URS_2021_01/734209124</t>
  </si>
  <si>
    <t>spe42230400651</t>
  </si>
  <si>
    <t>Trojcestný směš. ventil PN 16 DN20-6,3</t>
  </si>
  <si>
    <t>334361316</t>
  </si>
  <si>
    <t>-33641955</t>
  </si>
  <si>
    <t>734211120</t>
  </si>
  <si>
    <t>Ventil závitový odvzdušňovací G 1/2 PN 14 do 120°C automatický</t>
  </si>
  <si>
    <t>-877959655</t>
  </si>
  <si>
    <t>Ventily odvzdušňovací závitové automatické PN 14 do 120°C G 1/2</t>
  </si>
  <si>
    <t>https://podminky.urs.cz/item/CS_URS_2023_02/734211120</t>
  </si>
  <si>
    <t>734220101</t>
  </si>
  <si>
    <t>Ventil závitový regulační přímý G 3/4 PN 20 do 100°C vyvažovací bez vypouštění</t>
  </si>
  <si>
    <t>1821470361</t>
  </si>
  <si>
    <t>Ventily regulační závitové vyvažovací přímé bez vypouštění PN 20 do 100°C G 3/4</t>
  </si>
  <si>
    <t>https://podminky.urs.cz/item/CS_URS_2023_02/734220101</t>
  </si>
  <si>
    <t>734220102</t>
  </si>
  <si>
    <t>Ventil závitový regulační přímý G 1 PN 20 do 100°C vyvažovací bez vypouštění</t>
  </si>
  <si>
    <t>703130281</t>
  </si>
  <si>
    <t>Ventily regulační závitové vyvažovací přímé bez vypouštění PN 20 do 100°C G 1</t>
  </si>
  <si>
    <t>https://podminky.urs.cz/item/CS_URS_2023_02/734220102</t>
  </si>
  <si>
    <t>734242415</t>
  </si>
  <si>
    <t>Ventil závitový zpětný přímý G 5/4 PN 16 do 110°C</t>
  </si>
  <si>
    <t>1902849895</t>
  </si>
  <si>
    <t>Ventily zpětné závitové PN 16 do 110°C přímé G 5/4</t>
  </si>
  <si>
    <t>https://podminky.urs.cz/item/CS_URS_2023_02/734242415</t>
  </si>
  <si>
    <t>734242416</t>
  </si>
  <si>
    <t>Ventil závitový zpětný přímý G 6/4 PN 16 do 110°C</t>
  </si>
  <si>
    <t>872617751</t>
  </si>
  <si>
    <t>Ventily zpětné závitové PN 16 do 110°C přímé G 6/4</t>
  </si>
  <si>
    <t>https://podminky.urs.cz/item/CS_URS_2023_02/734242416</t>
  </si>
  <si>
    <t>734291264</t>
  </si>
  <si>
    <t>Filtr závitový pro topné a chladicí systémy přímý G 1 PN 30 do 110°C s vnitřními závity</t>
  </si>
  <si>
    <t>1231204163</t>
  </si>
  <si>
    <t>Ostatní armatury filtry závitové pro topné a chladicí systémy PN 30 do 110°C přímé s vnitřními závity G 1</t>
  </si>
  <si>
    <t>https://podminky.urs.cz/item/CS_URS_2023_02/734291264</t>
  </si>
  <si>
    <t>734291265</t>
  </si>
  <si>
    <t>Filtr závitový pro topné a chladicí systémy přímý G 1 1/4 PN 30 do 110°C s vnitřními závity</t>
  </si>
  <si>
    <t>1888448648</t>
  </si>
  <si>
    <t>Ostatní armatury filtry závitové pro topné a chladicí systémy PN 30 do 110°C přímé s vnitřními závity G 1 1/4</t>
  </si>
  <si>
    <t>https://podminky.urs.cz/item/CS_URS_2023_02/734291265</t>
  </si>
  <si>
    <t>734291266</t>
  </si>
  <si>
    <t>Filtr závitový pro topné a chladicí systémy přímý G 1 1/2 PN 30 do 110°C s vnitřními závity</t>
  </si>
  <si>
    <t>428236793</t>
  </si>
  <si>
    <t>Ostatní armatury filtry závitové pro topné a chladicí systémy PN 30 do 110°C přímé s vnitřními závity G 1 1/2</t>
  </si>
  <si>
    <t>https://podminky.urs.cz/item/CS_URS_2023_02/734291266</t>
  </si>
  <si>
    <t>734292713</t>
  </si>
  <si>
    <t>Kohout kulový přímý G 1/2 PN 42 do 185°C vnitřní závit</t>
  </si>
  <si>
    <t>-1867966766</t>
  </si>
  <si>
    <t>Ostatní armatury kulové kohouty PN 42 do 185°C přímé vnitřní závit G 1/2</t>
  </si>
  <si>
    <t>https://podminky.urs.cz/item/CS_URS_2023_02/734292713</t>
  </si>
  <si>
    <t>734292715</t>
  </si>
  <si>
    <t>Kohout kulový přímý G 1 PN 42 do 185°C vnitřní závit</t>
  </si>
  <si>
    <t>1682237494</t>
  </si>
  <si>
    <t>734292716</t>
  </si>
  <si>
    <t>Kohout kulový přímý G 1 1/4 PN 42 do 185°C vnitřní závit</t>
  </si>
  <si>
    <t>1306919863</t>
  </si>
  <si>
    <t>Ostatní armatury kulové kohouty PN 42 do 185 st.C přímé vnitřní závit (R 250 D Giacomini) G 1 1/4</t>
  </si>
  <si>
    <t>734292717</t>
  </si>
  <si>
    <t>Kohout kulový přímý G 1 1/2 PN 42 do 185°C vnitřní závit</t>
  </si>
  <si>
    <t>-341992887</t>
  </si>
  <si>
    <t>Ostatní armatury kulové kohouty PN 42 do 185 st.C přímé vnitřní závit (R 250 D Giacomini) G 1 1/2</t>
  </si>
  <si>
    <t>734411127</t>
  </si>
  <si>
    <t>Teploměr technický s pevným stonkem a jímkou zadní připojení průměr 100 mm délky 100 mm</t>
  </si>
  <si>
    <t>894922673</t>
  </si>
  <si>
    <t>Teploměry technické s pevným stonkem a jímkou zadní připojení (axiální) průměr 100 mm délka stonku 100 mm</t>
  </si>
  <si>
    <t>https://podminky.urs.cz/item/CS_URS_2023_02/734411127</t>
  </si>
  <si>
    <t>998734101</t>
  </si>
  <si>
    <t>Přesun hmot tonážní pro armatury v objektech v do 6 m</t>
  </si>
  <si>
    <t>1296752622</t>
  </si>
  <si>
    <t>Přesun hmot pro armatury stanovený z hmotnosti přesunovaného materiálu vodorovná dopravní vzdálenost do 50 m v objektech výšky do 6 m</t>
  </si>
  <si>
    <t>https://podminky.urs.cz/item/CS_URS_2023_02/998734101</t>
  </si>
  <si>
    <t>735</t>
  </si>
  <si>
    <t>Ústřední vytápění - otopná tělesa</t>
  </si>
  <si>
    <t>735511008.RHU</t>
  </si>
  <si>
    <t>Podlahové vytápění - systémová deska s kombinovanou tepelnou a kročejovou izolací VARIONOVA 30-2 celkové výšky 50 mm</t>
  </si>
  <si>
    <t>-1732330760</t>
  </si>
  <si>
    <t>735511011</t>
  </si>
  <si>
    <t>Podlahové vytápění - rozvodné potrubí polyethylen PE-Xa 17x2,0 mm pro systémovou desku rozteč 250 mm</t>
  </si>
  <si>
    <t>487247712</t>
  </si>
  <si>
    <t>Trubkové teplovodní podlahové vytápění rozvod v systémové desce potrubí polyethylen PE-Xa rozvodné potrubí 17x2 mm, rozteč 250 mm</t>
  </si>
  <si>
    <t>https://podminky.urs.cz/item/CS_URS_2023_02/735511011</t>
  </si>
  <si>
    <t>735511061</t>
  </si>
  <si>
    <t>Podlahové vytápění - krycí a separační PE fólie</t>
  </si>
  <si>
    <t>357484516</t>
  </si>
  <si>
    <t>Trubkové teplovodní podlahové vytápění doplňkové prvky krycí PE fólie</t>
  </si>
  <si>
    <t>https://podminky.urs.cz/item/CS_URS_2023_02/735511061</t>
  </si>
  <si>
    <t>735511062</t>
  </si>
  <si>
    <t xml:space="preserve">Podlahové vytápění  okrajový izolační pruh</t>
  </si>
  <si>
    <t>402959836</t>
  </si>
  <si>
    <t>Podlahové vytápění okrajový izolační pruh</t>
  </si>
  <si>
    <t>735511063</t>
  </si>
  <si>
    <t>Podlahové vytápění - ochranná trubka potrubí podlahového topení</t>
  </si>
  <si>
    <t>679748262</t>
  </si>
  <si>
    <t>Trubkové teplovodní podlahové vytápění doplňkové prvky ochranná trubka</t>
  </si>
  <si>
    <t>https://podminky.urs.cz/item/CS_URS_2022_01/735511063</t>
  </si>
  <si>
    <t>735511064</t>
  </si>
  <si>
    <t>Podlahové vytápění - středový (spárový) dilatační profil</t>
  </si>
  <si>
    <t>-1040231751</t>
  </si>
  <si>
    <t>Trubkové teplovodní podlahové vytápění doplňkové prvky spárový (dilatační) profil</t>
  </si>
  <si>
    <t>https://podminky.urs.cz/item/CS_URS_2022_01/735511064</t>
  </si>
  <si>
    <t>735511085</t>
  </si>
  <si>
    <t>Podlahové vytápění - rozdělovač mosazný s průtokoměry šestiiokruhový</t>
  </si>
  <si>
    <t>1532233465</t>
  </si>
  <si>
    <t>https://podminky.urs.cz/item/CS_URS_2021_01/735511085</t>
  </si>
  <si>
    <t>735511088</t>
  </si>
  <si>
    <t>Podlahové vytápění - rozdělovač mosazný s průtokoměry devítiokruhový</t>
  </si>
  <si>
    <t>-2081402986</t>
  </si>
  <si>
    <t>Trubkové teplovodní podlahové vytápění rozdělovače mosazné s průtokoměry devítiokruhové</t>
  </si>
  <si>
    <t>https://podminky.urs.cz/item/CS_URS_2023_02/735511088</t>
  </si>
  <si>
    <t>735511089</t>
  </si>
  <si>
    <t>Podlahové vytápění - rozdělovač mosazný s průtokoměry desítiokruhový</t>
  </si>
  <si>
    <t>-1115026420</t>
  </si>
  <si>
    <t>Trubkové teplovodní podlahové vytápění rozdělovače mosazné s průtokoměry desítiokruhové</t>
  </si>
  <si>
    <t>https://podminky.urs.cz/item/CS_URS_2023_02/735511089</t>
  </si>
  <si>
    <t>735511090</t>
  </si>
  <si>
    <t>Podlahové vytápění - rozdělovač mosazný s průtokoměry jedenáctiokruhový</t>
  </si>
  <si>
    <t>128325626</t>
  </si>
  <si>
    <t>Trubkové teplovodní podlahové vytápění rozdělovače mosazné s průtokoměry jedenáctiokruhové</t>
  </si>
  <si>
    <t>https://podminky.urs.cz/item/CS_URS_2023_02/735511090</t>
  </si>
  <si>
    <t>735511122.RHU</t>
  </si>
  <si>
    <t xml:space="preserve">Podlahové vytápění - skříň nástěnná  AP 605 pro rozdělovač s 2-5 okruhy</t>
  </si>
  <si>
    <t>-1923420883</t>
  </si>
  <si>
    <t>Podlahové vytápění - skříň nástěnná AP 605 pro rozdělovač s 2-5 okruhy</t>
  </si>
  <si>
    <t>735511123.RHU</t>
  </si>
  <si>
    <t xml:space="preserve">Podlahové vytápění - skříň nástěnná  AP 805 pro rozdělovač s 6-8 okruhy</t>
  </si>
  <si>
    <t>-154644084</t>
  </si>
  <si>
    <t>Podlahové vytápění - skříň nástěnná AP 805 pro rozdělovač s 6-8 okruhy</t>
  </si>
  <si>
    <t>735511125.RHU</t>
  </si>
  <si>
    <t xml:space="preserve">Podlahové vytápění - skříň nástěnná  AP 1005 pro rozdělovač s 9-12 okruhy</t>
  </si>
  <si>
    <t>1158608964</t>
  </si>
  <si>
    <t>Podlahové vytápění - skříň nástěnná AP 1005 pro rozdělovač s 9-12 okruhy</t>
  </si>
  <si>
    <t>735511138.RHU</t>
  </si>
  <si>
    <t>Podlahové vytápění - svěrné šroubení se závitem EK 3/4" pro připojení potrubí 17x2,0 mm na rozdělovač</t>
  </si>
  <si>
    <t>-1050988268</t>
  </si>
  <si>
    <t>998735101</t>
  </si>
  <si>
    <t>Přesun hmot tonážní pro otopná tělesa v objektech v do 6 m</t>
  </si>
  <si>
    <t>-764738864</t>
  </si>
  <si>
    <t>Přesun hmot pro otopná tělesa stanovený z hmotnosti přesunovaného materiálu vodorovná dopravní vzdálenost do 50 m v objektech výšky do 6 m</t>
  </si>
  <si>
    <t>https://podminky.urs.cz/item/CS_URS_2023_02/998735101</t>
  </si>
  <si>
    <t>Práce a dodávky M</t>
  </si>
  <si>
    <t>58-M</t>
  </si>
  <si>
    <t>Revize vyhrazených technických zařízení</t>
  </si>
  <si>
    <t>580401001a</t>
  </si>
  <si>
    <t>Vyregulování systému</t>
  </si>
  <si>
    <t>-132038074</t>
  </si>
  <si>
    <t>HZS2222</t>
  </si>
  <si>
    <t xml:space="preserve">Hodinová zúčtovací sazba topenář odborný-zkoušky zařízení </t>
  </si>
  <si>
    <t>455268819</t>
  </si>
  <si>
    <t xml:space="preserve">Hodinové zúčtovací sazby profesí PSV provádění stavebních instalací topenář odborný-zkoušky zařízení </t>
  </si>
  <si>
    <t>https://podminky.urs.cz/item/CS_URS_2023_02/HZS2222</t>
  </si>
  <si>
    <t>HZS2232</t>
  </si>
  <si>
    <t>Hodinová zúčtovací sazba elektrikář odborný - zapojení regulace</t>
  </si>
  <si>
    <t>-159350410</t>
  </si>
  <si>
    <t>Hodinové zúčtovací sazby profesí PSV provádění stavebních instalací elektrikář odborný- zapojení regulace</t>
  </si>
  <si>
    <t>https://podminky.urs.cz/item/CS_URS_2023_02/HZS2232</t>
  </si>
  <si>
    <t>EIS - D.1.4.3 - Elektroinstalace</t>
  </si>
  <si>
    <t>741 - Silnoproud</t>
  </si>
  <si>
    <t xml:space="preserve">    741M - Materiál</t>
  </si>
  <si>
    <t xml:space="preserve">      741M-01 - Rozvaděče</t>
  </si>
  <si>
    <t xml:space="preserve">      741M-02 - Kabely a  vodiče</t>
  </si>
  <si>
    <t xml:space="preserve">      741M-03 - Ukončení celoplastových kabelů</t>
  </si>
  <si>
    <t xml:space="preserve">      741M-04 - Spínače IP 20 bílé v rámečku - imitace hliníku </t>
  </si>
  <si>
    <t xml:space="preserve">      741M-05 - Zásuvky</t>
  </si>
  <si>
    <t xml:space="preserve">      741M-06 - Svítidla včetně jejich příslušenství</t>
  </si>
  <si>
    <t xml:space="preserve">      741M-07 - Montážní materiál</t>
  </si>
  <si>
    <t xml:space="preserve">      741M-08 - Střešní vpusť</t>
  </si>
  <si>
    <t xml:space="preserve">      741M-09 - Hromosvod a uzemnění (budova, sloupy, schodiště..)</t>
  </si>
  <si>
    <t xml:space="preserve">      741M-10 - Výtahová nástavba</t>
  </si>
  <si>
    <t xml:space="preserve">      741M-11 - Zahradní domek</t>
  </si>
  <si>
    <t xml:space="preserve">    741M-12 - Fotovoltaické panely, hliníkové konstrukce</t>
  </si>
  <si>
    <t xml:space="preserve">      741M-13 - Ostatní</t>
  </si>
  <si>
    <t xml:space="preserve">    741MT - Montáže</t>
  </si>
  <si>
    <t xml:space="preserve">      741MT-01 - Rozvaděče</t>
  </si>
  <si>
    <t xml:space="preserve">      741MT-02 - Kabely a  vodiče</t>
  </si>
  <si>
    <t xml:space="preserve">      741MT-03 - Ukončení celoplastových kabelů</t>
  </si>
  <si>
    <t xml:space="preserve">      741MT-04 - Spínače IP 20 bílé v rámečku - imitace hliníku </t>
  </si>
  <si>
    <t xml:space="preserve">      741MT-05 - Zásuvky</t>
  </si>
  <si>
    <t xml:space="preserve">      741MT-06 - Svítidla včetně jejich příslušenství</t>
  </si>
  <si>
    <t xml:space="preserve">      741MT-07 - Montážní materiál</t>
  </si>
  <si>
    <t xml:space="preserve">      741MT-08 - Střešní vpusť</t>
  </si>
  <si>
    <t xml:space="preserve">      741MT-09 - Hromosvod a uzemnění ( budova, sloupy, schodiště..)</t>
  </si>
  <si>
    <t xml:space="preserve">      741MT-010 - Výtahová nástavba</t>
  </si>
  <si>
    <t xml:space="preserve">      741MT-11 - Zahradní domek</t>
  </si>
  <si>
    <t xml:space="preserve">      741MT-12 - FVE </t>
  </si>
  <si>
    <t xml:space="preserve">      741MT-13 - Ostatní</t>
  </si>
  <si>
    <t>741</t>
  </si>
  <si>
    <t>Silnoproud</t>
  </si>
  <si>
    <t>741M</t>
  </si>
  <si>
    <t>Materiál</t>
  </si>
  <si>
    <t>741M-01</t>
  </si>
  <si>
    <t>Rozvaděče</t>
  </si>
  <si>
    <t>345108101</t>
  </si>
  <si>
    <t>RH - hlavní rozvaděč objektu rozměr - 542x1050x156 mm, nástěnný, IP 30</t>
  </si>
  <si>
    <t>materiál</t>
  </si>
  <si>
    <t xml:space="preserve">Poznámka k položce:_x000d_
RH - hlavní rozvaděč objektu rozměr - 542x1050x156 mm, nástěnný, IP 30, obsahuje. Hlavní vypínač objektu,  podružné měření vytápění, podružné měření ostatní instalace,napojení vytápění,  napojení podružného rozvaděče R1 a R2, kombinovaný svodič předmětí 1+2,selektivní proudový chránič 300mA a ostatní přístroje</t>
  </si>
  <si>
    <t>345108102</t>
  </si>
  <si>
    <t xml:space="preserve">R1 - podružný rozvaděč rozměr - 550x950x205 mm vestavný,  obsahuje svodič přepětí typ 2, jističe a proudové chrániče</t>
  </si>
  <si>
    <t>345108103</t>
  </si>
  <si>
    <t xml:space="preserve">R2 - podružný rozvaděč rozměr - 550x950x205 mm vestavný,  obsahuje svodič přepětí typ 2, jističe a proudové chrániče</t>
  </si>
  <si>
    <t>345221107</t>
  </si>
  <si>
    <t>MET svorkovnice</t>
  </si>
  <si>
    <t>741M-02</t>
  </si>
  <si>
    <t xml:space="preserve">Kabely a  vodiče</t>
  </si>
  <si>
    <t>341130350</t>
  </si>
  <si>
    <t xml:space="preserve">Kabel silový Cu, PVC izolace 450V/2,5kV, -40ºC - +70ºC, CYKY J  5x10 mm2 odolnost proti šíření plamene dle ČSN EN 60332-1</t>
  </si>
  <si>
    <t>341130311</t>
  </si>
  <si>
    <t>Kabel silový Cu, PVC izolace 450V/2,5kV, -40ºC - +70ºC, CYKY J 5x6 mm2 odolnost proti šíření plamene dle ČSN EN 60332-1</t>
  </si>
  <si>
    <t>341130310</t>
  </si>
  <si>
    <t>Kabel silový Cu, PVC izolace 450V/2,5kV, -40ºC - +70ºC, CYKY J 5x4 mm2 odolnost proti šíření plamene dle ČSN EN 60332-1</t>
  </si>
  <si>
    <t>341130309</t>
  </si>
  <si>
    <t xml:space="preserve">Kabel silový Cu, PVC izolace 450V/2,5kV, -40ºC - +70ºC, CYKY J  5x2,5 mm2 odolnost proti šíření plamene dle ČSN EN 60332-1</t>
  </si>
  <si>
    <t>341130308</t>
  </si>
  <si>
    <t>Kabel silový Cu, PVC izolace 450V/2,5kV, -40ºC - +70ºC, CYKY J 5x1,5 mm2 odolnost proti šíření plamene dle ČSN EN 60332-1</t>
  </si>
  <si>
    <t>341130114</t>
  </si>
  <si>
    <t>Kabel silový Cu, PVC izolace 450V/2,5kV, -40ºC - +70ºC, CYKY J 3x2,5 mm2 odolnost proti šíření plamene dle ČSN EN 60332-1</t>
  </si>
  <si>
    <t>341130112</t>
  </si>
  <si>
    <t>Kabel silový Cu, PVC izolace 450V/2,5kV, -40ºC - +70ºC, CYKY J 3x1,5 mm2 odolnost proti šíření plamene dle ČSN EN 60332-1</t>
  </si>
  <si>
    <t>345212412</t>
  </si>
  <si>
    <t>Plastový kulatý kabel s pevným vodičem s plným jádrem pro měřící, řídící a automatizační systémy. Je určen k pevnému uložení 4x1 mm2</t>
  </si>
  <si>
    <t>341122101</t>
  </si>
  <si>
    <t>Vodič 6 zž - PVC izolovaný jednožilový vodič pro vnitřní vedení</t>
  </si>
  <si>
    <t>341122103</t>
  </si>
  <si>
    <t>Vodič 16 zž - PVC izolovaný jednožilový vodič pro vnitřní vedení</t>
  </si>
  <si>
    <t>341581308</t>
  </si>
  <si>
    <t>Nehořlavý kabel 1-CSKH-V180 3x1,5 mm2</t>
  </si>
  <si>
    <t>741M-03</t>
  </si>
  <si>
    <t>Ukončení celoplastových kabelů</t>
  </si>
  <si>
    <t>332128000</t>
  </si>
  <si>
    <t xml:space="preserve">Materiál  pro ukončení celoplastových kabelů</t>
  </si>
  <si>
    <t>741M-04</t>
  </si>
  <si>
    <t xml:space="preserve">Spínače IP 20 bílé v rámečku - imitace hliníku </t>
  </si>
  <si>
    <t>345355161</t>
  </si>
  <si>
    <t>Spínač jednopólový pod omítku, 10A/250V, řaz.1 IP20, rozm. krytky 55x55mm, bílý</t>
  </si>
  <si>
    <t>345355104</t>
  </si>
  <si>
    <t>Rámeček jednonásobný imitace hliníku</t>
  </si>
  <si>
    <t>345355166</t>
  </si>
  <si>
    <t>Přepínač sériový pod omítku, 10A/250V, řaz.5 IP20, rozm. krytky 55x55mm, bílý</t>
  </si>
  <si>
    <t>345355164</t>
  </si>
  <si>
    <t>Přepínač střídavý pod omítku, 10A/250V, řaz.6 IP20, rozm. krytky 55x55mm, bílý</t>
  </si>
  <si>
    <t>345355169</t>
  </si>
  <si>
    <t xml:space="preserve">Přepínač křížový pod omítku,  10A/250V, řaz. 7, rozm. krytky 55x55mm, bílý</t>
  </si>
  <si>
    <t>345355499</t>
  </si>
  <si>
    <t xml:space="preserve">Tlačítkový ovladač hlavního vypínače s omezeným přístupem  1x spínací a1s rozpínací kontakt, CENTRAL STOP</t>
  </si>
  <si>
    <t>345355500</t>
  </si>
  <si>
    <t>Požární vypínač pro objekty s FVE IP65</t>
  </si>
  <si>
    <t>345355504</t>
  </si>
  <si>
    <t>Pohybové čidlo stropní pro spínání osvětlení</t>
  </si>
  <si>
    <t>345356161</t>
  </si>
  <si>
    <t>Spínač jednopólový pod omítku, 10A/250V, řaz.1 IP44</t>
  </si>
  <si>
    <t>345356166</t>
  </si>
  <si>
    <t>Přepínač sériový pod omítku, 10A/250V, řaz.5 IP44</t>
  </si>
  <si>
    <t>345356164</t>
  </si>
  <si>
    <t>Přepínač střídavý pod omítku, 10A/250V, řaz.6 IP44</t>
  </si>
  <si>
    <t>345356169</t>
  </si>
  <si>
    <t xml:space="preserve">Přepínač křížový pod omítku,  10A/250V, řaz. 7</t>
  </si>
  <si>
    <t>741M-05</t>
  </si>
  <si>
    <t>Zásuvky</t>
  </si>
  <si>
    <t>358111232</t>
  </si>
  <si>
    <t>Kompletní zásuvka jednonásobná 16A/230V IP 20, rozm. krytky 55x55mm, bílý</t>
  </si>
  <si>
    <t>358111238</t>
  </si>
  <si>
    <t>Kompletní zásuvka se svodičem přepětí typ 3 16A/230V IP 20, rozm. krytky 55x55mm, bílá</t>
  </si>
  <si>
    <t>358111232.1</t>
  </si>
  <si>
    <t>Kompletní zásuvka 16A/230V, nabíjecí 2xUSB 1500mA IP 20, rozm. krytky 55x55mm, bílá</t>
  </si>
  <si>
    <t>345355105</t>
  </si>
  <si>
    <t>Rámeček dvojnásobný imitace hliníku</t>
  </si>
  <si>
    <t>345355226</t>
  </si>
  <si>
    <t>Rámeček trojnásobný imitace hliníku</t>
  </si>
  <si>
    <t>345355107</t>
  </si>
  <si>
    <t>Rámeček čtyřnásobný imitace hliníku</t>
  </si>
  <si>
    <t>358111277</t>
  </si>
  <si>
    <t>Kompletní zásuvka jednonásobná 16A/230V IP 44, rozm. krytky 55x55mm, bílá</t>
  </si>
  <si>
    <t>358111284</t>
  </si>
  <si>
    <t>Kompletní zásuvka dvojnásobná 16A/230V IP 44, rozm. krytky 55x55mm, bílá</t>
  </si>
  <si>
    <t>358111442</t>
  </si>
  <si>
    <t>Podlahová zásuvková krabice, 2xzásuvka 2xRJ45 cat6+4xzásuvka jenonásobná 16A/230V</t>
  </si>
  <si>
    <t>741M-06</t>
  </si>
  <si>
    <t>Svítidla včetně jejich příslušenství</t>
  </si>
  <si>
    <t>348531000</t>
  </si>
  <si>
    <t xml:space="preserve">A - vestavné  LED svítidlo s mikroprizmatickým krytem 19W, 1950lm, IP54</t>
  </si>
  <si>
    <t>348531001</t>
  </si>
  <si>
    <t>B - stropní LED svítidlo, matná ALDP,URG&lt;19, Ra 90, 37W, 3800lm,IP20</t>
  </si>
  <si>
    <t>348531002</t>
  </si>
  <si>
    <t xml:space="preserve">C - stropní  LED svítidlo s mikroprizmatickým krytem 57W, 6600lm, IP40</t>
  </si>
  <si>
    <t>348531003</t>
  </si>
  <si>
    <t xml:space="preserve">D - stropní  LED svítidlo s mikroprizmatickým krytem 35W, 4500lm, IP40</t>
  </si>
  <si>
    <t>348531004</t>
  </si>
  <si>
    <t xml:space="preserve">E - nástěnné LED svítidlo 24W,1600lm s   pohybovým čidlem IP20</t>
  </si>
  <si>
    <t>348531005</t>
  </si>
  <si>
    <t>Stropní LED svítídlo 15W, 1200lm, IP 44, spíná soumrakovým čidlem</t>
  </si>
  <si>
    <t>348531006</t>
  </si>
  <si>
    <t>Nouzové LEDsvítidlo 2,6W, 500lm, samostatnost 1 hod, IP65,svítí při výpadku napájení hlavního osvětlení, řídící jednotka instalovaná v hlavním rozvaděči, jedno kabelové vedenía integrovaná WIFI pro vzdálenou správu</t>
  </si>
  <si>
    <t>R.0001</t>
  </si>
  <si>
    <t>Recyklační poplatek - za svítidlo+zdroj</t>
  </si>
  <si>
    <t>741M-07</t>
  </si>
  <si>
    <t>Montážní materiál</t>
  </si>
  <si>
    <t>202851124</t>
  </si>
  <si>
    <t>Kabelové žlaby 60/50 drátěný</t>
  </si>
  <si>
    <t>202851180</t>
  </si>
  <si>
    <t>Nosník kabelového žlabu 50</t>
  </si>
  <si>
    <t>202851126</t>
  </si>
  <si>
    <t>Kabelové žlaby 100/50 drátěný</t>
  </si>
  <si>
    <t>202851181</t>
  </si>
  <si>
    <t>Nosník kabelového žlabu 100</t>
  </si>
  <si>
    <t>202851000</t>
  </si>
  <si>
    <t>Spojky (upřesnit při realizaci)</t>
  </si>
  <si>
    <t>211126000</t>
  </si>
  <si>
    <t>Ocelová nosná konstrukce všeobecně kg</t>
  </si>
  <si>
    <t>345714501</t>
  </si>
  <si>
    <t>Krabice pod omítku PVC přístrojová kruhová D 70mm</t>
  </si>
  <si>
    <t>345714570</t>
  </si>
  <si>
    <t>Krabice pod omítku PVC odbočná kruhová D 70mm s víčkem</t>
  </si>
  <si>
    <t>345715213</t>
  </si>
  <si>
    <t>Krabice pod omítku PVC odbočná kruhová D 70mm s víčkem a svorkovnicí</t>
  </si>
  <si>
    <t>354411618</t>
  </si>
  <si>
    <t>Svorka pro vyrovnání potenciálu</t>
  </si>
  <si>
    <t>345710645</t>
  </si>
  <si>
    <t>Trubka elektroinstalační ohebná z PVC (ČSN) 2329</t>
  </si>
  <si>
    <t>345711308</t>
  </si>
  <si>
    <t>Svítidlová svorkovnice</t>
  </si>
  <si>
    <t>354411326</t>
  </si>
  <si>
    <t>Uzemňovací bod</t>
  </si>
  <si>
    <t>562810312</t>
  </si>
  <si>
    <t>Hmoždinky univerzální 10x60</t>
  </si>
  <si>
    <t>360050050</t>
  </si>
  <si>
    <t>Těsnící a fixační tmel PU 50</t>
  </si>
  <si>
    <t>741M-08</t>
  </si>
  <si>
    <t>Střešní vpusť</t>
  </si>
  <si>
    <t>312128102</t>
  </si>
  <si>
    <t>Topné těleso do střešní vpusti ploché střechy 30W samoregulační</t>
  </si>
  <si>
    <t>345355691</t>
  </si>
  <si>
    <t>Venkovní termostat</t>
  </si>
  <si>
    <t>741M-09</t>
  </si>
  <si>
    <t>Hromosvod a uzemnění (budova, sloupy, schodiště..)</t>
  </si>
  <si>
    <t>354411216</t>
  </si>
  <si>
    <t>Pásek zemnící FeZn 30x4</t>
  </si>
  <si>
    <t>materilá</t>
  </si>
  <si>
    <t>354411914</t>
  </si>
  <si>
    <t>Vodič FeZn o 10 zemnící</t>
  </si>
  <si>
    <t>354411914.1</t>
  </si>
  <si>
    <t xml:space="preserve">Vodič AlMgSi o 8  jímací</t>
  </si>
  <si>
    <t>354411099</t>
  </si>
  <si>
    <t xml:space="preserve">Vodič AlMgSi o 8/11 s plastovou bezhalogenovou izolací  jímací</t>
  </si>
  <si>
    <t>345218974</t>
  </si>
  <si>
    <t>Trubka kovová, včetně upevňovacího materiálu do zateplení</t>
  </si>
  <si>
    <t>354321291</t>
  </si>
  <si>
    <t>Podpěra vedení</t>
  </si>
  <si>
    <t>354411312</t>
  </si>
  <si>
    <t>Svorka hromosvodová FeZn</t>
  </si>
  <si>
    <t>354411306</t>
  </si>
  <si>
    <t>Svorka zkušební Sz FeZn v krabici</t>
  </si>
  <si>
    <t>354411099.1</t>
  </si>
  <si>
    <t xml:space="preserve">Kompletní jímač v=1,5m  FeZn včetně držáku</t>
  </si>
  <si>
    <t>354411398</t>
  </si>
  <si>
    <t>Označení svodu - štítek</t>
  </si>
  <si>
    <t>348444171</t>
  </si>
  <si>
    <t>Gumoasfaltový nátěr</t>
  </si>
  <si>
    <t>741M-10</t>
  </si>
  <si>
    <t>Výtahová nástavba</t>
  </si>
  <si>
    <t>358111277.1</t>
  </si>
  <si>
    <t>Kompletní zásuvka jednonásobná 16A/230V bílá IP 44</t>
  </si>
  <si>
    <t>348531006.1</t>
  </si>
  <si>
    <t>Stropní LED svítidlo 15W,1200lm IP44</t>
  </si>
  <si>
    <t>345218910</t>
  </si>
  <si>
    <t xml:space="preserve">Lišta instalační vkládací  LH40x40 bílá</t>
  </si>
  <si>
    <t>228126104</t>
  </si>
  <si>
    <t>Venkovní čidlo soumrakového spínače</t>
  </si>
  <si>
    <t>R.0002</t>
  </si>
  <si>
    <t>741M-11</t>
  </si>
  <si>
    <t>Zahradní domek</t>
  </si>
  <si>
    <t>345108104</t>
  </si>
  <si>
    <t>RZ - rozvaděč zahradního domku rozměr - 310x463x148 mm nástěnný, IP 65 obsahuje svodič přepětí typ 1+2, jističe a selektivní proudový chránič 300mA</t>
  </si>
  <si>
    <t>R.0003</t>
  </si>
  <si>
    <t>741M-12</t>
  </si>
  <si>
    <t>Fotovoltaické panely, hliníkové konstrukce</t>
  </si>
  <si>
    <t>356711233</t>
  </si>
  <si>
    <t>Hybridní fotovoltaický střídač HYBRID 400V/3NPE/10kVA.</t>
  </si>
  <si>
    <t>356711239</t>
  </si>
  <si>
    <t>Bateriové uložiště 23kWh. Včetně propojovacího setu ke střídači.</t>
  </si>
  <si>
    <t>350010040</t>
  </si>
  <si>
    <t>Fotovoltaický panel 450Wp. Musí být dodrženy minimální technické parametry dle dotačního titulu. Předložený typ panelu musí být schválen investorem.</t>
  </si>
  <si>
    <t>194160046</t>
  </si>
  <si>
    <t>Hliníkových konstrukce - kolejnicový systém pro uchycení panelů k střešnímu plášti, včetně přitížení na ploché střeše. Cena v přepočtu na 1 panel. Včetně příslušenství.</t>
  </si>
  <si>
    <t>194160002</t>
  </si>
  <si>
    <t>Rám s klipsnami na skládání baterií</t>
  </si>
  <si>
    <t>356711209</t>
  </si>
  <si>
    <t>Řídící modul</t>
  </si>
  <si>
    <t>356711000</t>
  </si>
  <si>
    <t>Optimizér výkonný k panelům FVE</t>
  </si>
  <si>
    <t>356711001</t>
  </si>
  <si>
    <t>Systém pro kompletní odpojení FVE</t>
  </si>
  <si>
    <t>341122421</t>
  </si>
  <si>
    <t>Solární kabel 6.0 SN</t>
  </si>
  <si>
    <t>211126000.1</t>
  </si>
  <si>
    <t>Materiál pro drobné úpravy a doplnění jímací soustavy v koordinaci s profesí silnoproudu</t>
  </si>
  <si>
    <t>741M-13</t>
  </si>
  <si>
    <t>341000000</t>
  </si>
  <si>
    <t>Drobný jednicový materiál, jehož podíl na celkových materiálových nákladech je malý, a proto se nespecifikuje</t>
  </si>
  <si>
    <t xml:space="preserve">Poznámka k položce:_x000d_
Drobný jednicový materiál, jehož podíl na celkových materiálových nákladech je malý, a proto se nespecifikuje, jako: vývodky spojky vodičové do průžezu 16 mm2. sponky, příchytky, drát vázací a svařovací, spojovací materiál,nýty, elektrody…  5% z nosného materiálu</t>
  </si>
  <si>
    <t>741MT</t>
  </si>
  <si>
    <t>Montáže</t>
  </si>
  <si>
    <t>741MT-01</t>
  </si>
  <si>
    <t>741210003</t>
  </si>
  <si>
    <t>Montáž rozvodnic oceloplechových nebo plastových bez zapojení vodičů běžných, hmotnosti do 100 kg</t>
  </si>
  <si>
    <t>https://podminky.urs.cz/item/CS_URS_2023_02/741210003</t>
  </si>
  <si>
    <t>741210001</t>
  </si>
  <si>
    <t>Montáž rozvodnic oceloplechových nebo plastových bez zapojení vodičů běžných, hmotnosti do 20 kg</t>
  </si>
  <si>
    <t>https://podminky.urs.cz/item/CS_URS_2023_02/741210001</t>
  </si>
  <si>
    <t>741231014</t>
  </si>
  <si>
    <t>Montáž svorkovnic do rozváděčů s popisnými štítky se zapojením vodičů na jedné straně nulových</t>
  </si>
  <si>
    <t>https://podminky.urs.cz/item/CS_URS_2023_02/741231014</t>
  </si>
  <si>
    <t>741MT-02</t>
  </si>
  <si>
    <t>741122643</t>
  </si>
  <si>
    <t>Montáž kabelů měděných bez ukončení uložených pevně plných kulatých nebo bezhalogenových (např. CYKY) počtu a průřezu žil 5x10 mm2</t>
  </si>
  <si>
    <t>https://podminky.urs.cz/item/CS_URS_2023_02/741122643</t>
  </si>
  <si>
    <t>741122642</t>
  </si>
  <si>
    <t>Montáž kabelů měděných bez ukončení uložených pevně plných kulatých nebo bezhalogenových (např. CYKY) počtu a průřezu žil 5x4 až 6 mm2</t>
  </si>
  <si>
    <t>https://podminky.urs.cz/item/CS_URS_2023_02/741122642</t>
  </si>
  <si>
    <t>741122641</t>
  </si>
  <si>
    <t>Montáž kabelů měděných bez ukončení uložených pevně plných kulatých nebo bezhalogenových (např. CYKY) počtu a průřezu žil 5x1,5 až 2,5 mm2</t>
  </si>
  <si>
    <t>https://podminky.urs.cz/item/CS_URS_2023_02/741122641</t>
  </si>
  <si>
    <t>741122611</t>
  </si>
  <si>
    <t>Montáž kabelů měděných bez ukončení uložených pevně plných kulatých nebo bezhalogenových (např.CYKY) počtu a průřezu žil 3x1,5 až 6 mm2</t>
  </si>
  <si>
    <t>https://podminky.urs.cz/item/CS_URS_2023_02/741122611</t>
  </si>
  <si>
    <t>741124701</t>
  </si>
  <si>
    <t>Montáž kabelů měděných ovládacích bez ukončení uložených volně stíněných ovládacích s plným jádrem (např. JYTY) počtu a průměru žil 2 až 19x1 mm2</t>
  </si>
  <si>
    <t>https://podminky.urs.cz/item/CS_URS_2023_02/741124701</t>
  </si>
  <si>
    <t>741120301</t>
  </si>
  <si>
    <t>Montáž vodičů izolovaných měděných bez ukončení uložených pevně plných a laněných s PVC pláštěm, bezhalogenových, ohniodolných (např. CY, CHAH-V) průřezu žíly 0,55 až 16 mm2</t>
  </si>
  <si>
    <t>https://podminky.urs.cz/item/CS_URS_2023_02/741120301</t>
  </si>
  <si>
    <t>741MT-03</t>
  </si>
  <si>
    <t>HZS.001</t>
  </si>
  <si>
    <t>Ukončení kabelů smršťovací záklopkou nebo páskou se zapojením bez letování na přístroji nebo svorkovnici v rozvaděči</t>
  </si>
  <si>
    <t>741MT-04</t>
  </si>
  <si>
    <t>741310201</t>
  </si>
  <si>
    <t xml:space="preserve">Montáž spínačů jedno nebo dvoupólových polozapuštěných nebo zapuštěných,šroubové připojení,  vypínačů řazení 1 - jednopólových</t>
  </si>
  <si>
    <t>Montáž spínačů jedno nebo dvoupólových polozapuštěných nebo zapuštěných,šroubové připojení, vypínačů řazení 1 - jednopólových</t>
  </si>
  <si>
    <t>https://podminky.urs.cz/item/CS_URS_2023_02/741310201</t>
  </si>
  <si>
    <t>741310231</t>
  </si>
  <si>
    <t>Montáž spínačů jedno nebo dvoupólových polozapuštěných nebo zapuštěných, šroubové připojení, přepínačů řazení 5 - sériových</t>
  </si>
  <si>
    <t>https://podminky.urs.cz/item/CS_URS_2023_02/741310231</t>
  </si>
  <si>
    <t>741310233</t>
  </si>
  <si>
    <t xml:space="preserve">Montáž spínačů jedno nebo dvoupólových polozapuštěných nebo zapuštěných, šroubové připojení,  pro prostředí normální, přepínačů řazení 6 - střídavých</t>
  </si>
  <si>
    <t>Montáž spínačů jedno nebo dvoupólových polozapuštěných nebo zapuštěných, šroubové připojení, pro prostředí normální, přepínačů řazení 6 - střídavých</t>
  </si>
  <si>
    <t>https://podminky.urs.cz/item/CS_URS_2023_02/741310233</t>
  </si>
  <si>
    <t>741310239</t>
  </si>
  <si>
    <t xml:space="preserve">Montáž spínačů jedno nebo dvoupólových polozapuštěných nebo zapuštěných, šroubové připojení,  pro prostředí normální, přepínačů řazení 7 - křížových</t>
  </si>
  <si>
    <t>Montáž spínačů jedno nebo dvoupólových polozapuštěných nebo zapuštěných, šroubové připojení, pro prostředí normální, přepínačů řazení 7 - křížových</t>
  </si>
  <si>
    <t>https://podminky.urs.cz/item/CS_URS_2023_02/741310239</t>
  </si>
  <si>
    <t>741330371</t>
  </si>
  <si>
    <t>Montáž ovladačů tlačítkových ve skříni se zapojením vodičů 1 tlačítkových</t>
  </si>
  <si>
    <t>https://podminky.urs.cz/item/CS_URS_2023_02/741330371</t>
  </si>
  <si>
    <t>741311004</t>
  </si>
  <si>
    <t>Montáž spínačů speciálních se zapojením vodičů čidla pohybu nástěnného</t>
  </si>
  <si>
    <t>https://podminky.urs.cz/item/CS_URS_2023_02/741311004</t>
  </si>
  <si>
    <t>741310251</t>
  </si>
  <si>
    <t>Montáž spínačů jedno nebo dvoupólových polozapuštěných nebo zapuštěných se zapojením vodičů šroubové připojení, pro prostředí venkovní nebo mokré spínačů, řazení 1-jednopólových</t>
  </si>
  <si>
    <t>https://podminky.urs.cz/item/CS_URS_2023_02/741310251</t>
  </si>
  <si>
    <t>741310261</t>
  </si>
  <si>
    <t>Montáž spínačů jedno nebo dvoupólových polozapuštěných nebo zapuštěných se zapojením vodičů šroubové připojení, pro prostředí venkovní nebo mokré přepínačů, řazení 5-sériových</t>
  </si>
  <si>
    <t>https://podminky.urs.cz/item/CS_URS_2023_02/741310261</t>
  </si>
  <si>
    <t>741310263</t>
  </si>
  <si>
    <t>Montáž spínačů jedno nebo dvoupólových polozapuštěných nebo zapuštěných se zapojením vodičů šroubové připojení, pro prostředí venkovní nebo mokré přepínačů, řazení 6-střídavých</t>
  </si>
  <si>
    <t>https://podminky.urs.cz/item/CS_URS_2023_02/741310263</t>
  </si>
  <si>
    <t>741310269</t>
  </si>
  <si>
    <t>Montáž spínačů jedno nebo dvoupólových polozapuštěných nebo zapuštěných se zapojením vodičů šroubové připojení, pro prostředí venkovní nebo mokré přepínačů, řazení 7-křížových</t>
  </si>
  <si>
    <t>https://podminky.urs.cz/item/CS_URS_2023_02/741310269</t>
  </si>
  <si>
    <t>741MT-05</t>
  </si>
  <si>
    <t>741313042</t>
  </si>
  <si>
    <t>Montáž zásuvek domovních se zapojením vodičů šroubové připojení polozapuštěných nebo zapuštěných 10/16 A, provedení 2P + PE pro průběžnou montáž</t>
  </si>
  <si>
    <t>https://podminky.urs.cz/item/CS_URS_2023_02/741313042</t>
  </si>
  <si>
    <t>HZS.002</t>
  </si>
  <si>
    <t>Montáž zásuvky se svodičem přepětí typ 3 16A/230V bílá IP 20 19 ks</t>
  </si>
  <si>
    <t>HZS.003</t>
  </si>
  <si>
    <t xml:space="preserve">montáž zásuvky 16A/230V bílá, nabíjecí 2xUSB 1500mA IP 20  4 ks</t>
  </si>
  <si>
    <t>montáž zásuvky 16A/230V bílá, nabíjecí 2xUSB 1500mA IP 20 4 ks</t>
  </si>
  <si>
    <t>741313082</t>
  </si>
  <si>
    <t>Montáž zásuvek domovních se zapojením vodičů šroubové připojení venkovní nebo mokré, provedení 2P + PE</t>
  </si>
  <si>
    <t>https://podminky.urs.cz/item/CS_URS_2023_02/741313082</t>
  </si>
  <si>
    <t>741313082.1</t>
  </si>
  <si>
    <t>Montáž zásuvek domovních se zapojením vodičů šroubové připojení venkovní nebo mokré, provedení 2P + PE dvojí zapojení pro průběžnou montáž</t>
  </si>
  <si>
    <t>https://podminky.urs.cz/item/CS_URS_2023_02/741313082.1</t>
  </si>
  <si>
    <t>741111002</t>
  </si>
  <si>
    <t>Montáž systému podlahových kanálů se spojkami, ohyby a rohy a s nasunutím do krabic krabic s vývody</t>
  </si>
  <si>
    <t>https://podminky.urs.cz/item/CS_URS_2023_02/741111002</t>
  </si>
  <si>
    <t>741MT-06</t>
  </si>
  <si>
    <t>741372111</t>
  </si>
  <si>
    <t>Montáž svítidel s integrovaným zdrojem LED se zapojením vodičů interiérových vestavných stropních panelových hranatých nebo kruhových, plochy do 0,09 m2</t>
  </si>
  <si>
    <t>https://podminky.urs.cz/item/CS_URS_2023_02/741372111</t>
  </si>
  <si>
    <t>741372061</t>
  </si>
  <si>
    <t>Montáž svítidel s integrovaným zdrojem LED se zapojením vodičů interiérových přisazených stropních hranatých nebo kruhových, plochy do 0,09 m2</t>
  </si>
  <si>
    <t>https://podminky.urs.cz/item/CS_URS_2023_02/741372061</t>
  </si>
  <si>
    <t>741372062</t>
  </si>
  <si>
    <t>Montáž svítidel s integrovaným zdrojem LED se zapojením vodičů interiérových přisazených stropních hranatých nebo kruhových, plochy přes 0,09 do 0,36 m2</t>
  </si>
  <si>
    <t>https://podminky.urs.cz/item/CS_URS_2023_02/741372062</t>
  </si>
  <si>
    <t>741MT-07</t>
  </si>
  <si>
    <t>741910411</t>
  </si>
  <si>
    <t>Montáž žlabů bez stojiny a výložníků kovových s podpěrkami a příslušenstvím bez víka, šířky do 50 mm</t>
  </si>
  <si>
    <t>https://podminky.urs.cz/item/CS_URS_2023_02/741910411</t>
  </si>
  <si>
    <t>741910412</t>
  </si>
  <si>
    <t>Montáž žlabů bez stojiny a výložníků kovových s podpěrkami a příslušenstvím bez víka, šířky do 100 mm</t>
  </si>
  <si>
    <t>https://podminky.urs.cz/item/CS_URS_2023_02/741910412</t>
  </si>
  <si>
    <t>HZS.004</t>
  </si>
  <si>
    <t>Montáž spojky kabelových žlabů 60ks</t>
  </si>
  <si>
    <t>741910502</t>
  </si>
  <si>
    <t>Montáž se zhotovením konstrukce pro rozvodny z profilů tenkostěnných</t>
  </si>
  <si>
    <t>https://podminky.urs.cz/item/CS_URS_2023_02/741910502</t>
  </si>
  <si>
    <t>741112061</t>
  </si>
  <si>
    <t>Montáž krabic elektroinstalačních bez napojení na trubky a lišty, demontáže a montáže víčka a přístroje přístrojových zapuštěných plastových kruhových</t>
  </si>
  <si>
    <t>https://podminky.urs.cz/item/CS_URS_2023_02/741112061</t>
  </si>
  <si>
    <t>741112001</t>
  </si>
  <si>
    <t>Montáž krabic elektroinstalačních bez napojení na trubky a lišty, demontáže a montáže víčka a přístroje protahovacích nebo odbočných zapuštěných plastových kruhových</t>
  </si>
  <si>
    <t>https://podminky.urs.cz/item/CS_URS_2023_02/741112001</t>
  </si>
  <si>
    <t>741112101</t>
  </si>
  <si>
    <t>Montáž rozvodek se zapojením na svorkovnici zapuštěných plastových kruhových</t>
  </si>
  <si>
    <t>https://podminky.urs.cz/item/CS_URS_2023_02/741112101</t>
  </si>
  <si>
    <t>741110002</t>
  </si>
  <si>
    <t>Montáž trubek elektroinstalačních s nasunutím nebo našroubováním do krabic plastových tuhých, uložených pevně, vnější Ø přes 23 do 35 mm</t>
  </si>
  <si>
    <t>https://podminky.urs.cz/item/CS_URS_2023_02/741110002</t>
  </si>
  <si>
    <t>HZS.005</t>
  </si>
  <si>
    <t>Montáž svítidlové svorkovnice 188 ks</t>
  </si>
  <si>
    <t>741420022</t>
  </si>
  <si>
    <t xml:space="preserve">Montáž hromosvodného vedení  svorek se 3 a více šrouby</t>
  </si>
  <si>
    <t>Montáž hromosvodného vedení svorek se 3 a více šrouby</t>
  </si>
  <si>
    <t>https://podminky.urs.cz/item/CS_URS_2023_02/741420022</t>
  </si>
  <si>
    <t>460932111</t>
  </si>
  <si>
    <t xml:space="preserve">Osazení kotevních prvků  hmoždinek včetně vyvrtání otvorů, pro upevnění elektroinstalací ve stěnách cihelných, vnějšího průměru do 8 mm</t>
  </si>
  <si>
    <t>Osazení kotevních prvků hmoždinek včetně vyvrtání otvorů, pro upevnění elektroinstalací ve stěnách cihelných, vnějšího průměru do 8 mm</t>
  </si>
  <si>
    <t>https://podminky.urs.cz/item/CS_URS_2023_02/460932111</t>
  </si>
  <si>
    <t>HZS.006</t>
  </si>
  <si>
    <t>Utěsnění prostupů</t>
  </si>
  <si>
    <t>741MT-08</t>
  </si>
  <si>
    <t>HZS.007</t>
  </si>
  <si>
    <t xml:space="preserve">Montáž vtokové hlavice,  vyhřívané  5 ks</t>
  </si>
  <si>
    <t>Montáž vtokové hlavice, vyhřívané 5 ks</t>
  </si>
  <si>
    <t>HZS.008</t>
  </si>
  <si>
    <t>Montáž venkovního termostatu</t>
  </si>
  <si>
    <t>741MT-09</t>
  </si>
  <si>
    <t>Hromosvod a uzemnění ( budova, sloupy, schodiště..)</t>
  </si>
  <si>
    <t>741410021</t>
  </si>
  <si>
    <t>Montáž uzemňovacího vedení s upevněním, propojením a připojením pomocí svorek v zemi s izolací spojů pásku průřezu do 120 mm2 v městské zástavbě</t>
  </si>
  <si>
    <t>https://podminky.urs.cz/item/CS_URS_2023_02/741410021</t>
  </si>
  <si>
    <t>741420011</t>
  </si>
  <si>
    <t>Montáž hromosvodného vedení svodových drátů nebo lan bez podpěr, Ø do 10 mm</t>
  </si>
  <si>
    <t>https://podminky.urs.cz/item/CS_URS_2023_02/741420011</t>
  </si>
  <si>
    <t>741420001</t>
  </si>
  <si>
    <t>Montáž hromosvodného vedení svodových drátů nebo lan s podpěrami, Ø do 10 mm</t>
  </si>
  <si>
    <t>https://podminky.urs.cz/item/CS_URS_2023_02/741420001</t>
  </si>
  <si>
    <t>HZS.009</t>
  </si>
  <si>
    <t xml:space="preserve">Montáž kovové trubky, včetně upevnění do zateplení  56 m</t>
  </si>
  <si>
    <t>Montáž kovové trubky, včetně upevnění do zateplení 56 m</t>
  </si>
  <si>
    <t>https://podminky.urs.cz/item/CS_URS_2023_02/HZS.009</t>
  </si>
  <si>
    <t>HZS.010</t>
  </si>
  <si>
    <t xml:space="preserve">Montáž  zkušební svorky  FeZn v krabici 8 ks</t>
  </si>
  <si>
    <t>Montáž zkušební svorky FeZn v krabici 8 ks</t>
  </si>
  <si>
    <t>741430003</t>
  </si>
  <si>
    <t>Montáž jímacích tyčí délky do 3 m na konstrukci ocelovou</t>
  </si>
  <si>
    <t>https://podminky.urs.cz/item/CS_URS_2023_02/741430003</t>
  </si>
  <si>
    <t>741420083</t>
  </si>
  <si>
    <t xml:space="preserve">Montáž hromosvodného vedení  ochranných prvků a doplňků štítků k označení svodů</t>
  </si>
  <si>
    <t>Montáž hromosvodného vedení ochranných prvků a doplňků štítků k označení svodů</t>
  </si>
  <si>
    <t>https://podminky.urs.cz/item/CS_URS_2023_02/741420083</t>
  </si>
  <si>
    <t>HZS.011</t>
  </si>
  <si>
    <t>Ochrana asfaltovým nátěrem</t>
  </si>
  <si>
    <t>741MT-010</t>
  </si>
  <si>
    <t>HZS.012</t>
  </si>
  <si>
    <t>Montáž svítidlové svorkovnice 1 ks</t>
  </si>
  <si>
    <t>328</t>
  </si>
  <si>
    <t>330</t>
  </si>
  <si>
    <t>741110511</t>
  </si>
  <si>
    <t>Montáž lišt a kanálků elektroinstalačních se spojkami, ohyby a rohy a s nasunutím do krabic vkládacích s víčkem, šířky do 60 mm</t>
  </si>
  <si>
    <t>332</t>
  </si>
  <si>
    <t>https://podminky.urs.cz/item/CS_URS_2023_02/741110511</t>
  </si>
  <si>
    <t>334</t>
  </si>
  <si>
    <t>741311002</t>
  </si>
  <si>
    <t>Montáž spínačů speciálních se zapojením vodičů soumrakových</t>
  </si>
  <si>
    <t>336</t>
  </si>
  <si>
    <t>https://podminky.urs.cz/item/CS_URS_2023_02/741311002</t>
  </si>
  <si>
    <t>HZS.013</t>
  </si>
  <si>
    <t>338</t>
  </si>
  <si>
    <t>HZS.014</t>
  </si>
  <si>
    <t>340</t>
  </si>
  <si>
    <t>741MT-11</t>
  </si>
  <si>
    <t>342</t>
  </si>
  <si>
    <t>344</t>
  </si>
  <si>
    <t>346</t>
  </si>
  <si>
    <t>HZS.015</t>
  </si>
  <si>
    <t>Montáž svítidlové svorkovnice 3 ks</t>
  </si>
  <si>
    <t>348</t>
  </si>
  <si>
    <t>350</t>
  </si>
  <si>
    <t>352</t>
  </si>
  <si>
    <t>354</t>
  </si>
  <si>
    <t>HZS.016</t>
  </si>
  <si>
    <t>356</t>
  </si>
  <si>
    <t>741MT-12</t>
  </si>
  <si>
    <t xml:space="preserve">FVE </t>
  </si>
  <si>
    <t>741730015</t>
  </si>
  <si>
    <t>Montáž střídače napětí DC/AC fotovoltaických systémů včetně osazení a připojení síťového DC/AC (On - grid) třífázového, maximální výstupní výkon přes 8 500 do 10 000 W</t>
  </si>
  <si>
    <t>358</t>
  </si>
  <si>
    <t>https://podminky.urs.cz/item/CS_URS_2023_02/741730015</t>
  </si>
  <si>
    <t>741721214</t>
  </si>
  <si>
    <t>Montáž fotovoltaických panelů výkonu přes 300 Wp, umístěných na ploché střeše flexibilních</t>
  </si>
  <si>
    <t>360</t>
  </si>
  <si>
    <t>https://podminky.urs.cz/item/CS_URS_2023_02/741721214</t>
  </si>
  <si>
    <t>741740021</t>
  </si>
  <si>
    <t>Montáž regulátoru fotovoltaických systémů včetně připojení baterií a solárního pole MPPT pro dobíjení 12 V / 24 V / 48 V baterie, nabíjecí proud do 40 A</t>
  </si>
  <si>
    <t>362</t>
  </si>
  <si>
    <t>https://podminky.urs.cz/item/CS_URS_2023_02/741740021</t>
  </si>
  <si>
    <t>HZS.017</t>
  </si>
  <si>
    <t>Bezpečnostní odpojovače modulů 47 ks</t>
  </si>
  <si>
    <t>364</t>
  </si>
  <si>
    <t>741711002</t>
  </si>
  <si>
    <t>Montáž nosné konstrukce fotovoltaických panelů na šikmé střeše uchycené na střešní krytině</t>
  </si>
  <si>
    <t>366</t>
  </si>
  <si>
    <t>https://podminky.urs.cz/item/CS_URS_2023_02/741711002</t>
  </si>
  <si>
    <t>741120324</t>
  </si>
  <si>
    <t>Montáž fotovoltaických kabelů uložených pevně průměru přes 4 do 6 mm</t>
  </si>
  <si>
    <t>368</t>
  </si>
  <si>
    <t>https://podminky.urs.cz/item/CS_URS_2023_02/741120324</t>
  </si>
  <si>
    <t>HZS.018</t>
  </si>
  <si>
    <t>Montáž konektoru</t>
  </si>
  <si>
    <t>370</t>
  </si>
  <si>
    <t>741240021</t>
  </si>
  <si>
    <t>Montáž ostatního příslušenství rozvoden tabulek výstražných a označovacích pro přístroje šroubováním</t>
  </si>
  <si>
    <t>372</t>
  </si>
  <si>
    <t>https://podminky.urs.cz/item/CS_URS_2023_02/741240021</t>
  </si>
  <si>
    <t>741361025</t>
  </si>
  <si>
    <t>Montáž akumulátorových baterií staničních s elektrolytem, jednotlivých článků s napětím 2 V, počtu kladných desek s kapacitou do 16/2000 Ah</t>
  </si>
  <si>
    <t>374</t>
  </si>
  <si>
    <t>https://podminky.urs.cz/item/CS_URS_2023_02/741361025</t>
  </si>
  <si>
    <t>HZS.019</t>
  </si>
  <si>
    <t>Montáž materiálu pro drobné úpravy a doplnění jímací soustavy v koordinaci s profesí silnoproudu</t>
  </si>
  <si>
    <t>376</t>
  </si>
  <si>
    <t>741810001</t>
  </si>
  <si>
    <t>Zkoušky a prohlídky elektrických rozvodů a zařízení celková prohlídka a vyhotovení revizní zprávy pro objem montážních prací do 100 tis. Kč</t>
  </si>
  <si>
    <t>378</t>
  </si>
  <si>
    <t>https://podminky.urs.cz/item/CS_URS_2023_02/741810001</t>
  </si>
  <si>
    <t>741MT-13</t>
  </si>
  <si>
    <t>HZS.020</t>
  </si>
  <si>
    <t>Jeřábnické práce pro usazení FVE</t>
  </si>
  <si>
    <t>380</t>
  </si>
  <si>
    <t>HZS.021</t>
  </si>
  <si>
    <t>Zkusebni provoz</t>
  </si>
  <si>
    <t>382</t>
  </si>
  <si>
    <t>HZS.022</t>
  </si>
  <si>
    <t>Zaučeni obsluhy</t>
  </si>
  <si>
    <t>384</t>
  </si>
  <si>
    <t>HZS.023</t>
  </si>
  <si>
    <t>Autorský dozor</t>
  </si>
  <si>
    <t>386</t>
  </si>
  <si>
    <t>HZS.024</t>
  </si>
  <si>
    <t>Práce nezahrnuté v cenících 21M.46M, zapsané do montážního deníku a potvrzené investorem</t>
  </si>
  <si>
    <t>388</t>
  </si>
  <si>
    <t>HZS.025</t>
  </si>
  <si>
    <t>Zakreslení skutečného stavu</t>
  </si>
  <si>
    <t>390</t>
  </si>
  <si>
    <t>HZS.026</t>
  </si>
  <si>
    <t>Podíl prací jiných profesí než elektro</t>
  </si>
  <si>
    <t>392</t>
  </si>
  <si>
    <t>HZS.027</t>
  </si>
  <si>
    <t>Koordinace profesí</t>
  </si>
  <si>
    <t>394</t>
  </si>
  <si>
    <t>741810003</t>
  </si>
  <si>
    <t xml:space="preserve">Zkoušky a prohlídky elektrických rozvodů a zařízení celková prohlídka a vyhotovení revizní zprávy pro objem montážních prací přes  500 do 1000  tis. Kč</t>
  </si>
  <si>
    <t>396</t>
  </si>
  <si>
    <t>Zkoušky a prohlídky elektrických rozvodů a zařízení celková prohlídka a vyhotovení revizní zprávy pro objem montážních prací přes 500 do 1000 tis. Kč</t>
  </si>
  <si>
    <t>https://podminky.urs.cz/item/CS_URS_2023_02/741810003</t>
  </si>
  <si>
    <t>HZS.028</t>
  </si>
  <si>
    <t>doprava materiálu</t>
  </si>
  <si>
    <t>1994281427</t>
  </si>
  <si>
    <t>HZS.029</t>
  </si>
  <si>
    <t>zařízení staveniště 3,5% z celkové ceny bez DPH</t>
  </si>
  <si>
    <t>-1804046786</t>
  </si>
  <si>
    <t>SLP - D.1.4.3 - Slaboproud</t>
  </si>
  <si>
    <t>742 - Slaboproud</t>
  </si>
  <si>
    <t xml:space="preserve">    742M-01 - Materiál</t>
  </si>
  <si>
    <t xml:space="preserve">    742M-02 - Ostatní</t>
  </si>
  <si>
    <t xml:space="preserve">    742MT-01 - Montáž</t>
  </si>
  <si>
    <t xml:space="preserve">    742MT-02 - Ostatní</t>
  </si>
  <si>
    <t>Slaboproud</t>
  </si>
  <si>
    <t>742M-01</t>
  </si>
  <si>
    <t>345107701</t>
  </si>
  <si>
    <t>RACK - datový rozvaděč 19´, 18U rozměr 600x900x615</t>
  </si>
  <si>
    <t xml:space="preserve">Poznámka k položce:_x000d_
RACK - datový rozvaděč 19´, 18U rozměr 600x900x615,  obsahuje:  4 ks patch panel cat6, 24xRJ45, 1x patch panel cat 3 25xRJ12, 2x optická vana á 24 vláken E2000 APC a ostatní materiál nutný ke kompletaci rozvaděče</t>
  </si>
  <si>
    <t>345107732</t>
  </si>
  <si>
    <t xml:space="preserve">Telefonní rozvaděč 206x296x108, nástěnný 100párový se zářezovými  svorkovnicemi</t>
  </si>
  <si>
    <t>358113216</t>
  </si>
  <si>
    <t>Zásuvka datová jednonásobná cat 6 IP44</t>
  </si>
  <si>
    <t>358113218</t>
  </si>
  <si>
    <t>Zásuvka datová dvojnásobná cat 6 IP44</t>
  </si>
  <si>
    <t>327896104</t>
  </si>
  <si>
    <t>WIFI anténa stropní dle specifikace v části D.1.4.3.14</t>
  </si>
  <si>
    <t>341126346</t>
  </si>
  <si>
    <t>IP kamera dle specifikace v části D.1.4.3.11</t>
  </si>
  <si>
    <t>341126396</t>
  </si>
  <si>
    <t>Kryt pro skrytou montáž kabelů kamery, rozměry: 101×39mm</t>
  </si>
  <si>
    <t>341126377</t>
  </si>
  <si>
    <t>Switch L2/L3 1U, 48 port 1Gbit RJ45, 4 port 10Gbit SFP+, dle specifikace v části D.1.4.3.12</t>
  </si>
  <si>
    <t>341572306</t>
  </si>
  <si>
    <t>Kabel UTP, kat. 6, PVC</t>
  </si>
  <si>
    <t>345710644</t>
  </si>
  <si>
    <t>Trubka elektroinstalační ohebná z PVC (ČSN) 2323</t>
  </si>
  <si>
    <t>345710646</t>
  </si>
  <si>
    <t>Trubka elektroinstalační ohebná z PVC (ČSN) 2336</t>
  </si>
  <si>
    <t>R0011</t>
  </si>
  <si>
    <t xml:space="preserve">Domácí  videovrátný - telefon pro 6 účastníků, video -montáž na povrch ,6xdomácí video telefony,1xdomovní tablo pro povrchovou montáž pro 6účastníků,1xtransformátor-zdroj v hlavním  rozvaděči R1, hovorová jednotka</t>
  </si>
  <si>
    <t>Poznámka k položce:_x000d_
Předpokládaná cena, typ zařízení určí investor</t>
  </si>
  <si>
    <t>716414221</t>
  </si>
  <si>
    <t>Patch kabel Cat 6 pro připojení kamer, wifi, switchů</t>
  </si>
  <si>
    <t>342112181</t>
  </si>
  <si>
    <t>Protahovací vodič do trubek AY 2,5</t>
  </si>
  <si>
    <t>888134108</t>
  </si>
  <si>
    <t>Domovní zvonek pro zásobování výdejny jídel</t>
  </si>
  <si>
    <t>628126000</t>
  </si>
  <si>
    <t>Ústředna EZS - kompatabilní se systémem GALAXY dle specifikace v části D.1.4.3.11</t>
  </si>
  <si>
    <t>345711231</t>
  </si>
  <si>
    <t>Tlačítková klávesnice EZS</t>
  </si>
  <si>
    <t>628126044</t>
  </si>
  <si>
    <t>Akumulátor 12V/18Ah</t>
  </si>
  <si>
    <t>628126008</t>
  </si>
  <si>
    <t>GSM - přenos - komplet</t>
  </si>
  <si>
    <t>736208222</t>
  </si>
  <si>
    <t>Pohybové čidlo</t>
  </si>
  <si>
    <t>736208222.1</t>
  </si>
  <si>
    <t>Tísňový hlásič pro WC . Invalidé</t>
  </si>
  <si>
    <t>736208416</t>
  </si>
  <si>
    <t>Magnetický kontakt - posuvné dveře</t>
  </si>
  <si>
    <t>736208421</t>
  </si>
  <si>
    <t>Magnetický kontakt - otevíravé dveře</t>
  </si>
  <si>
    <t>736208239</t>
  </si>
  <si>
    <t>Venkovní siréna zálohovaná</t>
  </si>
  <si>
    <t>736208236</t>
  </si>
  <si>
    <t>Vnitřní siréna</t>
  </si>
  <si>
    <t>341118898</t>
  </si>
  <si>
    <t xml:space="preserve">kabely pro EZS  FI-H06</t>
  </si>
  <si>
    <t>628123000</t>
  </si>
  <si>
    <t>Ústředna EPS kompatabilní se systémem ESSER</t>
  </si>
  <si>
    <t>628123026</t>
  </si>
  <si>
    <t xml:space="preserve">Obslužné pole požární ochrany  3xEUROFIRE</t>
  </si>
  <si>
    <t>628123034</t>
  </si>
  <si>
    <t xml:space="preserve">Hlásič optickokouřový včetně  patice</t>
  </si>
  <si>
    <t>628123071</t>
  </si>
  <si>
    <t>Hlásič tlačítkový</t>
  </si>
  <si>
    <t>628123066</t>
  </si>
  <si>
    <t>Venkovní zábleskový maják</t>
  </si>
  <si>
    <t>Nehořlavý kabel 1-CXKH-V180 3x1,5 mm2</t>
  </si>
  <si>
    <t>341572328</t>
  </si>
  <si>
    <t>Kabel J-Y(St)Y 1x2x0,8</t>
  </si>
  <si>
    <t>202851222</t>
  </si>
  <si>
    <t>Příchytka kovová pro jednotlivý kabel + vrut do betonu</t>
  </si>
  <si>
    <t>648128100</t>
  </si>
  <si>
    <t>Převodník - Netmodul pro kontrolu vstupů</t>
  </si>
  <si>
    <t>648128101</t>
  </si>
  <si>
    <t>Řídicí jednotka A - dle specifikace v části D.1.4.3.11</t>
  </si>
  <si>
    <t>648128102</t>
  </si>
  <si>
    <t>FW pro řídicí jednotku A</t>
  </si>
  <si>
    <t>648128103</t>
  </si>
  <si>
    <t>Řídicí jednotka B - dle specifikace v části D.1.4.3.11</t>
  </si>
  <si>
    <t>648128104</t>
  </si>
  <si>
    <t>FW pro řídicí jednotku B</t>
  </si>
  <si>
    <t>648128105</t>
  </si>
  <si>
    <t>Průchodka kabelová PG-7 samosvírací</t>
  </si>
  <si>
    <t>648128106</t>
  </si>
  <si>
    <t>Čtečka karet pro kontrolu vstupů dle specifikaci v části D.1.4.3.11</t>
  </si>
  <si>
    <t>648128107</t>
  </si>
  <si>
    <t>Plech krycí pod čtečku</t>
  </si>
  <si>
    <t>648128108</t>
  </si>
  <si>
    <t>Zdroj v krytu 10A</t>
  </si>
  <si>
    <t>648128109</t>
  </si>
  <si>
    <t>Akumulátor 12V/38Ah</t>
  </si>
  <si>
    <t>648128110</t>
  </si>
  <si>
    <t>Tlačítko odchodové</t>
  </si>
  <si>
    <t>648128111</t>
  </si>
  <si>
    <t xml:space="preserve">Tlačítko  tísňové, únikové, zelené</t>
  </si>
  <si>
    <t>648128112</t>
  </si>
  <si>
    <t xml:space="preserve">Otvírač dveřní  12V DC</t>
  </si>
  <si>
    <t>648128113</t>
  </si>
  <si>
    <t>Kabelové rozvody pro EKV</t>
  </si>
  <si>
    <t>648128114</t>
  </si>
  <si>
    <t>Úložný materiál pro EKV</t>
  </si>
  <si>
    <t>742M-02</t>
  </si>
  <si>
    <t>742MT-01</t>
  </si>
  <si>
    <t>Montáž</t>
  </si>
  <si>
    <t>742330001</t>
  </si>
  <si>
    <t>Montáž strukturované kabeláže rozvaděče nástěnného</t>
  </si>
  <si>
    <t>https://podminky.urs.cz/item/CS_URS_2023_02/742330001</t>
  </si>
  <si>
    <t>742330044</t>
  </si>
  <si>
    <t>https://podminky.urs.cz/item/CS_URS_2023_02/742330044</t>
  </si>
  <si>
    <t>742330051</t>
  </si>
  <si>
    <t>Montáž strukturované kabeláže zásuvek datových popis portu zásuvky</t>
  </si>
  <si>
    <t>https://podminky.urs.cz/item/CS_URS_2023_02/742330051</t>
  </si>
  <si>
    <t>HZS.0001</t>
  </si>
  <si>
    <t>Montáž WIFI antény stropní 8 ks</t>
  </si>
  <si>
    <t>742230004</t>
  </si>
  <si>
    <t>Montáž kamerového systému vnitřní kamery</t>
  </si>
  <si>
    <t>https://podminky.urs.cz/item/CS_URS_2023_02/742230004</t>
  </si>
  <si>
    <t>742230101</t>
  </si>
  <si>
    <t>Montáž kamerového systému nastavení a instalace licence k připojení jedné kamery k SW</t>
  </si>
  <si>
    <t>https://podminky.urs.cz/item/CS_URS_2023_02/742230101</t>
  </si>
  <si>
    <t>742230102</t>
  </si>
  <si>
    <t>Montáž kamerového systému nastavení a instalace instalace a nastavení SW pro sledování kamer</t>
  </si>
  <si>
    <t>https://podminky.urs.cz/item/CS_URS_2023_02/742230102</t>
  </si>
  <si>
    <t>742230001</t>
  </si>
  <si>
    <t>Montáž kamerového systému DVR nebo NAS, nahrávacího zařízení pro kamery</t>
  </si>
  <si>
    <t>https://podminky.urs.cz/item/CS_URS_2023_02/742230001</t>
  </si>
  <si>
    <t>742121001</t>
  </si>
  <si>
    <t>Montáž kabelů sdělovacích pro vnitřní rozvody počtu žil do 15</t>
  </si>
  <si>
    <t>https://podminky.urs.cz/item/CS_URS_2023_02/742121001</t>
  </si>
  <si>
    <t>741110001</t>
  </si>
  <si>
    <t>Montáž trubek elektroinstalačních s nasunutím nebo našroubováním do krabic plastových tuhých, uložených pevně, vnější Ø přes 16 do 23 mm</t>
  </si>
  <si>
    <t>https://podminky.urs.cz/item/CS_URS_2023_02/741110001</t>
  </si>
  <si>
    <t>742310002</t>
  </si>
  <si>
    <t>Montáž domovního telefonu komunikačního tabla</t>
  </si>
  <si>
    <t>https://podminky.urs.cz/item/CS_URS_2023_02/742310002</t>
  </si>
  <si>
    <t>742310004</t>
  </si>
  <si>
    <t>Montáž domovního telefonu elektroinstalační krabice pod tablo</t>
  </si>
  <si>
    <t>https://podminky.urs.cz/item/CS_URS_2023_02/742310004</t>
  </si>
  <si>
    <t>741121101</t>
  </si>
  <si>
    <t>Montáž vodič izlovaných hliníkových uložených v trubkách bez ukončení</t>
  </si>
  <si>
    <t>https://podminky.urs.cz/item/CS_URS_2023_02/741121101</t>
  </si>
  <si>
    <t>Montáž domovního zvonku 1 ks</t>
  </si>
  <si>
    <t>742220001</t>
  </si>
  <si>
    <t>Montáž ústředny PZTS s komunikátorem na PCO a zdrojem do 16 ti zón a 4 podsystémů</t>
  </si>
  <si>
    <t>https://podminky.urs.cz/item/CS_URS_2023_02/742220001</t>
  </si>
  <si>
    <t>742220141</t>
  </si>
  <si>
    <t>Montáž klávesnice pro dodanou ústřednu</t>
  </si>
  <si>
    <t>https://podminky.urs.cz/item/CS_URS_2023_02/742220141</t>
  </si>
  <si>
    <t>742220161</t>
  </si>
  <si>
    <t>Montáž akumulátoru 12V</t>
  </si>
  <si>
    <t>https://podminky.urs.cz/item/CS_URS_2023_02/742220161</t>
  </si>
  <si>
    <t>742220172</t>
  </si>
  <si>
    <t>Montáž komunikátoru do ústředny</t>
  </si>
  <si>
    <t>https://podminky.urs.cz/item/CS_URS_2023_02/742220172</t>
  </si>
  <si>
    <t>742220232</t>
  </si>
  <si>
    <t>Montáž příslušenství pro PZTS detektor na stěnu nebo na strop</t>
  </si>
  <si>
    <t>https://podminky.urs.cz/item/CS_URS_2023_02/742220232</t>
  </si>
  <si>
    <t>742220251</t>
  </si>
  <si>
    <t>Montáž příslušenství pro PZTS tlačítka tísňové výklopné s pamětí poplachu</t>
  </si>
  <si>
    <t>https://podminky.urs.cz/item/CS_URS_2023_02/742220251</t>
  </si>
  <si>
    <t>742220241</t>
  </si>
  <si>
    <t>Montáž příslušenství pro PZTS armované hadice k magnetickému kontaktu</t>
  </si>
  <si>
    <t>https://podminky.urs.cz/item/CS_URS_2023_02/742220241</t>
  </si>
  <si>
    <t>742220255</t>
  </si>
  <si>
    <t>Montáž příslušenství pro PZTS siréna vnitřní pro vyhlášení poplachu</t>
  </si>
  <si>
    <t>https://podminky.urs.cz/item/CS_URS_2023_02/742220255</t>
  </si>
  <si>
    <t>742220256</t>
  </si>
  <si>
    <t>Montáž příslušenství pro PZTS siréna zálohovaná s majákem a s akumulátorem 1,2 Ah</t>
  </si>
  <si>
    <t>https://podminky.urs.cz/item/CS_URS_2023_02/742220256</t>
  </si>
  <si>
    <t>742210001</t>
  </si>
  <si>
    <t>Montáž ústředny EPS bez čelního panelu jednokruhové</t>
  </si>
  <si>
    <t>https://podminky.urs.cz/item/CS_URS_2023_02/742210001</t>
  </si>
  <si>
    <t>742210061</t>
  </si>
  <si>
    <t>Montáž ovládacího panelu požární ochrany</t>
  </si>
  <si>
    <t>https://podminky.urs.cz/item/CS_URS_2023_02/742210061</t>
  </si>
  <si>
    <t>742210121</t>
  </si>
  <si>
    <t>Montáž hlásiče automatického bodového</t>
  </si>
  <si>
    <t>https://podminky.urs.cz/item/CS_URS_2023_02/742210121</t>
  </si>
  <si>
    <t>742210131</t>
  </si>
  <si>
    <t>Montáž soklu hlásiče nebo patice</t>
  </si>
  <si>
    <t>https://podminky.urs.cz/item/CS_URS_2023_02/742210131</t>
  </si>
  <si>
    <t>742210151</t>
  </si>
  <si>
    <t>Montáž hlásiče tlačítkového se sklíčkem</t>
  </si>
  <si>
    <t>https://podminky.urs.cz/item/CS_URS_2023_02/742210151</t>
  </si>
  <si>
    <t>742210261</t>
  </si>
  <si>
    <t>Montáž světelných nebo zvukových prvků EPS sirény nebo majáku nebo signalizace</t>
  </si>
  <si>
    <t>https://podminky.urs.cz/item/CS_URS_2023_02/742210261</t>
  </si>
  <si>
    <t>742111001</t>
  </si>
  <si>
    <t>https://podminky.urs.cz/item/CS_URS_2023_02/742111001</t>
  </si>
  <si>
    <t>742210401</t>
  </si>
  <si>
    <t>Nastavení a oživení EPS programování základních parametrů ústředny</t>
  </si>
  <si>
    <t>https://podminky.urs.cz/item/CS_URS_2023_02/742210401</t>
  </si>
  <si>
    <t>742210421</t>
  </si>
  <si>
    <t>Nastavení a oživení EPS oživení systému na jeden detektor</t>
  </si>
  <si>
    <t>https://podminky.urs.cz/item/CS_URS_2023_02/742210421</t>
  </si>
  <si>
    <t>742210521</t>
  </si>
  <si>
    <t>Zkoušky a revize EPS revize výchozí systému EPS na jeden detektor</t>
  </si>
  <si>
    <t>https://podminky.urs.cz/item/CS_URS_2023_02/742210521</t>
  </si>
  <si>
    <t>Montáž elektrické kontroly vstupů</t>
  </si>
  <si>
    <t>Montáž kabelových rozvodů pro EKV</t>
  </si>
  <si>
    <t xml:space="preserve">Montáž úložného materiálu  pro EKV</t>
  </si>
  <si>
    <t>Montáž úložného materiálu pro EKV</t>
  </si>
  <si>
    <t>742MT-02</t>
  </si>
  <si>
    <t>Uvedení do provozu, zaškolení obsluhy</t>
  </si>
  <si>
    <t>741810002</t>
  </si>
  <si>
    <t>Zkoušky a prohlídky elektrických rozvodů a zařízení celková prohlídka a vyhotovení revizní zprávy pro objem montážních prací do 500 tis.Kč</t>
  </si>
  <si>
    <t>https://podminky.urs.cz/item/CS_URS_2023_02/741810002</t>
  </si>
  <si>
    <t xml:space="preserve">doprava  materiálu</t>
  </si>
  <si>
    <t>-127660430</t>
  </si>
  <si>
    <t>-2057159163</t>
  </si>
  <si>
    <t>EISV - D.1.4.3 - Elektroinstalace - venkovní rozvody</t>
  </si>
  <si>
    <t xml:space="preserve">      741M-02 - Přístroje</t>
  </si>
  <si>
    <t xml:space="preserve">      741M-03 - Kabely a vodiče</t>
  </si>
  <si>
    <t xml:space="preserve">      741M-04 - Montážní materiál pro zemní práce</t>
  </si>
  <si>
    <t xml:space="preserve">      741M-05 - Uzemnění</t>
  </si>
  <si>
    <t xml:space="preserve">      741M-06 - Ostatní</t>
  </si>
  <si>
    <t xml:space="preserve">    741MT - Montáž</t>
  </si>
  <si>
    <t xml:space="preserve">      741MT-02 - Přístroje</t>
  </si>
  <si>
    <t xml:space="preserve">      741MT-03 - Kabely a vodiče</t>
  </si>
  <si>
    <t xml:space="preserve">      741MT-04 - Ukončení celoplastových kabelů</t>
  </si>
  <si>
    <t xml:space="preserve">      741MT-05 - Uzemnění</t>
  </si>
  <si>
    <t xml:space="preserve">      741MT-06 - Stožáry a jejich příslušenství</t>
  </si>
  <si>
    <t xml:space="preserve">      741MT-07 - Svítidla</t>
  </si>
  <si>
    <t xml:space="preserve">      741MT-08 - Zemní práce</t>
  </si>
  <si>
    <t xml:space="preserve">      741MT-09 - Demontáže</t>
  </si>
  <si>
    <t xml:space="preserve">      741MT-10 - Ostatní</t>
  </si>
  <si>
    <t>345108200</t>
  </si>
  <si>
    <t xml:space="preserve">RD venkovní rozvaděč  2x datová zásuvka  cat6 400x400x150 IP65 instalace na sloup vo</t>
  </si>
  <si>
    <t>262136100</t>
  </si>
  <si>
    <t xml:space="preserve">Materiál pro upevnění rovzaděče na  sloup</t>
  </si>
  <si>
    <t>243624000</t>
  </si>
  <si>
    <t>Kabelová komora plastová 600x600x600mm - instalace v zemi</t>
  </si>
  <si>
    <t>345108201</t>
  </si>
  <si>
    <t>RZ rozvaděč venkovní závory instalovaný v plastovém pilíři 630x900x220 IP44, obshuje: 1x hlavní vypínač 32A/1f,2xjistič C16/1/30mA,1xjističC10A/1, 2xvestavná zásuvka 230V,1xDIN kazeta 1x24 vláken včetně základu</t>
  </si>
  <si>
    <t>Přístroje</t>
  </si>
  <si>
    <t>782146109</t>
  </si>
  <si>
    <t>IP venkovní kamera dle specifikace D.1.4.3.11</t>
  </si>
  <si>
    <t>WIFI anténa venkovní dle specifikace D.1.4.3.13</t>
  </si>
  <si>
    <t>345356184</t>
  </si>
  <si>
    <t>Zvonkové tlačítko IP 44 - zvonek ve výdejně</t>
  </si>
  <si>
    <t>333111201</t>
  </si>
  <si>
    <t xml:space="preserve">Pojistková patrona nožová  125A</t>
  </si>
  <si>
    <t>Kabely a vodiče</t>
  </si>
  <si>
    <t>341130460</t>
  </si>
  <si>
    <t>Kabel CYKY 4Bx50</t>
  </si>
  <si>
    <t>341130445</t>
  </si>
  <si>
    <t>Kabel CYKY 4Bx16</t>
  </si>
  <si>
    <t>341130444</t>
  </si>
  <si>
    <t>Kabel CYKY 4Bx10</t>
  </si>
  <si>
    <t>341130208</t>
  </si>
  <si>
    <t>Kabel CYKY 2Ax2,5</t>
  </si>
  <si>
    <t>341130187</t>
  </si>
  <si>
    <t>Kabel CYKY 3Cx6</t>
  </si>
  <si>
    <t>341130184</t>
  </si>
  <si>
    <t>Kabel CYKY 3Cx4</t>
  </si>
  <si>
    <t>341131246</t>
  </si>
  <si>
    <t>Kabel TCEKPFLE 5x4x0,8</t>
  </si>
  <si>
    <t>341131291</t>
  </si>
  <si>
    <t>Kabel FTP cat 6 v zemi</t>
  </si>
  <si>
    <t>341134879</t>
  </si>
  <si>
    <t>Kabel optický venkovní 24 vláken</t>
  </si>
  <si>
    <t>Montážní materiál pro zemní práce</t>
  </si>
  <si>
    <t>301123104</t>
  </si>
  <si>
    <t>Teplem smrštitelná kabelová spojka pro plastové kabely do 1 kV se šroubovými spojovači. Vhodná pro kabely AYKY, CYKY , NYY rozsah 6-35 mm2</t>
  </si>
  <si>
    <t>283128226</t>
  </si>
  <si>
    <t>Bezhalogenová ohebná dvouplášťová korugovaná chránička určená pro mechanickou ochranu všech druhů energetických a telekomunikačních vedení D90 mm</t>
  </si>
  <si>
    <t>283128219</t>
  </si>
  <si>
    <t>HDPE 40 pro telekomunikační kabely (optické a metalické)</t>
  </si>
  <si>
    <t>283164112</t>
  </si>
  <si>
    <t>Výstražná folie červená 220-350mm</t>
  </si>
  <si>
    <t>201128106</t>
  </si>
  <si>
    <t>Montážní pěna pro zapěnění konců chrániček</t>
  </si>
  <si>
    <t>235111000</t>
  </si>
  <si>
    <t>Betonová směs C8/10</t>
  </si>
  <si>
    <t>235111328</t>
  </si>
  <si>
    <t>Multikanál 9 otvorů 385*385</t>
  </si>
  <si>
    <t>Uzemnění</t>
  </si>
  <si>
    <t>Vodič vodič FeZn o 10 mm</t>
  </si>
  <si>
    <t>354613112</t>
  </si>
  <si>
    <t>Svorka připojovací SP FeZn</t>
  </si>
  <si>
    <t xml:space="preserve">Drobný jednicový materiál, jehož podíl na celkových materiálových nákladech je malý, a proto se nespecifikuje, jako: vývodky spojky vodičové do průžezu 16 mm2. sponky, příchytky, drát vázací a svařovací, spojovací materiál,nýty, elektrody…  5% z nosného m</t>
  </si>
  <si>
    <t xml:space="preserve">Drobný jednicový materiál, jehož podíl na celkových materiálových nákladech je malý, a proto se nespecifikuje, jako: vývodky spojky vodičové do průžezu 16 mm2. sponky, příchytky, drát vázací a svařovací, spojovací materiál,nýty, elektrody…  5% z nosného materiálu</t>
  </si>
  <si>
    <t xml:space="preserve">Upevnění rovzaděče na  sloup 3 ks</t>
  </si>
  <si>
    <t>Upevnění rovzaděče na sloup 3 ks</t>
  </si>
  <si>
    <t>HZS.0002</t>
  </si>
  <si>
    <t>Montáž kabelové komory plastové 600x600x600mm včetně zemních prací</t>
  </si>
  <si>
    <t>HZS.0003</t>
  </si>
  <si>
    <t>Montáž RZ rozvaděeč venkovní závory instalovaný v plastovém pilíři 630x900x220 IP44 včetně zemních prací</t>
  </si>
  <si>
    <t>742230003</t>
  </si>
  <si>
    <t>Montáž IP venkovní kamera</t>
  </si>
  <si>
    <t>https://podminky.urs.cz/item/CS_URS_2023_02/742230003</t>
  </si>
  <si>
    <t>742230005</t>
  </si>
  <si>
    <t>Montáž venkovního kamerového krytu</t>
  </si>
  <si>
    <t>https://podminky.urs.cz/item/CS_URS_2023_02/742230005</t>
  </si>
  <si>
    <t>HZS.0001.1</t>
  </si>
  <si>
    <t>Montáž WIFI antény venkovní</t>
  </si>
  <si>
    <t>210120102</t>
  </si>
  <si>
    <t>Montáž pojistek se zapojením vodičů závitových pojistkových částí pojistkových patron nožových</t>
  </si>
  <si>
    <t>https://podminky.urs.cz/item/CS_URS_2023_02/210120102</t>
  </si>
  <si>
    <t>741122632</t>
  </si>
  <si>
    <t>Montáž kabelů měděných bez ukončení uložených pevně plných kulatých nebo bezhalogenových (např. CYKY) počtu a průřezu žil 3x50+35 až 95+50 mm2</t>
  </si>
  <si>
    <t>ÚRS 2023 02</t>
  </si>
  <si>
    <t>https://podminky.urs.cz/item/CS_URS_2023_02/741122632</t>
  </si>
  <si>
    <t>741122624</t>
  </si>
  <si>
    <t>Montáž kabelů měděných bez ukončení uložených pevně plných kulatých nebo bezhalogenových (např. CYKY) počtu a průřezu žil 4x16 až 25 mm2</t>
  </si>
  <si>
    <t>https://podminky.urs.cz/item/CS_URS_2023_02/741122624</t>
  </si>
  <si>
    <t>741122623</t>
  </si>
  <si>
    <t>Montáž kabelů měděných bez ukončení uložených pevně plných kulatých nebo bezhalogenových (např. CYKY) počtu a průřezu žil 4x10 mm2</t>
  </si>
  <si>
    <t>https://podminky.urs.cz/item/CS_URS_2023_02/741122623</t>
  </si>
  <si>
    <t>741122601</t>
  </si>
  <si>
    <t>Montáž kabelů měděných bez ukončení uložených pevně plných kulatých nebo bezhalogenových (např. CYKY) počtu a průřezu žil 2x1,5 až 6 mm2</t>
  </si>
  <si>
    <t>https://podminky.urs.cz/item/CS_URS_2023_02/741122601</t>
  </si>
  <si>
    <t>Montáž kabelů měděných bez ukončení uložených pevně plných kulatých nebo bezhalogenových (např. CYKY) počtu a průřezu žil 3x1,5 až 6 mm2</t>
  </si>
  <si>
    <t>741124731</t>
  </si>
  <si>
    <t>https://podminky.urs.cz/item/CS_URS_2023_02/741124731</t>
  </si>
  <si>
    <t>Montáž kabelu optického venkovního 1360m do chráničky</t>
  </si>
  <si>
    <t>Ukončení kabelů smršťovací záklopkou nebo páskou se zapojením bez letování na přístroji nebo svorkovnici v rozvaděči+ukončení slaboproudých kabelů</t>
  </si>
  <si>
    <t>741410041</t>
  </si>
  <si>
    <t>Montáž uzemňovacího vedení s upevněním, propojením a připojením pomocí svorek v zemi s izolací spojů drátu nebo lana Ø do 10 mm v městské zástavbě</t>
  </si>
  <si>
    <t>https://podminky.urs.cz/item/CS_URS_2023_02/741410041</t>
  </si>
  <si>
    <t>Stožáry a jejich příslušenství</t>
  </si>
  <si>
    <t>210204011</t>
  </si>
  <si>
    <t>Montáž stožárů osvětlení ocelových samostatně stojících, délky do 12 m</t>
  </si>
  <si>
    <t>https://podminky.urs.cz/item/CS_URS_2023_02/210204011</t>
  </si>
  <si>
    <t>Montáž ochranné manžety</t>
  </si>
  <si>
    <t xml:space="preserve">Montáž pouzdrového základu stožáru pro stožár výšky 12 m   včetně zemních prací</t>
  </si>
  <si>
    <t>Montáž pouzdrového základu stožáru pro stožár výšky 12 m včetně zemních prací</t>
  </si>
  <si>
    <t>Svítidla</t>
  </si>
  <si>
    <t>210202013</t>
  </si>
  <si>
    <t>Montáž svítidel výbojkových se zapojením vodičů průmyslových nebo venkovních na výložník</t>
  </si>
  <si>
    <t>https://podminky.urs.cz/item/CS_URS_2023_02/210202013</t>
  </si>
  <si>
    <t>Montáž multikanálu 105 m</t>
  </si>
  <si>
    <t>741136001</t>
  </si>
  <si>
    <t>Propojení kabelů nebo vodičů spojkou venkovní teplem smršťovací kabelů celoplastových, počtu a průřezu žil 4x10 až 16 mm2</t>
  </si>
  <si>
    <t>https://podminky.urs.cz/item/CS_URS_2023_02/741136001</t>
  </si>
  <si>
    <t>460010024</t>
  </si>
  <si>
    <t>Vytýčení trasy vedení kabelového (podzemního) v zastavěném prostoru</t>
  </si>
  <si>
    <t>km</t>
  </si>
  <si>
    <t>https://podminky.urs.cz/item/CS_URS_2023_02/460010024</t>
  </si>
  <si>
    <t>460010025</t>
  </si>
  <si>
    <t xml:space="preserve">Vytýčení trasy inženýrských sítí  v zastavěném prostoru</t>
  </si>
  <si>
    <t>Vytýčení trasy inženýrských sítí v zastavěném prostoru</t>
  </si>
  <si>
    <t>https://podminky.urs.cz/item/CS_URS_2023_02/460010025</t>
  </si>
  <si>
    <t>460171331</t>
  </si>
  <si>
    <t xml:space="preserve">Hloubení nezapažených kabelových rýh  strojně šířky 50 cm, hloubky 130 cm v hornině tř. I skupiny 1 a 2</t>
  </si>
  <si>
    <t>Hloubení nezapažených kabelových rýh strojně šířky 50 cm, hloubky 130 cm v hornině tř. I skupiny 1 a 2</t>
  </si>
  <si>
    <t>https://podminky.urs.cz/item/CS_URS_2023_02/460171331</t>
  </si>
  <si>
    <t>460431342</t>
  </si>
  <si>
    <t>Zásyp kabelové rýhy ručně se zhutněním šířky 50 cm , hloubky 130 cm v hornině tř. I skupiny 1 a 2</t>
  </si>
  <si>
    <t>https://podminky.urs.cz/item/CS_URS_2023_02/460431342</t>
  </si>
  <si>
    <t>460171161</t>
  </si>
  <si>
    <t xml:space="preserve">Hloubení nezapažených kabelových rýh  strojně šířky 35 cm, hloubky 70 cm v hornině tř. I skupiny 1 a 2</t>
  </si>
  <si>
    <t>Hloubení nezapažených kabelových rýh strojně šířky 35 cm, hloubky 70 cm v hornině tř. I skupiny 1 a 2</t>
  </si>
  <si>
    <t>https://podminky.urs.cz/item/CS_URS_2023_02/460171161</t>
  </si>
  <si>
    <t>460431171</t>
  </si>
  <si>
    <t>Zásyp kabelové rýhy ručně se zhutněním šířky 35 cm , hloubky 70 cm v hornině tř. I skupiny 1 a 2</t>
  </si>
  <si>
    <t>https://podminky.urs.cz/item/CS_URS_2023_02/460431171</t>
  </si>
  <si>
    <t>460791212</t>
  </si>
  <si>
    <t>Montáž trubek ochranných plastových ohebných do 50mm uložených do rýhy</t>
  </si>
  <si>
    <t>https://podminky.urs.cz/item/CS_URS_2023_02/460791212</t>
  </si>
  <si>
    <t>460791214</t>
  </si>
  <si>
    <t>Montáž trubek ochranných plastových ohebných do 110 mm uložených do rýhy</t>
  </si>
  <si>
    <t>https://podminky.urs.cz/item/CS_URS_2023_02/460791214</t>
  </si>
  <si>
    <t>460641112</t>
  </si>
  <si>
    <t>Základové konstrukce z monolitického betonu C 12/15 bez bednění</t>
  </si>
  <si>
    <t>https://podminky.urs.cz/item/CS_URS_2023_02/460641112</t>
  </si>
  <si>
    <t>Provizorní úprava terénu</t>
  </si>
  <si>
    <t>Zapěnění konců chrániček</t>
  </si>
  <si>
    <t xml:space="preserve">Zřízení  polohopisného plánu</t>
  </si>
  <si>
    <t>Zřízení polohopisného plánu</t>
  </si>
  <si>
    <t>460671113</t>
  </si>
  <si>
    <t>Krytí kabelů výstražnou fólií šířky 34 cm</t>
  </si>
  <si>
    <t>CS ÚRS 2022 02</t>
  </si>
  <si>
    <t>https://podminky.urs.cz/item/CS_URS_2022_02/460671113</t>
  </si>
  <si>
    <t>Demontáže</t>
  </si>
  <si>
    <t>Demontážní práce při venkovních rozvodech</t>
  </si>
  <si>
    <t>741MT-10</t>
  </si>
  <si>
    <t>R0002</t>
  </si>
  <si>
    <t xml:space="preserve">Zapůjčení pojízdné plošiny ( pracovní výška do 12m) pro montáž stožárů,svítidel vo a kabelového žlabu  vo</t>
  </si>
  <si>
    <t>den</t>
  </si>
  <si>
    <t>R</t>
  </si>
  <si>
    <t>Zapůjčení pojízdné plošiny ( pracovní výška do 12m) pro montáž stožárů,svítidel vo a kabelového žlabu vo</t>
  </si>
  <si>
    <t>Dokumentace skutečného provedení</t>
  </si>
  <si>
    <t>Práce nezahrnuté v cenících 21_M, 46 -M, PSV 800-741, PSV 800-742 a zapsané v montážním deníku a potvrzené investorem</t>
  </si>
  <si>
    <t>Podíl prací jiných profesí než elektro ( zednické, zámečnické…práce)</t>
  </si>
  <si>
    <t>Zkoušky a prohlídky elektrických rozvodů a zařízení celková prohlídka a vyhotovení revizní zprávy pro objem montážních prací do 100 tis.Kč</t>
  </si>
  <si>
    <t>741820012</t>
  </si>
  <si>
    <t>Měření zemních odporů zemní sítě délky pásku přes 100 do 200m</t>
  </si>
  <si>
    <t>https://podminky.urs.cz/item/CS_URS_2023_02/741820012</t>
  </si>
  <si>
    <t>1243451364</t>
  </si>
  <si>
    <t>1619191944</t>
  </si>
  <si>
    <t>SLPO - Elektroinstalace - optické kabely</t>
  </si>
  <si>
    <t>Ing. Ivan Kobza</t>
  </si>
  <si>
    <t xml:space="preserve">    742M - Materiál</t>
  </si>
  <si>
    <t xml:space="preserve">      742M-01 - Kabely a vodiče</t>
  </si>
  <si>
    <t xml:space="preserve">      742M-02 - Ostatní</t>
  </si>
  <si>
    <t xml:space="preserve">    742MT - Montáž</t>
  </si>
  <si>
    <t xml:space="preserve">      742MT-01 - Kabely a vodiče</t>
  </si>
  <si>
    <t xml:space="preserve">      742MT-02 - Ostatní</t>
  </si>
  <si>
    <t>742M</t>
  </si>
  <si>
    <t>341134876</t>
  </si>
  <si>
    <t>Kabel optický single mode, venkovní, 24 vláken</t>
  </si>
  <si>
    <t>Prořez a zakončení</t>
  </si>
  <si>
    <t>Chránička HDPE40</t>
  </si>
  <si>
    <t>327126104</t>
  </si>
  <si>
    <t>Konektory pro zakončení konce kabelů v optických vanách E2000APC</t>
  </si>
  <si>
    <t>kpl</t>
  </si>
  <si>
    <t>327126001</t>
  </si>
  <si>
    <t>Optická vana do RACKu pro 12 vláken</t>
  </si>
  <si>
    <t>Kabelové žlaby 100/50</t>
  </si>
  <si>
    <t xml:space="preserve">Drobný jednicový materiál, jehož podíl na celkových materiálových nákladech je malý, a proto se nespecifikuje, jako: vývodky spojky vodičové do průžezu 16 mm2. sponky, příchytky, drát vázací a svařovací, spojovací materiál,nýty, elektrody…  20% z nosného </t>
  </si>
  <si>
    <t xml:space="preserve">Drobný jednicový materiál, jehož podíl na celkových materiálových nákladech je malý, a proto se nespecifikuje, jako: vývodky spojky vodičové do průžezu 16 mm2. sponky, příchytky, drát vázací a svařovací, spojovací materiál,nýty, elektrody…  20% z nosného materiálu</t>
  </si>
  <si>
    <t>742MT</t>
  </si>
  <si>
    <t>Montáž kabelu optického venkovního 1740m</t>
  </si>
  <si>
    <t xml:space="preserve">Zakončení optického kabelů 12 vláken 4 ks včetně měření a  protokolu o měření</t>
  </si>
  <si>
    <t>Zakončení optického kabelů 12 vláken 4 ks včetně měření a protokolu o měření</t>
  </si>
  <si>
    <t>Vytýčení trasy kabelů 1450*4</t>
  </si>
  <si>
    <t>Montáž trubek plastových pevně</t>
  </si>
  <si>
    <t>Montáž konektoru pro zakončení konce kabelů v optických vanách E2000APC</t>
  </si>
  <si>
    <t>Montáž optické vany do RACKu pro 12 vláken 4 ks</t>
  </si>
  <si>
    <t>Demontáž optické vany 1 ks</t>
  </si>
  <si>
    <t>HZS.007.1</t>
  </si>
  <si>
    <t xml:space="preserve">Montáž kabelového žlabu 100/50  60m</t>
  </si>
  <si>
    <t>Montáž kabelového žlabu 100/50 60m</t>
  </si>
  <si>
    <t>Montáž nosníku kabelového žlabu 60 ks</t>
  </si>
  <si>
    <t>Montáž ocelové nosné konstrukce včetně zhotovení dílů</t>
  </si>
  <si>
    <t>Montáž hmoždinky do cihelného zdiva 500</t>
  </si>
  <si>
    <t>Utěsnění prostupů bez protipožárních přepážek</t>
  </si>
  <si>
    <t>Uvedení do provozu</t>
  </si>
  <si>
    <t>Rozebrání a opětné složení podhledů</t>
  </si>
  <si>
    <t>Odkrytí a opětné zakrytí kabelových žlabů</t>
  </si>
  <si>
    <t>HZS.015.1</t>
  </si>
  <si>
    <t>Závěrečná měření a předávací protokoly</t>
  </si>
  <si>
    <t>Doprava materiálu</t>
  </si>
  <si>
    <t>1478828081</t>
  </si>
  <si>
    <t>-2021665075</t>
  </si>
  <si>
    <t>prováděcí projektová dokumentace</t>
  </si>
  <si>
    <t>-1948688879</t>
  </si>
  <si>
    <t>VZT - Vzduchotechnika</t>
  </si>
  <si>
    <t>751 - Vzduchotechnika</t>
  </si>
  <si>
    <t xml:space="preserve">    751-01 - Zařízení č.1</t>
  </si>
  <si>
    <t xml:space="preserve">    751-02 - Zařízení č.2</t>
  </si>
  <si>
    <t xml:space="preserve">    751-03 - Zařízení č.3</t>
  </si>
  <si>
    <t xml:space="preserve">    751-04 - Zařízení č.4</t>
  </si>
  <si>
    <t>751</t>
  </si>
  <si>
    <t>751-01</t>
  </si>
  <si>
    <t>Zařízení č.1</t>
  </si>
  <si>
    <t>R75199001</t>
  </si>
  <si>
    <t>VZT jednotka s deskovým rekuperátorem, učinnost 88%</t>
  </si>
  <si>
    <t xml:space="preserve">Poznámka k položce:_x000d_
VZT jednotka s deskovým rekuperátorem, učinnost 88%, Vp=Vo=680 m3/hod, tlak  250 Pa, napětí 230 V, příkon pro dimenzování 2x0,385 kW, max. proud 2x2,5 A, SFP 0,382/0,277 W.h/m3, ventilátory EC1, el. ohřívač 1,8 kW, Přímý chladič 3,01 kW, autonomní digitální regulace.</t>
  </si>
  <si>
    <t>R75199002</t>
  </si>
  <si>
    <t>TLUMIČE HLUKU S POTRUBÍM /šírka vložky 10/</t>
  </si>
  <si>
    <t>Poznámka k položce:_x000d_
THP-400x250-1000/2 2 vložky</t>
  </si>
  <si>
    <t>R75199003</t>
  </si>
  <si>
    <t xml:space="preserve">KK 200  tal.ventil kov.odvod</t>
  </si>
  <si>
    <t>KK 200 tal.ventil kov.odvod</t>
  </si>
  <si>
    <t>Poznámka k položce:_x000d_
LAKOVANÝ TALÍŘOVÝ VENTIL ODVODNÍ</t>
  </si>
  <si>
    <t>R75199004</t>
  </si>
  <si>
    <t xml:space="preserve">KK 160  tal.ventil kov.odvod</t>
  </si>
  <si>
    <t>KK 160 tal.ventil kov.odvod</t>
  </si>
  <si>
    <t>R75199005</t>
  </si>
  <si>
    <t>SMH-1-12,5-625x125-1</t>
  </si>
  <si>
    <t>Poznámka k položce:_x000d_
STĚNOVÉ MŘÍŽKY-SM</t>
  </si>
  <si>
    <t>R75199006</t>
  </si>
  <si>
    <t xml:space="preserve">DN 250/ DÉLKA 900 ED  tlumič hluku</t>
  </si>
  <si>
    <t>DN 250/ DÉLKA 900 ED tlumič hluku</t>
  </si>
  <si>
    <t>Poznámka k položce:_x000d_
TLUMIČ HLUKU</t>
  </si>
  <si>
    <t>R75199007</t>
  </si>
  <si>
    <t>DM-J 310x130 TPJ 18-12-98</t>
  </si>
  <si>
    <t>Poznámka k položce:_x000d_
DVEŘNÍ MŘÍŽKA JEDNOSTRANNÁ</t>
  </si>
  <si>
    <t>R75199008</t>
  </si>
  <si>
    <t>PROTIDEŠŤOVÉ ŽALUZIE HLINÍKOVÉ-PZAL</t>
  </si>
  <si>
    <t>Poznámka k položce:_x000d_
PZAL-500x250</t>
  </si>
  <si>
    <t>R75199009</t>
  </si>
  <si>
    <t>THP-400x250-500/2 2 vložky</t>
  </si>
  <si>
    <t>Poznámka k položce:_x000d_
TLUMIČE HLUKU S POTRUBÍM -TH /šírka vložky 10/</t>
  </si>
  <si>
    <t>R75199010</t>
  </si>
  <si>
    <t>PROTIPOŽ.IZOLACE POTRUBÍ DLE OZNAČENÍ NA VÝKRESU: IZOLACE DESKOU Z MIN.PLSTI 1x POLEP. AL FOLIÍ tl. 60 mm odolnost 30 min</t>
  </si>
  <si>
    <t>R75199011</t>
  </si>
  <si>
    <t>VYÚSTKA KOMFORTNÍ S REGULACÍ</t>
  </si>
  <si>
    <t xml:space="preserve">Poznámka k položce:_x000d_
VK2 325x75  TPJ 68-12-76</t>
  </si>
  <si>
    <t>R75199012</t>
  </si>
  <si>
    <t>REGULAČNÍ KLAPKY -RK /netěsná, ovládaní ruční/</t>
  </si>
  <si>
    <t>Poznámka k položce:_x000d_
RK-250x250-R</t>
  </si>
  <si>
    <t>R75199013</t>
  </si>
  <si>
    <t>STĚNOVÁ MŘÍŽKA</t>
  </si>
  <si>
    <t>Poznámka k položce:_x000d_
625x325 TPJ 48-12-80</t>
  </si>
  <si>
    <t>R75199014</t>
  </si>
  <si>
    <t xml:space="preserve">REGULAČNÍ KLAPKY RK /netěsná,  ovládaní ruční/</t>
  </si>
  <si>
    <t>REGULAČNÍ KLAPKY RK /netěsná, ovládaní ruční/</t>
  </si>
  <si>
    <t>Poznámka k položce:_x000d_
RK-250x200-R</t>
  </si>
  <si>
    <t>R75199015</t>
  </si>
  <si>
    <t>Poznámka k položce:_x000d_
RK-200x250-R</t>
  </si>
  <si>
    <t>R75199016</t>
  </si>
  <si>
    <t>LAKOVANÝ TALÍŘOVÝ VENTIL ODVODNÍ</t>
  </si>
  <si>
    <t xml:space="preserve">Poznámka k položce:_x000d_
KK 200  tal.ventil kov.odvod</t>
  </si>
  <si>
    <t>R75199017</t>
  </si>
  <si>
    <t>KLAPKA DO POTRUBÍ KRUHOVÁ-KK</t>
  </si>
  <si>
    <t>Poznámka k položce:_x000d_
KK-P-125</t>
  </si>
  <si>
    <t>R75199018</t>
  </si>
  <si>
    <t>KOMFORTNÍ VYÚSTKA PRO KRUHOVÉ POTRUBÍ</t>
  </si>
  <si>
    <t xml:space="preserve">Poznámka k položce:_x000d_
KV-K1-R2 425*75  vyústka TPJ 48-12-95 s regulací</t>
  </si>
  <si>
    <t>R75199019</t>
  </si>
  <si>
    <t>VÍŘIVÝ ANEMOSTAT VÍŘIVÝ</t>
  </si>
  <si>
    <t>Poznámka k položce:_x000d_
VDW-Q-Z-H 400x16</t>
  </si>
  <si>
    <t>R75199020</t>
  </si>
  <si>
    <t>Poznámka k položce:_x000d_
VDW-Q-A-H 400x16</t>
  </si>
  <si>
    <t>R75199021</t>
  </si>
  <si>
    <t>Poznámka k položce:_x000d_
VDW-Q-Z-H 300x8</t>
  </si>
  <si>
    <t>R75199022</t>
  </si>
  <si>
    <t>Poznámka k položce:_x000d_
VDW-Q-A-H 300x8</t>
  </si>
  <si>
    <t>R75199023</t>
  </si>
  <si>
    <t>KLAPKA V KOMOŘE</t>
  </si>
  <si>
    <t>Poznámka k položce:_x000d_
M 400x16</t>
  </si>
  <si>
    <t>R75199024</t>
  </si>
  <si>
    <t>Poznámka k položce:_x000d_
M 300x8</t>
  </si>
  <si>
    <t>R75199025</t>
  </si>
  <si>
    <t xml:space="preserve">Poznámka k položce:_x000d_
KV-K1-R1 425*75  vyústka TPJ 48-12-95 s regulací</t>
  </si>
  <si>
    <t>R75199026</t>
  </si>
  <si>
    <t>TEPELNÉ IZOLACE POTRUBÍ SAMOLEPÍCÍ KAUČUKOVÁ IZOLACE POTRUBÍ 1x POLEP AL FOLIÍ tl 40mm</t>
  </si>
  <si>
    <t>R75199027</t>
  </si>
  <si>
    <t>Čtverhranný vzduchotechnický systém ( Lindab ) z vyztužených trub a tvarových kusů. Třída těsnosti B . V souladu s normami EN 1505, EN 1507 a DIN 18379.</t>
  </si>
  <si>
    <t>bm</t>
  </si>
  <si>
    <t>Poznámka k položce:_x000d_
do obvodu 1050 10% tvarovek</t>
  </si>
  <si>
    <t>R75199028</t>
  </si>
  <si>
    <t>Poznámka k položce:_x000d_
do obvodu 1500 30% tvarovek</t>
  </si>
  <si>
    <t>R75199029</t>
  </si>
  <si>
    <t>Poznámka k položce:_x000d_
do obvodu 1890 rovné</t>
  </si>
  <si>
    <t>R75199030</t>
  </si>
  <si>
    <t xml:space="preserve">Kruhový vzduchotechnický systém s certifikaci EUROVENT  sestávající ze spirálově vinutých trub a tvarových kusů opatřených dvoubřitým těsněním z gumy EPDM</t>
  </si>
  <si>
    <t>Kruhový vzduchotechnický systém s certifikaci EUROVENT sestávající ze spirálově vinutých trub a tvarových kusů opatřených dvoubřitým těsněním z gumy EPDM</t>
  </si>
  <si>
    <t>Poznámka k položce:_x000d_
do průměru140 10% tvarovek; . Tento systém těsnění zaručuje při správné montáži třídu těsnosti C. V souladu s normami EN 12237 a EN 1506.</t>
  </si>
  <si>
    <t>R75199031</t>
  </si>
  <si>
    <t>Poznámka k položce:_x000d_
do průměru200 30% tvarovek; Tento systém těsnění zaručuje při správné montáži třídu těsnosti C. V souladu s normami EN 12237 a EN 1506.</t>
  </si>
  <si>
    <t>R75199032</t>
  </si>
  <si>
    <t>Poznámka k položce:_x000d_
do průměru280 rovné;. Tento systém těsnění zaručuje při správné montáži třídu těsnosti C. V souladu s normami EN 12237 a EN 1506.</t>
  </si>
  <si>
    <t>R75199033</t>
  </si>
  <si>
    <t>Poznámka k položce:_x000d_
do průměru280 30% tvarovek;. Tento systém těsnění zaručuje při správné montáži třídu těsnosti C. V souladu s normami EN 12237 a EN 1506.</t>
  </si>
  <si>
    <t>R75199034</t>
  </si>
  <si>
    <t>ZÁVĚSY, ZÁVĚSNÉ LIŠTY, ZÁVITOVÉ TYČE,ZÁVĚSY, KRUHOVÉ ZÁVĚSY,HMOŽDINKY</t>
  </si>
  <si>
    <t>Poznámka k položce:_x000d_
2,6% z dodávky potrubí</t>
  </si>
  <si>
    <t>751-02</t>
  </si>
  <si>
    <t>Zařízení č.2</t>
  </si>
  <si>
    <t>R75199035</t>
  </si>
  <si>
    <t>Venkovní kondenzační jednotka - Qch=3,4 kW, nom. el. příkon 0,97 kW, EER 3,51, garantovaný chod chlazení 48°C, napětí 230 V, proud 6A, akustický tlak v 1 m 49 dB(A)</t>
  </si>
  <si>
    <t>Poznámka k položce:_x000d_
Venkovní kondenzační jednotka - Qch=3,4 kW, nom. el. příkon 0,97 kW, EER 3,51, garantovaný chod chlazení 48°C, napětí 230 V, proud 6A, akustický tlak v 1 m 49 dB(A), rozměry š/v/h - 770x545x288, hmotnost 33,3 kg, chladivo R32, připojení 6,35/9,52 mm, max délka potrubí 30 m</t>
  </si>
  <si>
    <t>R75199036</t>
  </si>
  <si>
    <t>Řídící box včetně modbus</t>
  </si>
  <si>
    <t>R75199037</t>
  </si>
  <si>
    <t>Modul omezení výkonu řídí požadovaný vypařovací tlak synchronně s požadavkem na výkon</t>
  </si>
  <si>
    <t>R75199038</t>
  </si>
  <si>
    <t>Dvojice Cu potrubí chladiva včetně paroprustné izolace a sdělovacího kabelu</t>
  </si>
  <si>
    <t>R75199039</t>
  </si>
  <si>
    <t>Doplnění chladiva R32</t>
  </si>
  <si>
    <t>g</t>
  </si>
  <si>
    <t>R75199040</t>
  </si>
  <si>
    <t>Konstrukce pro osazení kondenzační jednotky</t>
  </si>
  <si>
    <t>R75199041</t>
  </si>
  <si>
    <t>751-03</t>
  </si>
  <si>
    <t>Zařízení č.3</t>
  </si>
  <si>
    <t>R75199042</t>
  </si>
  <si>
    <t>MALÝ AXIÁLNÍ VENTILÁTOR</t>
  </si>
  <si>
    <t xml:space="preserve">Poznámka k položce:_x000d_
Radiální ventilátor, Vo=30 m3/hod CRZ  IP44 malý ax.vent.</t>
  </si>
  <si>
    <t>R75199043</t>
  </si>
  <si>
    <t>Poznámka k položce:_x000d_
do průměru100 100% tvarovek; Tento systém těsnění zaručuje při správné montáži třídu těsnosti C. V souladu s normami EN 12237 a EN 1506.</t>
  </si>
  <si>
    <t>R75199044</t>
  </si>
  <si>
    <t>Poznámka k položce:_x000d_
odvaděč kondenzátu osazený na patě stoupačky; Tento systém těsnění zaručuje při správné montáži třídu těsnosti C. V souladu s normami EN 12237 a EN 1506.</t>
  </si>
  <si>
    <t>R75199045</t>
  </si>
  <si>
    <t>PROTIDEŠŤOVÁ STŘÍŠKA</t>
  </si>
  <si>
    <t xml:space="preserve">Poznámka k položce:_x000d_
RH 100  protidešťová stříška na spiro</t>
  </si>
  <si>
    <t>R75199046</t>
  </si>
  <si>
    <t>751-04</t>
  </si>
  <si>
    <t>Zařízení č.4</t>
  </si>
  <si>
    <t>R75199047</t>
  </si>
  <si>
    <t>DIAGONÁLNÍ VENTILÁTOR DO KRUHOVÉHO POTRUBÍ IP44</t>
  </si>
  <si>
    <t>Poznámka k položce:_x000d_
Vo=480 m3/hod, tlak 80Pa, ultra tichý ventilátor s doběhem</t>
  </si>
  <si>
    <t>R75199048</t>
  </si>
  <si>
    <t>RYCHLOUPÍNACÍ SPONA</t>
  </si>
  <si>
    <t xml:space="preserve">Poznámka k položce:_x000d_
DN 200  rychloup.spona</t>
  </si>
  <si>
    <t>R75199049</t>
  </si>
  <si>
    <t xml:space="preserve">Poznámka k položce:_x000d_
DN 200  tal.ventil kov.odvod</t>
  </si>
  <si>
    <t>R75199050</t>
  </si>
  <si>
    <t>TLUMIČ HLUKU</t>
  </si>
  <si>
    <t xml:space="preserve">Poznámka k položce:_x000d_
DN 200/DÉLKA900 ED  tlumič hluku</t>
  </si>
  <si>
    <t>R75199051</t>
  </si>
  <si>
    <t>ZPĚTNÁ KLAPKA</t>
  </si>
  <si>
    <t>Poznámka k položce:_x000d_
DN 250 ED zpětná klapka motýlková těsná</t>
  </si>
  <si>
    <t>R75199052</t>
  </si>
  <si>
    <t>PROTIDEŠŤOVÁ ŽALUZIE PLASTOVÁ</t>
  </si>
  <si>
    <t xml:space="preserve">Poznámka k položce:_x000d_
Čtyřhranná s kruhovým připojením DN 250 W  protidešt.žaluzie</t>
  </si>
  <si>
    <t>R75199053</t>
  </si>
  <si>
    <t>Poznámka k položce:_x000d_
do průměru200 20% tvarovek; Tento systém těsnění zaručuje při správné montáži třídu těsnosti C. V souladu s normami EN 12237 a EN 1506.</t>
  </si>
  <si>
    <t>R75199054</t>
  </si>
  <si>
    <t>Poznámka k položce:_x000d_
do průměru280 20% tvarovek; Tento systém těsnění zaručuje při správné montáži třídu těsnosti C. V souladu s normami EN 12237 a EN 1506.</t>
  </si>
  <si>
    <t>R75199055</t>
  </si>
  <si>
    <t>Pol1</t>
  </si>
  <si>
    <t>Zprovoznění, seřízení a vyzkoušení zařízení</t>
  </si>
  <si>
    <t>Poznámka k položce:_x000d_
Zprovoznění, seřízení a vyzkoušení zařízení-Před předáním. Vyhotovení zápisu s popisem postupu zprovoznění, výsledků seřízení, výsledků zkoušek, atd. Zařízení musí být před předáním bez závad.</t>
  </si>
  <si>
    <t>Pol2</t>
  </si>
  <si>
    <t>Funkční zkoušky včetně vystavení protokolů o zkouškách</t>
  </si>
  <si>
    <t>Poznámka k položce:_x000d_
Funkční zkoušky včetně vystavení protokolů o zkouškách</t>
  </si>
  <si>
    <t>Pol3</t>
  </si>
  <si>
    <t>Ostatní zúčtovatelný drobný, pomocný, doplňkový a ostatní materiál v potřebném rozsahu pro řádné dokončení díla + finanční rezerva - min. 4 % z ceny</t>
  </si>
  <si>
    <t>Poznámka k položce:_x000d_
Ostatní zúčtovatelný drobný, pomocný, doplňkový a ostatní materiál v potřebném rozsahu pro řádné dokončení díla + finanční rezerva - min. 4 % z ceny-Např. přizpůsobování nových rozvodů a zařízení ostatním stávajícícm zařízením a stavební části, drobný materiál jako např. těsnění, atd., tedy veškerý ostatní materiál a výrobky potřebné pro řádné dokončení díla + finanční rezerva (mimo jiné ohled na nutnost přizpůsobování, práce a koordinace se stavební částí a TZB stávajícího stavu) - čáska bude podrobně zúčtována a dodavatelem využita pouze do objektivně doložené výše</t>
  </si>
  <si>
    <t>Pol4</t>
  </si>
  <si>
    <t>Ostatní zúčtovatelné stavební, montážní, pomocné a doplňkové práce v potřebném rozsahu + finanční rezerva - min. 4 % z ceny</t>
  </si>
  <si>
    <t>Poznámka k položce:_x000d_
Ostatní zúčtovatelné stavební, montážní, pomocné a doplňkové práce v potřebném rozsahu + finanční rezerva - min. 4 % z ceny-např. přizpůsobování nových rozvodů a zařízení ostatním zařízením a stavební části, provádění funkčních zkoušek a montáže s vazbou na zkoušky a montáž ostatních částí stavby, atd., tedy veškeré ostatní práce potřebné pro řádné dokončení díla + finanční rezerva (mimo jiné ohled na nutnost přizpůsobování, práce a koordinace se stavební částí a TZB stávajícího stavu) - čáska bude podrobně zúčtována a dodavatelem využita pouze do objektivně doložené výše</t>
  </si>
  <si>
    <t>Pol5</t>
  </si>
  <si>
    <t>Zohlednit zejména firemní know-how dodavatele a potřeby pro řádné provedení díla na stavbě</t>
  </si>
  <si>
    <t>Poznámka k položce:_x000d_
Zohlednit zejména firemní know-how dodavatele a potřeby pro řádné provedení díla na stavbě -Bude provedeno před započetím díla a konzultováno a odsouhlaseno investorem. Dopracování zadávací dokumentace na prováděcí a dílenskou dokumentaci</t>
  </si>
  <si>
    <t>Pol6</t>
  </si>
  <si>
    <t>Vypracování dílenské dokntace</t>
  </si>
  <si>
    <t xml:space="preserve">Poznámka k položce:_x000d_
Vypracování dílenské dokntace  - Dokumentace bude vypracována dle skutečně použitého materiálu, zařízení a výrobků</t>
  </si>
  <si>
    <t>Pol7</t>
  </si>
  <si>
    <t>Vypracování dokumentace skutečného stavu</t>
  </si>
  <si>
    <t>Poznámka k položce:_x000d_
Vypracování dokumentace skutečného stavu - Dokumentace bude vypracována na úrovni prováděcí dokumentace (textová a výkresová část, specifikace skutečně použitého materiálu, zařízení a výrobků</t>
  </si>
  <si>
    <t>Pol8</t>
  </si>
  <si>
    <t>D+M Popisy a označení rozvodů a zařízení</t>
  </si>
  <si>
    <t>Poznámka k položce:_x000d_
D+M Popisy a označení rozvodů a zařízení-Popisy a označení především rozvodů, ventilátorů, klapek, filtrů a ovládacích prvků MaR, atd. a např. ČSN 13 0072, tak aby byla umožněna snadná orientace v zařízení VZT pro obsluhu, údržbu a servis</t>
  </si>
  <si>
    <t>Pol9</t>
  </si>
  <si>
    <t>Likvidace odpadů</t>
  </si>
  <si>
    <t>Poznámka k položce:_x000d_
Likvidace odpadů-Kompletní systém sběru, třídění, odvozu a likvidace odpadu v souladu se zák. č.185/2001 Sb. v platném znění a vyhl. č.381/2001 Sb. v platném znění</t>
  </si>
  <si>
    <t>Pol10</t>
  </si>
  <si>
    <t>Závěrečný úklid</t>
  </si>
  <si>
    <t>Poznámka k položce:_x000d_
Závěrečný úklid-Provedení komplexního úklidu po provádění vytápění na úroveň min. původního stavu v návaznosti na likvidaci odpadů a úklid celé stavby</t>
  </si>
  <si>
    <t>Pol11</t>
  </si>
  <si>
    <t>Koordinační činnost</t>
  </si>
  <si>
    <t>Poznámka k položce:_x000d_
Koordinační činnost</t>
  </si>
  <si>
    <t>Pol12</t>
  </si>
  <si>
    <t>Poznámka k položce:_x000d_
Zařízení staveniště-Především v souladu s NV č. 591/2006 Sb.</t>
  </si>
  <si>
    <t>VRN-0001</t>
  </si>
  <si>
    <t>Doprava 3,60% z dodávky zařízení</t>
  </si>
  <si>
    <t>831481718</t>
  </si>
  <si>
    <t>VRN-0002</t>
  </si>
  <si>
    <t>Přesun 0,60/kg: Cena, Hmotnost</t>
  </si>
  <si>
    <t>-1614785630</t>
  </si>
  <si>
    <t>VRN-0003</t>
  </si>
  <si>
    <t>PPV 5,00% z montáže a nátěrů zařízení</t>
  </si>
  <si>
    <t>1546481548</t>
  </si>
  <si>
    <t>VRN-0004</t>
  </si>
  <si>
    <t>Zednické výpomoci 1,60% z montáže a nátěrů zařízení</t>
  </si>
  <si>
    <t>-1282950717</t>
  </si>
  <si>
    <t>ARSB - Stavebně konstrukční řešení - zahradní domek</t>
  </si>
  <si>
    <t>131251100</t>
  </si>
  <si>
    <t>Hloubení jam nezapažených v hornině třídy těžitelnosti I skupiny 3 objem do 20 m3 strojně</t>
  </si>
  <si>
    <t>-1358856455</t>
  </si>
  <si>
    <t>Hloubení nezapažených jam a zářezů strojně s urovnáním dna do předepsaného profilu a spádu v hornině třídy těžitelnosti I skupiny 3 do 20 m3</t>
  </si>
  <si>
    <t>https://podminky.urs.cz/item/CS_URS_2023_02/131251100</t>
  </si>
  <si>
    <t>"konstrukce zpevněné plochy</t>
  </si>
  <si>
    <t>(30,565*0,39)</t>
  </si>
  <si>
    <t>132251101</t>
  </si>
  <si>
    <t>Hloubení rýh nezapažených š do 800 mm v hornině třídy těžitelnosti I skupiny 3 objem do 20 m3 strojně</t>
  </si>
  <si>
    <t>771405112</t>
  </si>
  <si>
    <t>Hloubení nezapažených rýh šířky do 800 mm strojně s urovnáním dna do předepsaného profilu a spádu v hornině třídy těžitelnosti I skupiny 3 do 20 m3</t>
  </si>
  <si>
    <t>https://podminky.urs.cz/item/CS_URS_2023_02/132251101</t>
  </si>
  <si>
    <t>"výkop z úrovně pláně</t>
  </si>
  <si>
    <t>(21,364-15,978)*0,78</t>
  </si>
  <si>
    <t>201036404</t>
  </si>
  <si>
    <t>"pláň</t>
  </si>
  <si>
    <t>30,565</t>
  </si>
  <si>
    <t>564750101</t>
  </si>
  <si>
    <t>Podklad z kameniva hrubého drceného vel. 16-32 mm plochy do 100 m2 tl 150 mm</t>
  </si>
  <si>
    <t>183417152</t>
  </si>
  <si>
    <t>Podklad nebo kryt z kameniva hrubého drceného vel. 16-32 mm s rozprostřením a zhutněním plochy jednotlivě do 100 m2, po zhutnění tl. 150 mm</t>
  </si>
  <si>
    <t>https://podminky.urs.cz/item/CS_URS_2023_02/564750101</t>
  </si>
  <si>
    <t>"skladba Pochozí zámková dlažba</t>
  </si>
  <si>
    <t>30,565 "odměřeno v CAD</t>
  </si>
  <si>
    <t>564751101</t>
  </si>
  <si>
    <t>Podklad z kameniva hrubého drceného vel. 32-63 mm plochy do 100 m2 tl 150 mm</t>
  </si>
  <si>
    <t>-1228826607</t>
  </si>
  <si>
    <t>Podklad nebo kryt z kameniva hrubého drceného vel. 32-63 mm s rozprostřením a zhutněním plochy jednotlivě do 100 m2, po zhutnění tl. 150 mm</t>
  </si>
  <si>
    <t>https://podminky.urs.cz/item/CS_URS_2023_02/564751101</t>
  </si>
  <si>
    <t>596211110</t>
  </si>
  <si>
    <t>Kladení zámkové dlažby komunikací pro pěší ručně tl 60 mm skupiny A pl do 50 m2</t>
  </si>
  <si>
    <t>1452256481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</si>
  <si>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</si>
  <si>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https://podminky.urs.cz/item/CS_URS_2023_02/596211110</t>
  </si>
  <si>
    <t>-8,595 "okapový chodník dlaždice</t>
  </si>
  <si>
    <t>59245018</t>
  </si>
  <si>
    <t>dlažba tvar obdélník betonová 200x100x60mm přírodní</t>
  </si>
  <si>
    <t>248067764</t>
  </si>
  <si>
    <t>21,97*1,03 'Přepočtené koeficientem množství</t>
  </si>
  <si>
    <t>411827714</t>
  </si>
  <si>
    <t>(5,5*0,5)</t>
  </si>
  <si>
    <t>(0,5*(3,5+3,3)/2)</t>
  </si>
  <si>
    <t>(0,5*6,29)</t>
  </si>
  <si>
    <t>(0,5*2)</t>
  </si>
  <si>
    <t>916231113</t>
  </si>
  <si>
    <t>Osazení chodníkového obrubníku betonového ležatého s boční opěrou do lože z betonu prostého</t>
  </si>
  <si>
    <t>-1473755144</t>
  </si>
  <si>
    <t>Osazení chodníkového obrubníku betonového se zřízením lože, s vyplněním a zatřením spár cementovou maltou ležatého s boční opěrou z betonu prostého, do lože z betonu prostého</t>
  </si>
  <si>
    <t>https://podminky.urs.cz/item/CS_URS_2023_02/916231113</t>
  </si>
  <si>
    <t>"obvod plochy</t>
  </si>
  <si>
    <t>(23,5-(4,2+0,6))</t>
  </si>
  <si>
    <t>59217001</t>
  </si>
  <si>
    <t>obrubník betonový zahradní 1000x50x250mm</t>
  </si>
  <si>
    <t>473879638</t>
  </si>
  <si>
    <t>18,7*1,02 'Přepočtené koeficientem množství</t>
  </si>
  <si>
    <t>712363001</t>
  </si>
  <si>
    <t>Provedení povlakové krytiny střech do 10° termoplastickou fólií PVC rozvinutím a natažením v ploše</t>
  </si>
  <si>
    <t>-537520034</t>
  </si>
  <si>
    <t>Provedení povlakové krytiny střech plochých do 10° fólií termoplastickou mPVC (měkčené PVC) rozvinutí a natažení fólie v ploše</t>
  </si>
  <si>
    <t>https://podminky.urs.cz/item/CS_URS_2023_02/712363001</t>
  </si>
  <si>
    <t>"skladba plochá střecha</t>
  </si>
  <si>
    <t>17,86</t>
  </si>
  <si>
    <t>(17,7-2,4)*0,3 "vytaženo na obvodové stěny pod klemp.</t>
  </si>
  <si>
    <t>28342832</t>
  </si>
  <si>
    <t>fólie hydroizolační střešní TPO (FPO) určená ke stabilizaci přitížením a do vegetačních střech tl 1,8mm</t>
  </si>
  <si>
    <t>553707424</t>
  </si>
  <si>
    <t>22,45*1,1655 'Přepočtené koeficientem množství</t>
  </si>
  <si>
    <t>712363004</t>
  </si>
  <si>
    <t>Provedení povlakové krytiny střech do 10° nalepením fólie PVC lepidlem na oplechování v plné ploše</t>
  </si>
  <si>
    <t>-1716966121</t>
  </si>
  <si>
    <t>Provedení povlakové krytiny střech plochých do 10° fólií termoplastickou mPVC (měkčené PVC) aplikace fólie na oplechování (na tzv. fóliový plech) nalepením lepidlem v plné ploše</t>
  </si>
  <si>
    <t>https://podminky.urs.cz/item/CS_URS_2023_02/712363004</t>
  </si>
  <si>
    <t>"u okapu</t>
  </si>
  <si>
    <t>(2,4*0,33)</t>
  </si>
  <si>
    <t>712363357</t>
  </si>
  <si>
    <t>Povlakové krytiny střech do 10° z tvarovaných poplastovaných lišt délky 2 m okapnice široká rš 250 mm</t>
  </si>
  <si>
    <t>1170188588</t>
  </si>
  <si>
    <t>Povlakové krytiny střech plochých do 10° z tvarovaných poplastovaných lišt pro mPVC okapnice rš 250 mm</t>
  </si>
  <si>
    <t>https://podminky.urs.cz/item/CS_URS_2023_02/712363357</t>
  </si>
  <si>
    <t>2,4</t>
  </si>
  <si>
    <t>-796499946</t>
  </si>
  <si>
    <t>603051340</t>
  </si>
  <si>
    <t>22,45*1,155 'Přepočtené koeficientem množství</t>
  </si>
  <si>
    <t>-136111311</t>
  </si>
  <si>
    <t>1817534820</t>
  </si>
  <si>
    <t>137600476</t>
  </si>
  <si>
    <t>-567555190</t>
  </si>
  <si>
    <t>(17,86*0,05)*1,8</t>
  </si>
  <si>
    <t>1,607*1,1 'Přepočtené koeficientem množství</t>
  </si>
  <si>
    <t>712771611</t>
  </si>
  <si>
    <t>Osazení ochranné kačírkové lišty přitížením konstrukcí</t>
  </si>
  <si>
    <t>-790885864</t>
  </si>
  <si>
    <t>Provedení ochranných pásů vegetační střechy osazení ochranné kačírkové lišty přitížením konstrukcí</t>
  </si>
  <si>
    <t>https://podminky.urs.cz/item/CS_URS_2023_02/712771611</t>
  </si>
  <si>
    <t>69334020</t>
  </si>
  <si>
    <t>lišta kačírková Al výška 40-50mm</t>
  </si>
  <si>
    <t>-2055930959</t>
  </si>
  <si>
    <t>2,4*1,02 'Přepočtené koeficientem množství</t>
  </si>
  <si>
    <t>998712101</t>
  </si>
  <si>
    <t>Přesun hmot tonážní tonážní pro krytiny povlakové v objektech v do 6 m</t>
  </si>
  <si>
    <t>493301850</t>
  </si>
  <si>
    <t>Přesun hmot pro povlakové krytiny stanovený z hmotnosti přesunovaného materiálu vodorovná dopravní vzdálenost do 50 m v objektech výšky do 6 m</t>
  </si>
  <si>
    <t>https://podminky.urs.cz/item/CS_URS_2023_02/998712101</t>
  </si>
  <si>
    <t>721242105</t>
  </si>
  <si>
    <t>Lapač střešních splavenin z PP se zápachovou klapkou a lapacím košem DN 110</t>
  </si>
  <si>
    <t>45047259</t>
  </si>
  <si>
    <t>Lapače střešních splavenin polypropylenové (PP) se svislým odtokem DN 110</t>
  </si>
  <si>
    <t>https://podminky.urs.cz/item/CS_URS_2023_02/721242105</t>
  </si>
  <si>
    <t>-1470648531</t>
  </si>
  <si>
    <t>(1,943+0,65+0,628+0,55+0,573)</t>
  </si>
  <si>
    <t>762112120</t>
  </si>
  <si>
    <t>Montáž tesařských stěn na hladko z hraněného řeziva průřezové pl přes 120 do 224 cm2</t>
  </si>
  <si>
    <t>-964031538</t>
  </si>
  <si>
    <t>Montáž konstrukce stěn a příček na hladko (bez zářezů) z hraněného a polohraněného řeziva průřezové plochy přes 120 do 224 cm2</t>
  </si>
  <si>
    <t>https://podminky.urs.cz/item/CS_URS_2023_02/762112120</t>
  </si>
  <si>
    <t>"stěnové sloupky; průřez 140/140 mm</t>
  </si>
  <si>
    <t>(2,05*36)</t>
  </si>
  <si>
    <t>"atikový nosník; průřez 140/140 mm</t>
  </si>
  <si>
    <t>16,3</t>
  </si>
  <si>
    <t>61223272</t>
  </si>
  <si>
    <t>hranol konstrukční KVH lepený průřezu 140x140-240mm pohledový</t>
  </si>
  <si>
    <t>-981686504</t>
  </si>
  <si>
    <t>1,766*1,1 'Přepočtené koeficientem množství</t>
  </si>
  <si>
    <t>762112130</t>
  </si>
  <si>
    <t>Montáž tesařských stěn na hladko z hraněného řeziva průřezové pl přes 224 do 288 cm2</t>
  </si>
  <si>
    <t>-1463824954</t>
  </si>
  <si>
    <t>Montáž konstrukce stěn a příček na hladko (bez zářezů) z hraněného a polohraněného řeziva průřezové plochy přes 224 do 288 cm2</t>
  </si>
  <si>
    <t>https://podminky.urs.cz/item/CS_URS_2023_02/762112130</t>
  </si>
  <si>
    <t>"základový rám; průřez 140/240 mm</t>
  </si>
  <si>
    <t>17,6</t>
  </si>
  <si>
    <t>-1192893852</t>
  </si>
  <si>
    <t>0,591*1,1 'Přepočtené koeficientem množství</t>
  </si>
  <si>
    <t>762195000</t>
  </si>
  <si>
    <t>Spojovací prostředky pro montáž stěn, příček, bednění stěn</t>
  </si>
  <si>
    <t>352916956</t>
  </si>
  <si>
    <t>Spojovací prostředky stěn a příček hřebíky, svory, fixační prkna</t>
  </si>
  <si>
    <t>https://podminky.urs.cz/item/CS_URS_2023_02/762195000</t>
  </si>
  <si>
    <t>762332133</t>
  </si>
  <si>
    <t>Montáž vázaných kcí krovů pravidelných z hraněného řeziva průřezové pl přes 224 do 288 cm2</t>
  </si>
  <si>
    <t>1241552657</t>
  </si>
  <si>
    <t>Montáž vázaných konstrukcí krovů střech pultových, sedlových, valbových, stanových čtvercového nebo obdélníkového půdorysu z řeziva hraněného průřezové plochy přes 224 do 288 cm2</t>
  </si>
  <si>
    <t>https://podminky.urs.cz/item/CS_URS_2023_02/762332133</t>
  </si>
  <si>
    <t>"krokev; průřez 140/200 mm</t>
  </si>
  <si>
    <t>(4,8*3+3,5+2,5)</t>
  </si>
  <si>
    <t>1497200764</t>
  </si>
  <si>
    <t>0,571*1,1 'Přepočtené koeficientem množství</t>
  </si>
  <si>
    <t>762341210</t>
  </si>
  <si>
    <t>Montáž bednění střech rovných a šikmých sklonu do 60° z hrubých prken na sraz tl do 32 mm</t>
  </si>
  <si>
    <t>-1064653076</t>
  </si>
  <si>
    <t>Montáž bednění střech rovných a šikmých sklonu do 60° s vyřezáním otvorů z prken hrubých na sraz tl. do 32 mm</t>
  </si>
  <si>
    <t>https://podminky.urs.cz/item/CS_URS_2023_02/762341210</t>
  </si>
  <si>
    <t>60515111</t>
  </si>
  <si>
    <t>řezivo jehličnaté boční prkno 20-30mm</t>
  </si>
  <si>
    <t>1243454792</t>
  </si>
  <si>
    <t>(17,86*0,028)</t>
  </si>
  <si>
    <t>0,5*1,1 'Přepočtené koeficientem množství</t>
  </si>
  <si>
    <t>762361312</t>
  </si>
  <si>
    <t>Konstrukční a vyrovnávací vrstva pod klempířské prvky (atiky) z desek dřevoštěpkových tl 22 mm</t>
  </si>
  <si>
    <t>970061367</t>
  </si>
  <si>
    <t>Konstrukční vrstva pod klempířské prvky pro oplechování horních ploch zdí a nadezdívek (atik) z desek dřevoštěpkových šroubovaných do podkladu, tloušťky desky 22 mm</t>
  </si>
  <si>
    <t>https://podminky.urs.cz/item/CS_URS_2023_02/762361312</t>
  </si>
  <si>
    <t>"atika</t>
  </si>
  <si>
    <t>(5,72+5,78+5)*0,28</t>
  </si>
  <si>
    <t>762395000</t>
  </si>
  <si>
    <t>Spojovací prostředky krovů, bednění, laťování, nadstřešních konstrukcí</t>
  </si>
  <si>
    <t>312071840</t>
  </si>
  <si>
    <t>Spojovací prostředky krovů, bednění a laťování, nadstřešních konstrukcí svory, prkna, hřebíky, pásová ocel, vruty</t>
  </si>
  <si>
    <t>https://podminky.urs.cz/item/CS_URS_2023_02/762395000</t>
  </si>
  <si>
    <t>(5,72+5,78+5)*0,28*0,022</t>
  </si>
  <si>
    <t>"krokve</t>
  </si>
  <si>
    <t>0,628</t>
  </si>
  <si>
    <t>"řezivo</t>
  </si>
  <si>
    <t>0,55</t>
  </si>
  <si>
    <t>1065812715</t>
  </si>
  <si>
    <t>"stropní obvodový vazník; průřez 140/200 mm</t>
  </si>
  <si>
    <t>18,6</t>
  </si>
  <si>
    <t>-896249372</t>
  </si>
  <si>
    <t>0,521*1,1 'Přepočtené koeficientem množství</t>
  </si>
  <si>
    <t>998762101</t>
  </si>
  <si>
    <t>Přesun hmot tonážní pro kce tesařské v objektech v do 6 m</t>
  </si>
  <si>
    <t>-537858535</t>
  </si>
  <si>
    <t>Přesun hmot pro konstrukce tesařské stanovený z hmotnosti přesunovaného materiálu vodorovná dopravní vzdálenost do 50 m v objektech výšky do 6 m</t>
  </si>
  <si>
    <t>https://podminky.urs.cz/item/CS_URS_2023_02/998762101</t>
  </si>
  <si>
    <t>764214607</t>
  </si>
  <si>
    <t>Oplechování horních ploch a atik bez rohů z Pz s povrch úpravou mechanicky kotvené rš 670 mm</t>
  </si>
  <si>
    <t>-785366663</t>
  </si>
  <si>
    <t>Oplechování horních ploch zdí a nadezdívek (atik) z pozinkovaného plechu s povrchovou úpravou mechanicky kotvené rš 670 mm</t>
  </si>
  <si>
    <t>https://podminky.urs.cz/item/CS_URS_2023_02/764214607</t>
  </si>
  <si>
    <t>5,78 "protější strana okapu</t>
  </si>
  <si>
    <t>764214608</t>
  </si>
  <si>
    <t>Oplechování horních ploch a atik bez rohů z Pz s povrch úpravou mechanicky kotvené rš 750 mm</t>
  </si>
  <si>
    <t>-270076809</t>
  </si>
  <si>
    <t>Oplechování horních ploch zdí a nadezdívek (atik) z pozinkovaného plechu s povrchovou úpravou mechanicky kotvené rš 750 mm</t>
  </si>
  <si>
    <t>https://podminky.urs.cz/item/CS_URS_2023_02/764214608</t>
  </si>
  <si>
    <t xml:space="preserve">"atika </t>
  </si>
  <si>
    <t>"strany kolmé k okapu</t>
  </si>
  <si>
    <t>"r.š. 670 - 750 mm</t>
  </si>
  <si>
    <t>(5+5,72)</t>
  </si>
  <si>
    <t>-528968446</t>
  </si>
  <si>
    <t>1115599535</t>
  </si>
  <si>
    <t>764518621</t>
  </si>
  <si>
    <t>Svody kruhové včetně objímek, kolen, odskoků z Pz s povrchovou úpravou průměru do 90 mm</t>
  </si>
  <si>
    <t>1837000151</t>
  </si>
  <si>
    <t>Svod z pozinkovaného plechu s upraveným povrchem včetně objímek, kolen a odskoků kruhový, průměru do 90 mm</t>
  </si>
  <si>
    <t>https://podminky.urs.cz/item/CS_URS_2023_02/764518621</t>
  </si>
  <si>
    <t>998764101</t>
  </si>
  <si>
    <t>Přesun hmot tonážní pro konstrukce klempířské v objektech v do 6 m</t>
  </si>
  <si>
    <t>946192685</t>
  </si>
  <si>
    <t>Přesun hmot pro konstrukce klempířské stanovený z hmotnosti přesunovaného materiálu vodorovná dopravní vzdálenost do 50 m v objektech výšky do 6 m</t>
  </si>
  <si>
    <t>https://podminky.urs.cz/item/CS_URS_2023_02/998764101</t>
  </si>
  <si>
    <t>-2056793529</t>
  </si>
  <si>
    <t>(5+5,775+5,718+3)*2,9</t>
  </si>
  <si>
    <t>-1571561758</t>
  </si>
  <si>
    <t>56,53*1,1 'Přepočtené koeficientem množství</t>
  </si>
  <si>
    <t>998766101</t>
  </si>
  <si>
    <t>Přesun hmot tonážní pro kce truhlářské v objektech v do 6 m</t>
  </si>
  <si>
    <t>-210459709</t>
  </si>
  <si>
    <t>Přesun hmot pro konstrukce truhlářské stanovený z hmotnosti přesunovaného materiálu vodorovná dopravní vzdálenost do 50 m v objektech výšky do 6 m</t>
  </si>
  <si>
    <t>https://podminky.urs.cz/item/CS_URS_2023_02/998766101</t>
  </si>
  <si>
    <t>-929200648</t>
  </si>
  <si>
    <t>"vnitřní plochy</t>
  </si>
  <si>
    <t>"strop</t>
  </si>
  <si>
    <t>17,49</t>
  </si>
  <si>
    <t>(4,518+2,617+5,167+5,124)*(2,615+2,71)/2</t>
  </si>
  <si>
    <t>49622044</t>
  </si>
  <si>
    <t>(8,5*2)*7 "stavební přípomoce, neměřitelné práce</t>
  </si>
  <si>
    <t>GAS - Gastrovybavení</t>
  </si>
  <si>
    <t>791 - Gastro vybavení</t>
  </si>
  <si>
    <t>791</t>
  </si>
  <si>
    <t>Gastro vybavení</t>
  </si>
  <si>
    <t>pracovní stůl, uprostřed 2 x se spodní policí, vpravo sloupcový blok 3 x zásuvka s plnovýsuvem, vlevo dřez se spodní policí</t>
  </si>
  <si>
    <t xml:space="preserve">Poznámka k položce:_x000d_
VÝDEJNA JÍDLA - M. Č. 109 pracovní stůl, uprostřed 2 x se spodní policí, vpravo sloupcový blok 3 x zásuvka s plnovýsuvem, vlevo dřez se spodní policí,  - nerezové provedení gastronomická chromniklová ocel ve       třídě DIN 18/10 - AISI 304,    - spodní plná police pod dřezem,   - vpravo 3 x zásuva s plnovýsuvem na GN 1/1,  - uprostřed 2 x spodní police,   - výškově stavitelné nohy,   - rozměry: cca 2250x700x900 mm</t>
  </si>
  <si>
    <t>2.1.</t>
  </si>
  <si>
    <t>baterie stolní páková, dřezová, hygienické loketní ovládání</t>
  </si>
  <si>
    <t xml:space="preserve">Poznámka k položce:_x000d_
VÝDEJNA JÍDLA - M. Č. 109 baterie stolní páková, dřezová, hygienické loketní ovládání,   - otočné raménko,   - směšovací na TV a SV</t>
  </si>
  <si>
    <t>nářezový stroj šnekový, nůž 220 mm hladký, kód č. 00001183</t>
  </si>
  <si>
    <t xml:space="preserve">Poznámka k položce:_x000d_
VÝDEJNA JÍDLA - M. Č. 109 nářezový stroj šnekový, nůž 220 mm hladký, kód č. 00001183,  - typ nože: hladký  - průměr nože [mm]: 220, tloušťka řezu [mm]: 0 - 14  - užitný řez [mm]: 195 x155, typ převodu: Šnekový,  - materiál: hliník, ochranný kryt: průhledné plexisklo  - bezpečnostní prvky: motor s ventilátorem a pojistkou proti     přehřátí kryt ostří z nerezové oceli transparentní ochrana    prstů,  - uložení stolu: Šikmé, tlačítko on/off: Ano,  - omezení pro kontinuální práci: doba chodu bez omezení,  - rozměry: 445x380x370 mm,   - el. 0,14 kW / 230V</t>
  </si>
  <si>
    <t>univerzální stroj na přípravu svačinek, kód č. 00008696</t>
  </si>
  <si>
    <t xml:space="preserve">Poznámka k položce:_x000d_
VÝDEJNA JÍDLA - M. Č. 109 univerzální stroj na přípravu svačinek, kód č. 00008696,  - kovové provedení,  - objem nerezové díže 5 litrů,   - regulace chodu, 10 rychlostí,  - vč. výbavy: metla, hák, míchač, zákryt díže,   - rozměry cca: 345x389x434 mm</t>
  </si>
  <si>
    <t>chladící skříň, objem brutto 250 litrů</t>
  </si>
  <si>
    <t xml:space="preserve">Poznámka k položce:_x000d_
VÝDEJNA JÍDLA - M. Č. 109 chladící skříň, objem brutto 250 litrů,   - nerez nebo stříbrné provedení, uzamykatelná,   - ventilované chlazení,   - automatické odmrazování,   - celkem  min. 4 police,   - dveře s ocelovou výztuhou, zaměnitelné otevírání dveří,  - teplotní regulace od 0 do +10 °C,   - rozměry: 600x630x1250 mm</t>
  </si>
  <si>
    <t>mikrovlnná trouba, kód l-m7, objem 20 litrů</t>
  </si>
  <si>
    <t xml:space="preserve">Poznámka k položce:_x000d_
VÝDEJNA JÍDLA - M. Č. 109 mikrovlnná trouba, kód l-m7, objem 20 litrů  - nerezové nebo silver provedení s jedním magnetronem,  - snadné elektronické ovládání,   - velký průzor odolných dveří, vnitřní osvětlení komory,  - snadné a přehledné digitální ovládání se zobrazením     provozních hlášení na display,  - zvukový signál ukončení vaření,  - bezpečné uzamčení klávesnice,  - rozměry: 440x340x260 mm</t>
  </si>
  <si>
    <t>6.1.</t>
  </si>
  <si>
    <t>skladový regál, s pravým obkladem</t>
  </si>
  <si>
    <t xml:space="preserve">Poznámka k položce:_x000d_
skladový regál, s pravým obkladem,   - nerezové provedení gastronomická chromniklová ocel ve       třídě DIN 18/10 - AISI 304,    - 4 x plná police,   - výškově stavitelné nohy,   - rozměry: 1000x600x1800 mm</t>
  </si>
  <si>
    <t>průmyslový mycí stroj, kód č. 00011266</t>
  </si>
  <si>
    <t xml:space="preserve">Poznámka k položce:_x000d_
VÝDEJNA JÍDLA - M. Č. 109 průmyslový mycí stroj, kód č. 00011266,   - nerezové provedení, typ displeje: 3 místní displej + diodová     lišta, počet programů: 5  - světlá výška dveří [mm]: 365, rozměr koše [mm]: 500 x 500,  - spotřeba vody mycího cyklu [l]: 2,1  - doba mycího cyklu [s]: 60-120-150  - systém dávkování chemie: ProDose - přesné dávkování     peristaltickým čerpadlem  - typ mycího čerpadla: dvoucestné - DuoFlow  - samočisticí cyklus: Ano  -  EnergySaving - Systém úspory energie díky snížení     teploty boileru  - odpadový filtr: ArchiMedes - dvojitá filtrace s přepadovým     vypouštěním zajišťuje pouze 18% ztráty čisté vody do odpadu  - rozměry: 575x605x820 mm</t>
  </si>
  <si>
    <t>7.1.</t>
  </si>
  <si>
    <t>podstavec pod mycí stroj</t>
  </si>
  <si>
    <t xml:space="preserve">Poznámka k položce:_x000d_
VÝDEJNA JÍDLA - M. Č. 109 podstavec pod mycí stroj,   - nerezové provedení gastronomická chromniklová ocel ve       třídě DIN 18/10 - AISI 304,    - vč. spodní úložné police na koše 500x500 mm,  - výškově stavitelné nohy,   - rozměry cca: 600x600x500 mm</t>
  </si>
  <si>
    <t xml:space="preserve">změkčovač vody automatický, objem pryskyřice 5 litrů,  kód č. 00006578</t>
  </si>
  <si>
    <t>změkčovač vody automatický, objem pryskyřice 5 litrů, kód č. 00006578</t>
  </si>
  <si>
    <t xml:space="preserve">Poznámka k položce:_x000d_
VÝDEJNA JÍDLA - M. Č. 109 změkčovač vody automatický, objem pryskyřice 5 litrů,  kód č. 00006578,  - nastavení regenererace,  - napájení el. 230 V,   - objem celkem 15 litrů (voda + tabletová sůl),  - rozměry: 233x455x540 mm</t>
  </si>
  <si>
    <t>nástěnná skříňka s policí, uzavřená dveřmi</t>
  </si>
  <si>
    <t xml:space="preserve">Poznámka k položce:_x000d_
VÝDEJNA JÍDLA - M. Č. 109 nástěnná skříňka s policí, uzavřená dveřmi,  - nerezové provedené gastronomická chromniklová ocel ve       třídě DIN 18/10 - AISI 304,    - tuhá celonerezová svařovaná konstrukce z uzavřeného     profilu,  - rozměry cca: 1350x350x650 mm</t>
  </si>
  <si>
    <t>pracovní stůl, se spodní policí, vpravo sloupcový blok 3 x zásuvka s plnovýsuvem, vlevo dřez se spodní policí, prolis okolo dřezu, vč. otvoru na stolní baterii</t>
  </si>
  <si>
    <t xml:space="preserve">Poznámka k položce:_x000d_
VÝDEJNA JÍDLA - M. Č. 109 pracovní stůl, se spodní policí, vpravo sloupcový blok 3 x zásuvka s plnovýsuvem, vlevo dřez se spodní policí, prolis okolo dřezu, vč. otvoru na stolní baterii,   - nerezové provedení gastronomická chromniklová ocel ve       třídě DIN 18/10 - AISI 304,    - spodní plná police pod dřezem,   - vpravo 3 x zásuva s plnovýsuvem na GN 1/1,  - uprostřed spodní police,   - výškově stavitelné nohy,   - rozměry: cca 1850x700x900 mm</t>
  </si>
  <si>
    <t>10.1.</t>
  </si>
  <si>
    <t>baterie stolní páková tlaková, výška snížená na 500 mm</t>
  </si>
  <si>
    <t xml:space="preserve">Poznámka k položce:_x000d_
VÝDEJNA JÍDLA - M. Č. 109 baterie stolní páková tlaková, výška snížená na 500 mm,   - otočné raménko,   - vyvažovací pružina,   - směšovací na TV a SV</t>
  </si>
  <si>
    <t>stolní indkuční plotna dvojitá varná deska vyrobená z vysoce kvalitního křišťálového skla</t>
  </si>
  <si>
    <t xml:space="preserve">Poznámka k položce:_x000d_
VÝDEJNA JÍDLA - M. Č. 109 stolní indkuční plotna dvojitá varná deska vyrobená z vysoce kvalitního křišťálového skla,  - vodné pro ocel, litinu, smaltovanou litinu, nerezovou ocel,  - hladký povrch odolný proti poškrábání,  - 10 úrovní výkonu a 10 úrovní teploty (od 60 do 240 °C)  - LED displej s intuitivním dotykovým ovládacím panelem  - nastavení času každých 1 nebo 10 minut  - protiskluzové nožičky pro lepší stabilitu,  - rozměry: 600x360x65 mm</t>
  </si>
  <si>
    <t>výdejní udržovací teplotní lázeň, kapacita 2 x GN 1/1, spodní úložná police, pojízdné provedení, kód č. 00000077</t>
  </si>
  <si>
    <t xml:space="preserve">Poznámka k položce:_x000d_
VÝDEJNA JÍDLA - M. Č. 109 výdejní udržovací teplotní lázeň, kapacita 2 x GN 1/1, spodní úložná police, pojízdné provedení, kód č. 00000077,  - nerezové provedení gastronomická chromniklová ocel ve       třídě DIN 18/10 - AISI 304,    - kapacita 2 x GN 1/1 - hloubka 200 mm,   - 2 x oddělené termostatické ovládání od +30 do +90 °C,   - spodní police,   - ovládácí panel na delší straně,   - rozměry cca: 800x700x900 mm</t>
  </si>
  <si>
    <t>12.1.</t>
  </si>
  <si>
    <t>gastronádoba GN 1/2-hl. 200, s úchyty, kód č. 00001247</t>
  </si>
  <si>
    <t xml:space="preserve">Poznámka k položce:_x000d_
VÝDEJNA JÍDLA - M. Č. 109 gastronádoba GN 1/2-hl. 200, s úchyty, kód č. 00001247,   - nerezové provedení, profesionální nádoby z nerez oceli CrNi     18/10 použitelné do 300 °C,  - objem 11,5 litru (na přílohy, maso, omáčky, apod.)</t>
  </si>
  <si>
    <t>12.2.</t>
  </si>
  <si>
    <t>víko na GN 1/2, nerezové provedení, kód č. 00005042</t>
  </si>
  <si>
    <t xml:space="preserve">Poznámka k položce:_x000d_
VÝDEJNA JÍDLA - M. Č. 109 víko na GN 1/2, nerezové provedení, kód č. 00005042,  - silikonové potravinářské těsnění   - s výřezy na úchyty</t>
  </si>
  <si>
    <t>12.3.</t>
  </si>
  <si>
    <t>gastronádoba GN 1/3-hl. 200, s úchyty, kód č. 00001267</t>
  </si>
  <si>
    <t xml:space="preserve">Poznámka k položce:_x000d_
VÝDEJNA JÍDLA - M. Č. 109 gastronádoba GN 1/3-hl. 200, s úchyty, kód č. 00001267,   - nerezové provedení, profesionální nádoby z nerez oceli CrNi     18/10 použitelné do 300 °C,  - objem 7,8 litru (na přílohy, maso, omáčky, apod.)</t>
  </si>
  <si>
    <t>12.4.</t>
  </si>
  <si>
    <t>víko na GN 1/3, nerezové provedení, kód č. 00005051</t>
  </si>
  <si>
    <t xml:space="preserve">Poznámka k položce:_x000d_
VÝDEJNA JÍDLA - M. Č. 109 víko na GN 1/3, nerezové provedení, kód č. 00005051,  - silikonové potravinářské těsnění   - s výřezy na úchyty</t>
  </si>
  <si>
    <t xml:space="preserve">pojízdný servírovací vozík, 3 police,  typ SW</t>
  </si>
  <si>
    <t>pojízdný servírovací vozík, 3 police, typ SW</t>
  </si>
  <si>
    <t xml:space="preserve">Poznámka k položce:_x000d_
JÍDELNA - M. Č. 115 pojízdný servírovací vozík, 3 police,  typ SW,  - nerezové provedené gastronomická chromniklová     ocel ve třídě DIN 18/10 - AISI 304,    - tuhá konstrukce,   - 3 x prolisovaná police,   - 4 x otočná kolečka, 2 x bržděná,  - rozměry: 850x550x940 mm</t>
  </si>
  <si>
    <t>termos na studené nápoje, tyn ZN</t>
  </si>
  <si>
    <t xml:space="preserve">Poznámka k položce:_x000d_
JÍDELNA - M. Č. 115 termos na studené nápoje, tyn ZN,   - nerezové provedení,   - objem 12 litrů, s podstavcem,   - vč. víka a dávkovacího kohoutu,  - průměr 250 a výška 450 mm,</t>
  </si>
  <si>
    <t>varný a udržovací termos nápojů stolní, typ WBD</t>
  </si>
  <si>
    <t xml:space="preserve">Poznámka k položce:_x000d_
JÍDELNA - M. Č. 115 varný a udržovací termos nápojů stolní, typ WBD,  - nerezové provedení,   - objem 13,5 litrů,   - dvouplášťové izolované provedení,   - teplotně odizolovaná madla,   - rozměry: průměr 295 mm, výška 500 mm</t>
  </si>
  <si>
    <t xml:space="preserve">pojízdný servírovací vozík, 2 police,  typ SW</t>
  </si>
  <si>
    <t>pojízdný servírovací vozík, 2 police, typ SW</t>
  </si>
  <si>
    <t xml:space="preserve">Poznámka k položce:_x000d_
CHODBA - M. Č. 102 pojízdný servírovací vozík, 2 police,  typ SW,  - nerezové provedené gastronomická chromniklová     ocel ve třídě DIN 18/10 - AISI 304,    - tuhá konstrukce,   - 2 x prolisovaná police,   - 4 x otočná kolečka, 2 x bržděná,  - rozměry: 850x550x940 mm</t>
  </si>
  <si>
    <t xml:space="preserve">Poznámka k položce:_x000d_
VÝDEJNA JÍDLA - M. Č. 207 pracovní stůl, uprostřed 2 x se spodní policí, vpravo sloupcový blok 3 x zásuvka s plnovýsuvem, vlevo dřez se spodní policí,  - nerezové provedení gastronomická chromniklová ocel ve       třídě DIN 18/10 - AISI 304,    - spodní plná police pod dřezem,   - vpravo 3 x zásuva s plnovýsuvem na GN 1/1,  - uprostřed 2 x spodní police,   - výškově stavitelné nohy,   - rozměry: cca 2250x700x900 mm</t>
  </si>
  <si>
    <t>18.1.</t>
  </si>
  <si>
    <t xml:space="preserve">Poznámka k položce:_x000d_
VÝDEJNA JÍDLA - M. Č. 207 baterie stolní páková, dřezová, hygienické loketní ovládání,   - otočné raménko,   - směšovací na TV a SV</t>
  </si>
  <si>
    <t xml:space="preserve">Poznámka k položce:_x000d_
VÝDEJNA JÍDLA - M. Č. 207 nářezový stroj šnekový, nůž 220 mm hladký, kód č. 00001183,  - typ nože: hladký  - průměr nože [mm]: 220, tloušťka řezu [mm]: 0 - 14  - užitný řez [mm]: 195 x155, typ převodu: Šnekový,  - materiál: hliník, ochranný kryt: průhledné plexisklo  - bezpečnostní prvky: motor s ventilátorem a pojistkou proti     přehřátí kryt ostří z nerezové oceli transparentní ochrana    prstů,  - uložení stolu: Šikmé, tlačítko on/off: Ano,  - omezení pro kontinuální práci: doba chodu bez omezení,  - rozměry: 445x380x370 mm,   - el. 0,14 kW / 230V</t>
  </si>
  <si>
    <t xml:space="preserve">Poznámka k položce:_x000d_
VÝDEJNA JÍDLA - M. Č. 207 univerzální stroj na přípravu svačinek, kód č. 00008696,  - kovové provedení,  - objem nerezové díže 5 litrů,   - regulace chodu, 10 rychlostí,  - vč. výbavy: metla, hák, míchač, zákryt díže,   - rozměry cca: 345x389x434 mm</t>
  </si>
  <si>
    <t xml:space="preserve">Poznámka k položce:_x000d_
VÝDEJNA JÍDLA - M. Č. 207 chladící skříň, objem brutto 250 litrů,   - nerez nebo stříbrné provedení, uzamykatelná,   - ventilované chlazení,   - automatické odmrazování,   - celkem  min. 4 police,   - dveře s ocelovou výztuhou, zaměnitelné otevírání dveří,  - teplotní regulace od 0 do +10 °C,   - rozměry: 600x630x1250 mm</t>
  </si>
  <si>
    <t xml:space="preserve">Poznámka k položce:_x000d_
VÝDEJNA JÍDLA - M. Č. 207 mikrovlnná trouba, kód l-m7, objem 20 litrů  - nerezové nebo silver provedení s jedním magnetronem,  - snadné elektronické ovládání,   - velký průzor odolných dveří, vnitřní osvětlení komory,  - snadné a přehledné digitální ovládání se zobrazením     provozních hlášení na display,  - zvukový signál ukončení vaření,  - bezpečné uzamčení klávesnice,  - rozměry: 440x340x260 mm</t>
  </si>
  <si>
    <t>22.1.</t>
  </si>
  <si>
    <t xml:space="preserve">Poznámka k položce:_x000d_
VÝDEJNA JÍDLA - M. Č. 207 skladový regál, s pravým obkladem,   - nerezové provedení gastronomická chromniklová ocel ve       třídě DIN 18/10 - AISI 304,    - 4 x plná police,   - výškově stavitelné nohy,   - rozměry: 1000x600x1800 mm</t>
  </si>
  <si>
    <t xml:space="preserve">Poznámka k položce:_x000d_
VÝDEJNA JÍDLA - M. Č. 207 průmyslový mycí stroj, kód č. 00011266,   - nerezové provedení, typ displeje: 3 místní displej + diodová     lišta, počet programů: 5  - světlá výška dveří [mm]: 365, rozměr koše [mm]: 500 x 500,  - spotřeba vody mycího cyklu [l]: 2,1  - doba mycího cyklu [s]: 60-120-150  - systém dávkování chemie: ProDose - přesné dávkování     peristaltickým čerpadlem  - typ mycího čerpadla: dvoucestné - DuoFlow  - samočisticí cyklus: Ano  -  EnergySaving - Systém úspory energie díky snížení     teploty boileru  - odpadový filtr: ArchiMedes - dvojitá filtrace s přepadovým     vypouštěním zajišťuje pouze 18% ztráty čisté vody do odpadu  - rozměry: 575x605x820 mm</t>
  </si>
  <si>
    <t>23.1.</t>
  </si>
  <si>
    <t xml:space="preserve">Poznámka k položce:_x000d_
VÝDEJNA JÍDLA - M. Č. 207 podstavec pod mycí stroj,   - nerezové provedení gastronomická chromniklová ocel ve       třídě DIN 18/10 - AISI 304,    - vč. spodní úložné police na koše 500x500 mm,  - výškově stavitelné nohy,   - rozměry cca: 600x600x500 mm</t>
  </si>
  <si>
    <t xml:space="preserve">Poznámka k položce:_x000d_
VÝDEJNA JÍDLA - M. Č. 207 změkčovač vody automatický, objem pryskyřice 5 litrů,  kód č. 00006578,  - nastavení regenererace,  - napájení el. 230 V,   - objem celkem 15 litrů (voda + tabletová sůl),  - rozměry: 233x455x540 mm</t>
  </si>
  <si>
    <t xml:space="preserve">Poznámka k položce:_x000d_
VÝDEJNA JÍDLA - M. Č. 207 nástěnná skříňka s policí, uzavřená dveřmi,  - nerezové provedené gastronomická chromniklová ocel ve       třídě DIN 18/10 - AISI 304,    - tuhá celonerezová svařovaná konstrukce z uzavřeného     profilu,  - rozměry cca: 1350x350x650 mm</t>
  </si>
  <si>
    <t xml:space="preserve">Poznámka k položce:_x000d_
pracovní stůl, se spodní policí, vpravo sloupcový blok 3 x zásuvka s plnovýsuvem, vlevo dřez se spodní policí, prolis okolo dřezu, vč. otvoru na stolní baterii,   - nerezové provedení gastronomická chromniklová ocel ve       třídě DIN 18/10 - AISI 304,    - spodní plná police pod dřezem,   - vpravo 3 x zásuva s plnovýsuvem na GN 1/1,  - uprostřed spodní police,   - výškově stavitelné nohy,   - rozměry: cca 1850x700x900 mm</t>
  </si>
  <si>
    <t>26.1.</t>
  </si>
  <si>
    <t xml:space="preserve">Poznámka k položce:_x000d_
VÝDEJNA JÍDLA - M. Č. 207 baterie stolní páková tlaková, výška snížená na 500 mm,   - otočné raménko,   - vyvažovací pružina,   - směšovací na TV a SV</t>
  </si>
  <si>
    <t xml:space="preserve">Poznámka k položce:_x000d_
VÝDEJNA JÍDLA - M. Č. 207 stolní indkuční plotna dvojitá varná deska vyrobená z vysoce kvalitního křišťálového skla,  - vodné pro ocel, litinu, smaltovanou litinu, nerezovou ocel,  - hladký povrch odolný proti poškrábání,  - 10 úrovní výkonu a 10 úrovní teploty (od 60 do 240 °C)  - LED displej s intuitivním dotykovým ovládacím panelem  - nastavení času každých 1 nebo 10 minut  - protiskluzové nožičky pro lepší stabilitu,  - rozměry: 600x360x65 mm</t>
  </si>
  <si>
    <t xml:space="preserve">Poznámka k položce:_x000d_
VÝDEJNA JÍDLA - M. Č. 207 výdejní udržovací teplotní lázeň, kapacita 2 x GN 1/1, spodní úložná police, pojízdné provedení, kód č. 00000077,  - nerezové provedení gastronomická chromniklová ocel ve       třídě DIN 18/10 - AISI 304,    - kapacita 2 x GN 1/1 - hloubka 200 mm,   - 2 x oddělené termostatické ovládání od +30 do +90 °C,   - spodní police,   - ovládácí panel na delší straně,   - rozměry cca: 800x700x900 mm</t>
  </si>
  <si>
    <t>28.1.</t>
  </si>
  <si>
    <t xml:space="preserve">Poznámka k položce:_x000d_
VÝDEJNA JÍDLA - M. Č. 207 gastronádoba GN 1/2-hl. 200, s úchyty, kód č. 00001247,   - nerezové provedení, profesionální nádoby z nerez oceli CrNi     18/10 použitelné do 300 °C,  - objem 11,5 litru (na přílohy, maso, omáčky, apod.)</t>
  </si>
  <si>
    <t>28.2.</t>
  </si>
  <si>
    <t xml:space="preserve">Poznámka k položce:_x000d_
VÝDEJNA JÍDLA - M. Č. 207 víko na GN 1/2, nerezové provedení, kód č. 00005042,  - silikonové potravinářské těsnění   - s výřezy na úchyty</t>
  </si>
  <si>
    <t>28.3.</t>
  </si>
  <si>
    <t xml:space="preserve">Poznámka k položce:_x000d_
VÝDEJNA JÍDLA - M. Č. 207 gastronádoba GN 1/3-hl. 200, s úchyty, kód č. 00001267,   - nerezové provedení, profesionální nádoby z nerez oceli CrNi     18/10 použitelné do 300 °C,  - objem 7,8 litru (na přílohy, maso, omáčky, apod.)</t>
  </si>
  <si>
    <t>28.4.</t>
  </si>
  <si>
    <t xml:space="preserve">Poznámka k položce:_x000d_
VÝDEJNA JÍDLA - M. Č. 207 víko na GN 1/3, nerezové provedení, kód č. 00005051,  - silikonové potravinářské těsnění   - s výřezy na úchyty</t>
  </si>
  <si>
    <t xml:space="preserve">Poznámka k položce:_x000d_
VÝDEJNA JÍDLA - M. Č. 207 pojízdný servírovací vozík, 2 police,  typ SW,  - nerezové provedené gastronomická chromniklová     ocel ve třídě DIN 18/10 - AISI 304,    - tuhá konstrukce,   - 2 x prolisovaná police,   - 4 x otočná kolečka, 2 x bržděná,  - rozměry: 850x550x940 mm</t>
  </si>
  <si>
    <t xml:space="preserve">Poznámka k položce:_x000d_
JÍDELNA - M. Č. 213 pojízdný servírovací vozík, 3 police,  typ SW,  - nerezové provedené gastronomická chromniklová     ocel ve třídě DIN 18/10 - AISI 304,    - tuhá konstrukce,   - 3 x prolisovaná police,   - 4 x otočná kolečka, 2 x bržděná,  - rozměry: 850x550x940 mm</t>
  </si>
  <si>
    <t xml:space="preserve">Poznámka k položce:_x000d_
JÍDELNA - M. Č. 213 termos na studené nápoje, tyn ZN,   - nerezové provedení,   - objem 12 litrů, s podstavcem,   - vč. víka a dávkovacího kohoutu,  - průměr 250 a výška 450 mm,</t>
  </si>
  <si>
    <t xml:space="preserve">Poznámka k položce:_x000d_
JÍDELNA - M. Č. 213 varný a udržovací termos nápojů stolní, typ WBD,  - nerezové provedení,   - objem 13,5 litrů,   - dvouplášťové izolované provedení,   - teplotně odizolovaná madla,   - rozměry: průměr 295 mm, výška 500 mm</t>
  </si>
  <si>
    <t>doprava zařízení</t>
  </si>
  <si>
    <t xml:space="preserve">Poznámka k položce:_x000d_
doprava zařízení  - vč. manipulace zařízení na staveništi  - vnitrostátní, mezistátní přeprava</t>
  </si>
  <si>
    <t>montáž zařízení</t>
  </si>
  <si>
    <t xml:space="preserve">Poznámka k položce:_x000d_
montáž zařízení  - vč. odzkoušení, zaškolení personálu  - vč. revizních zpráv a dokumentů ke kolaudaci  - vč. autorizované (kulatým státním razítkem) projektové     dokumentace skutečného provedení díla</t>
  </si>
  <si>
    <t>KOM - Zpevněné plochy</t>
  </si>
  <si>
    <t xml:space="preserve">    3 - Svislé a kompletní konstrukce</t>
  </si>
  <si>
    <t>112101102</t>
  </si>
  <si>
    <t>Odstranění stromů listnatých průměru kmene přes 300 do 500 mm</t>
  </si>
  <si>
    <t>-1274011750</t>
  </si>
  <si>
    <t>Odstranění stromů s odřezáním kmene a s odvětvením listnatých, průměru kmene přes 300 do 500 mm</t>
  </si>
  <si>
    <t>https://podminky.urs.cz/item/CS_URS_2023_02/112101102</t>
  </si>
  <si>
    <t>3 "břízy</t>
  </si>
  <si>
    <t>112251102</t>
  </si>
  <si>
    <t>Odstranění pařezů průměru přes 300 do 500 mm</t>
  </si>
  <si>
    <t>1655088137</t>
  </si>
  <si>
    <t>Odstranění pařezů strojně s jejich vykopáním nebo vytrháním průměru přes 300 do 500 mm</t>
  </si>
  <si>
    <t>https://podminky.urs.cz/item/CS_URS_2023_02/112251102</t>
  </si>
  <si>
    <t>113106021</t>
  </si>
  <si>
    <t>Rozebrání dlažeb při překopech komunikací pro pěší z betonových dlaždic ručně</t>
  </si>
  <si>
    <t>-449973902</t>
  </si>
  <si>
    <t>Rozebrání dlažeb a dílců při překopech inženýrských sítí s přemístěním hmot na skládku na vzdálenost do 3 m nebo s naložením na dopravní prostředek ručně komunikací pro pěší s ložem z kameniva nebo živice a s výplní spár z betonových nebo kameninových dlaždic, desek nebo tvarovek</t>
  </si>
  <si>
    <t>https://podminky.urs.cz/item/CS_URS_2023_02/113106021</t>
  </si>
  <si>
    <t>"překop pro napojení EI+SLP</t>
  </si>
  <si>
    <t>(2,2*1,2) "kamenná dlažba</t>
  </si>
  <si>
    <t>113106123</t>
  </si>
  <si>
    <t>Rozebrání dlažeb ze zámkových dlaždic komunikací pro pěší ručně</t>
  </si>
  <si>
    <t>-1165777958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</si>
  <si>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</si>
  <si>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https://podminky.urs.cz/item/CS_URS_2023_02/113106123</t>
  </si>
  <si>
    <t>"rozebrání chodníku, dlaž 100/200 pro opětovnou pokládku</t>
  </si>
  <si>
    <t>(17,1*(2,15/2))</t>
  </si>
  <si>
    <t>(2,3*1,2) "betonová dlažba</t>
  </si>
  <si>
    <t>113107331</t>
  </si>
  <si>
    <t>Odstranění podkladu z betonu prostého tl přes 100 do 150 mm strojně pl do 50 m2</t>
  </si>
  <si>
    <t>-528578187</t>
  </si>
  <si>
    <t>Odstranění podkladů nebo krytů strojně plochy jednotlivě do 50 m2 s přemístěním hmot na skládku na vzdálenost do 3 m nebo s naložením na dopravní prostředek z betonu prostého, o tl. vrstvy přes 100 do 150 mm</t>
  </si>
  <si>
    <t>https://podminky.urs.cz/item/CS_URS_2023_02/113107331</t>
  </si>
  <si>
    <t>"půvoní parkovací stání</t>
  </si>
  <si>
    <t>113107423</t>
  </si>
  <si>
    <t>Odstranění podkladu z kameniva drceného tl přes 200 do 300 mm při překopech strojně pl do 15 m2</t>
  </si>
  <si>
    <t>791407772</t>
  </si>
  <si>
    <t>Odstranění podkladů nebo krytů při překopech inženýrských sítí s přemístěním hmot na skládku ve vzdálenosti do 3 m nebo s naložením na dopravní prostředek strojně plochy jednotlivě do 15 m2 z kameniva hrubého drceného, o tl. vrstvy přes 200 do 300 mm</t>
  </si>
  <si>
    <t>https://podminky.urs.cz/item/CS_URS_2023_02/113107423</t>
  </si>
  <si>
    <t>(11-(2,2+2,3))*1,2 "asfalt</t>
  </si>
  <si>
    <t>113107443</t>
  </si>
  <si>
    <t>Odstranění podkladu živičných tl přes 100 do 150 mm při překopech strojně pl do 15 m2</t>
  </si>
  <si>
    <t>492345227</t>
  </si>
  <si>
    <t>Odstranění podkladů nebo krytů při překopech inženýrských sítí s přemístěním hmot na skládku ve vzdálenosti do 3 m nebo s naložením na dopravní prostředek strojně plochy jednotlivě do 15 m2 živičných, o tl. vrstvy přes 100 do 150 mm</t>
  </si>
  <si>
    <t>https://podminky.urs.cz/item/CS_URS_2023_02/113107443</t>
  </si>
  <si>
    <t>113202111</t>
  </si>
  <si>
    <t>Vytrhání obrub krajníků obrubníků stojatých</t>
  </si>
  <si>
    <t>2048222326</t>
  </si>
  <si>
    <t>Vytrhání obrub s vybouráním lože, s přemístěním hmot na skládku na vzdálenost do 3 m nebo s naložením na dopravní prostředek z krajníků nebo obrubníků stojatých</t>
  </si>
  <si>
    <t>https://podminky.urs.cz/item/CS_URS_2023_02/113202111</t>
  </si>
  <si>
    <t>"silniční obruba v místě nového parkovacího stání</t>
  </si>
  <si>
    <t>22,5</t>
  </si>
  <si>
    <t>131251102</t>
  </si>
  <si>
    <t>Hloubení jam nezapažených v hornině třídy těžitelnosti I skupiny 3 objem do 50 m3 strojně</t>
  </si>
  <si>
    <t>-996963552</t>
  </si>
  <si>
    <t>Hloubení nezapažených jam a zářezů strojně s urovnáním dna do předepsaného profilu a spádu v hornině třídy těžitelnosti I skupiny 3 přes 20 do 50 m3</t>
  </si>
  <si>
    <t>https://podminky.urs.cz/item/CS_URS_2023_02/131251102</t>
  </si>
  <si>
    <t>"plocha pro parkování zaměstnanců a návštěv</t>
  </si>
  <si>
    <t>(21,1*4,8*0,42)</t>
  </si>
  <si>
    <t>-(44*0,42)</t>
  </si>
  <si>
    <t>"nové chodníky</t>
  </si>
  <si>
    <t>"proti venkovnímu schodišti</t>
  </si>
  <si>
    <t>(8,3*0,25)</t>
  </si>
  <si>
    <t>"prodloužení chodníku u objektu B</t>
  </si>
  <si>
    <t>(33,2*0,25)</t>
  </si>
  <si>
    <t>"vchod zásobování</t>
  </si>
  <si>
    <t>(12,5*0,25)</t>
  </si>
  <si>
    <t>"dlažba u technologie</t>
  </si>
  <si>
    <t>(7*0,8*0,25)</t>
  </si>
  <si>
    <t>"nový chodník proti Závětří</t>
  </si>
  <si>
    <t>(27,3*0,25)</t>
  </si>
  <si>
    <t>111211101</t>
  </si>
  <si>
    <t>Odstranění křovin a stromů průměru kmene do 100 mm i s kořeny sklonu terénu do 1:5 ručně</t>
  </si>
  <si>
    <t>-1807688077</t>
  </si>
  <si>
    <t>Odstranění křovin a stromů s odstraněním kořenů ručně průměru kmene do 100 mm jakékoliv plochy v rovině nebo ve svahu o sklonu do 1:5</t>
  </si>
  <si>
    <t>https://podminky.urs.cz/item/CS_URS_2023_02/111211101</t>
  </si>
  <si>
    <t>"lísky 4), 5)</t>
  </si>
  <si>
    <t>(1,5*1,5)*2</t>
  </si>
  <si>
    <t>"keře/živý plot</t>
  </si>
  <si>
    <t>12,9 "6)</t>
  </si>
  <si>
    <t>30,6 "7)</t>
  </si>
  <si>
    <t>5,8 "8)</t>
  </si>
  <si>
    <t>85 "9)</t>
  </si>
  <si>
    <t>-362603230</t>
  </si>
  <si>
    <t>45,783 "výkop</t>
  </si>
  <si>
    <t>-13,735 "zásyp</t>
  </si>
  <si>
    <t>-1646412000</t>
  </si>
  <si>
    <t>32,048*20 'Přepočtené koeficientem množství</t>
  </si>
  <si>
    <t>-998030571</t>
  </si>
  <si>
    <t>"předpoklad 30% z výkopu</t>
  </si>
  <si>
    <t>(45,783*0,3)</t>
  </si>
  <si>
    <t>2031654471</t>
  </si>
  <si>
    <t>(21,1*4,8)</t>
  </si>
  <si>
    <t>8,3</t>
  </si>
  <si>
    <t>33,2</t>
  </si>
  <si>
    <t>12,5</t>
  </si>
  <si>
    <t>(7*0,8)</t>
  </si>
  <si>
    <t>27,3</t>
  </si>
  <si>
    <t>184818232</t>
  </si>
  <si>
    <t>Ochrana kmene průměru přes 300 do 500 mm bedněním výšky do 2 m</t>
  </si>
  <si>
    <t>257975934</t>
  </si>
  <si>
    <t>Ochrana kmene bedněním před poškozením stavebním provozem zřízení včetně odstranění výšky bednění do 2 m průměru kmene přes 300 do 500 mm</t>
  </si>
  <si>
    <t>https://podminky.urs.cz/item/CS_URS_2023_02/184818232</t>
  </si>
  <si>
    <t>"ochrana stromů během výstavby</t>
  </si>
  <si>
    <t>(4+3+3) "stávající stromy</t>
  </si>
  <si>
    <t>Svislé a kompletní konstrukce</t>
  </si>
  <si>
    <t>338171113</t>
  </si>
  <si>
    <t>Osazování sloupků a vzpěr plotových ocelových v do 2 m se zabetonováním</t>
  </si>
  <si>
    <t>192921777</t>
  </si>
  <si>
    <t>Montáž sloupků a vzpěr plotových ocelových trubkových nebo profilovaných výšky do 2 m se zabetonováním do 0,08 m3 do připravených jamek</t>
  </si>
  <si>
    <t>https://podminky.urs.cz/item/CS_URS_2023_02/338171113</t>
  </si>
  <si>
    <t>"oplocení výšky 1730 mm</t>
  </si>
  <si>
    <t>"oplocení výšky 1200 mm</t>
  </si>
  <si>
    <t>55342151</t>
  </si>
  <si>
    <t>plotový sloupek pro svařované panely profilovaný oválný 50x70mm dl 1,0-1,5m povrchová úprava Pz a komaxit</t>
  </si>
  <si>
    <t>915502812</t>
  </si>
  <si>
    <t>55342152</t>
  </si>
  <si>
    <t>plotový sloupek pro svařované panely profilovaný oválný 50x70mm dl 2,0-2,5m povrchová úprava Pz a komaxit</t>
  </si>
  <si>
    <t>2045634115</t>
  </si>
  <si>
    <t>348101210</t>
  </si>
  <si>
    <t>Osazení vrat nebo vrátek k oplocení na ocelové sloupky pl do 2 m2</t>
  </si>
  <si>
    <t>357733517</t>
  </si>
  <si>
    <t>Osazení vrat nebo vrátek k oplocení na sloupky ocelové, plochy jednotlivě do 2 m2</t>
  </si>
  <si>
    <t>https://podminky.urs.cz/item/CS_URS_2023_02/348101210</t>
  </si>
  <si>
    <t>55342334</t>
  </si>
  <si>
    <t>branka plotová jednokřídlá Pz s PVC vrstvou 1000x1730mm</t>
  </si>
  <si>
    <t>1831561816</t>
  </si>
  <si>
    <t>-1317422551</t>
  </si>
  <si>
    <t>1 "branka technologie</t>
  </si>
  <si>
    <t>5534233R</t>
  </si>
  <si>
    <t>branka plotová jednokřídlá Pz 1400x1230mm</t>
  </si>
  <si>
    <t>-1703718997</t>
  </si>
  <si>
    <t>930540648</t>
  </si>
  <si>
    <t>5534239R</t>
  </si>
  <si>
    <t>branka plotová jednokřídlá Pz 1400x1730mm</t>
  </si>
  <si>
    <t>-1998050761</t>
  </si>
  <si>
    <t>348121221</t>
  </si>
  <si>
    <t>Osazení podhrabových desek dl přes 2 do 3 m na ocelové plotové sloupky</t>
  </si>
  <si>
    <t>-1997312158</t>
  </si>
  <si>
    <t>Osazení podhrabových desek na ocelové sloupky, délky desek přes 2 do 3 m</t>
  </si>
  <si>
    <t>https://podminky.urs.cz/item/CS_URS_2023_02/348121221</t>
  </si>
  <si>
    <t>59232542</t>
  </si>
  <si>
    <t>betonová podhrabová deska 2500x200x35mm se zámkem 15mm na ukotvení sloupků profilovaných oválných 50x70mm</t>
  </si>
  <si>
    <t>-1601311853</t>
  </si>
  <si>
    <t>348171143</t>
  </si>
  <si>
    <t>Montáž panelového svařovaného oplocení v přes 1,0 do 1,5 m</t>
  </si>
  <si>
    <t>179644576</t>
  </si>
  <si>
    <t>Montáž oplocení z dílců kovových panelových svařovaných, na ocelové profilované sloupky, výšky přes 1,0 do 1,5 m</t>
  </si>
  <si>
    <t>https://podminky.urs.cz/item/CS_URS_2023_02/348171143</t>
  </si>
  <si>
    <t>"plot u technologie</t>
  </si>
  <si>
    <t>(7+1,5)</t>
  </si>
  <si>
    <t>55342411</t>
  </si>
  <si>
    <t>plotový panel svařovaný v 1,0-1,5m š do 2,5m průměru drátu 5mm oka 55x200mm s horizontálním prolisem povrchová úprava PZ komaxit</t>
  </si>
  <si>
    <t>1582207449</t>
  </si>
  <si>
    <t>8,5*0,4 'Přepočtené koeficientem množství</t>
  </si>
  <si>
    <t>348171146</t>
  </si>
  <si>
    <t>Montáž panelového svařovaného oplocení v přes 1,5 do 2,0 m</t>
  </si>
  <si>
    <t>197050439</t>
  </si>
  <si>
    <t>Montáž oplocení z dílců kovových panelových svařovaných, na ocelové profilované sloupky, výšky přes 1,5 do 2,0 m</t>
  </si>
  <si>
    <t>https://podminky.urs.cz/item/CS_URS_2023_02/348171146</t>
  </si>
  <si>
    <t>"výška 1730 mm</t>
  </si>
  <si>
    <t>(0,5+20+3,5+10,4+3,2+3,6+25+44+2,3+23,4)</t>
  </si>
  <si>
    <t>55342412</t>
  </si>
  <si>
    <t>plotový panel svařovaný v 1,5-2,0m š do 2,5m průměru drátu 5mm oka 55x200mm s horizontálním prolisem povrchová úprava PZ komaxit</t>
  </si>
  <si>
    <t>-1811092558</t>
  </si>
  <si>
    <t>135,9*0,4 'Přepočtené koeficientem množství</t>
  </si>
  <si>
    <t>564750001</t>
  </si>
  <si>
    <t>Podklad z kameniva hrubého drceného vel. 8-16 mm plochy do 100 m2 tl 150 mm</t>
  </si>
  <si>
    <t>1237172245</t>
  </si>
  <si>
    <t>Podklad nebo kryt z kameniva hrubého drceného vel. 8-16 mm s rozprostřením a zhutněním plochy jednotlivě do 100 m2, po zhutnění tl. 150 mm</t>
  </si>
  <si>
    <t>https://podminky.urs.cz/item/CS_URS_2023_02/564750001</t>
  </si>
  <si>
    <t>(20,5*4,5)</t>
  </si>
  <si>
    <t>1980638856</t>
  </si>
  <si>
    <t>566472617</t>
  </si>
  <si>
    <t>572330111</t>
  </si>
  <si>
    <t>Vyspravení krytu komunikací po překopech pl do 15 m2 obalovaným kamenivem tl přes 20 do 50 mm</t>
  </si>
  <si>
    <t>-1742542446</t>
  </si>
  <si>
    <t>Vyspravení krytu komunikací po překopech inženýrských sítí plochy do 15 m2 živičnou směsí z kameniva těženého nebo ze štěrkopísku obaleného asfaltem po zhutnění tl. přes 20 do 50 mm</t>
  </si>
  <si>
    <t>https://podminky.urs.cz/item/CS_URS_2023_02/572330111</t>
  </si>
  <si>
    <t>572340112</t>
  </si>
  <si>
    <t>Vyspravení krytu komunikací po překopech pl do 15 m2 asfaltovým betonem ACO (AB) tl přes 50 do 70 mm</t>
  </si>
  <si>
    <t>-192335035</t>
  </si>
  <si>
    <t>Vyspravení krytu komunikací po překopech inženýrských sítí plochy do 15 m2 asfaltovým betonem ACO (AB), po zhutnění tl. přes 50 do 70 mm</t>
  </si>
  <si>
    <t>https://podminky.urs.cz/item/CS_URS_2023_02/572340112</t>
  </si>
  <si>
    <t>591211111</t>
  </si>
  <si>
    <t>Kladení dlažby z kostek drobných z kamene do lože z kameniva těženého tl 50 mm</t>
  </si>
  <si>
    <t xml:space="preserve"> </t>
  </si>
  <si>
    <t>-878509797</t>
  </si>
  <si>
    <t>Kladení dlažby z kostek s provedením lože do tl. 50 mm, s vyplněním spár, s dvojím beraněním a se smetením přebytečného materiálu na krajnici drobných z kamene, do lože z kameniva těženého</t>
  </si>
  <si>
    <t>58381012</t>
  </si>
  <si>
    <t>kostka řezanoštípaná dlažební žula 8x8x8cm</t>
  </si>
  <si>
    <t>2090715985</t>
  </si>
  <si>
    <t>Poznámka k položce:_x000d_
- pouze doplnění poškozených kamenů dle potřeby</t>
  </si>
  <si>
    <t>2,76*0,2 'Přepočtené koeficientem množství</t>
  </si>
  <si>
    <t>1542811514</t>
  </si>
  <si>
    <t>"dlaž 100/200 opětovná pokládka</t>
  </si>
  <si>
    <t>1171059190</t>
  </si>
  <si>
    <t>Poznámka k položce:_x000d_
- pouze cca 20% pro doplnění poškozených dlaždic</t>
  </si>
  <si>
    <t>18,383*0,2 'Přepočtené koeficientem množství</t>
  </si>
  <si>
    <t>-690542892</t>
  </si>
  <si>
    <t>-2095458125</t>
  </si>
  <si>
    <t>86,9*1,03 'Přepočtené koeficientem množství</t>
  </si>
  <si>
    <t>596212210</t>
  </si>
  <si>
    <t>Kladení zámkové dlažby pozemních komunikací ručně tl 80 mm skupiny A pl do 50 m2</t>
  </si>
  <si>
    <t>-1322468673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</si>
  <si>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</si>
  <si>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https://podminky.urs.cz/item/CS_URS_2023_02/596212210</t>
  </si>
  <si>
    <t>"parking ZTP</t>
  </si>
  <si>
    <t>(7,8*3,6)</t>
  </si>
  <si>
    <t>59245020</t>
  </si>
  <si>
    <t>dlažba tvar obdélník betonová 200x100x80mm přírodní</t>
  </si>
  <si>
    <t>-544475842</t>
  </si>
  <si>
    <t>28,08*1,03 'Přepočtené koeficientem množství</t>
  </si>
  <si>
    <t>596411112</t>
  </si>
  <si>
    <t>Kladení dlažby z vegetačních tvárnic komunikací pro pěší tl 80 mm pl přes 50 do 100 m2</t>
  </si>
  <si>
    <t>-1863404716</t>
  </si>
  <si>
    <t>Kladení dlažby z betonových vegetačních dlaždic komunikací pro pěší s ložem z kameniva těženého nebo drceného tl. do 40 mm, s vyplněním spár a vegetačních otvorů, s hutněním vibrováním tl. 80 mm, pro plochy přes 50 do 100 m2</t>
  </si>
  <si>
    <t>https://podminky.urs.cz/item/CS_URS_2023_02/596411112</t>
  </si>
  <si>
    <t>59245035</t>
  </si>
  <si>
    <t>dlažba plošná betonová vegetační 200x200x80mm přírodní</t>
  </si>
  <si>
    <t>1710770182</t>
  </si>
  <si>
    <t>92,25*1,03 'Přepočtené koeficientem množství</t>
  </si>
  <si>
    <t>637121112</t>
  </si>
  <si>
    <t>Okapový chodník z kačírku tl 150 mm s udusáním</t>
  </si>
  <si>
    <t>1076745739</t>
  </si>
  <si>
    <t>Okapový chodník z kameniva s udusáním a urovnáním povrchu z kačírku tl. 150 mm</t>
  </si>
  <si>
    <t>https://podminky.urs.cz/item/CS_URS_2023_02/637121112</t>
  </si>
  <si>
    <t>"technologie</t>
  </si>
  <si>
    <t>(7*1,2)</t>
  </si>
  <si>
    <t>914111111</t>
  </si>
  <si>
    <t>Montáž svislé dopravní značky do velikosti 1 m2 objímkami na sloupek nebo konzolu</t>
  </si>
  <si>
    <t>-1306941809</t>
  </si>
  <si>
    <t>Montáž svislé dopravní značky základní velikosti do 1 m2 objímkami na sloupky nebo konzoly</t>
  </si>
  <si>
    <t>https://podminky.urs.cz/item/CS_URS_2023_02/914111111</t>
  </si>
  <si>
    <t>"dodatková tabulka ´max 10 minut´ na stáv. značku</t>
  </si>
  <si>
    <t>40445650</t>
  </si>
  <si>
    <t>dodatkové tabulky E7, E12, E13 500x300mm</t>
  </si>
  <si>
    <t>563470329</t>
  </si>
  <si>
    <t>-572581691</t>
  </si>
  <si>
    <t>1 "IP12+O1</t>
  </si>
  <si>
    <t>1 "IP11a</t>
  </si>
  <si>
    <t>40445625</t>
  </si>
  <si>
    <t>informativní značky provozní IP8, IP9, IP11-IP13 500x700mm</t>
  </si>
  <si>
    <t>-750401969</t>
  </si>
  <si>
    <t>914511112</t>
  </si>
  <si>
    <t>Montáž sloupku dopravních značek délky do 3,5 m s betonovým základem a patkou D 60 mm</t>
  </si>
  <si>
    <t>-1240279520</t>
  </si>
  <si>
    <t>Montáž sloupku dopravních značek délky do 3,5 m do hliníkové patky pro sloupek D 60 mm</t>
  </si>
  <si>
    <t>https://podminky.urs.cz/item/CS_URS_2023_02/914511112</t>
  </si>
  <si>
    <t>40445235</t>
  </si>
  <si>
    <t>sloupek pro dopravní značku Al D 60mm v 3,5m</t>
  </si>
  <si>
    <t>1407572204</t>
  </si>
  <si>
    <t>40445240</t>
  </si>
  <si>
    <t>patka pro sloupek Al D 60mm</t>
  </si>
  <si>
    <t>-820979642</t>
  </si>
  <si>
    <t>915111112</t>
  </si>
  <si>
    <t>Vodorovné dopravní značení dělící čáry souvislé š 125 mm retroreflexní bílá barva</t>
  </si>
  <si>
    <t>-2060055444</t>
  </si>
  <si>
    <t>Vodorovné dopravní značení stříkané barvou dělící čára šířky 125 mm souvislá bílá retroreflexní</t>
  </si>
  <si>
    <t>https://podminky.urs.cz/item/CS_URS_2023_02/915111112</t>
  </si>
  <si>
    <t>"V01a</t>
  </si>
  <si>
    <t>(4,5*7)</t>
  </si>
  <si>
    <t>915131112</t>
  </si>
  <si>
    <t>Vodorovné dopravní značení přechody pro chodce, šipky, symboly retroreflexní bílá barva</t>
  </si>
  <si>
    <t>-678498346</t>
  </si>
  <si>
    <t>Vodorovné dopravní značení stříkané barvou přechody pro chodce, šipky, symboly bílé retroreflexní</t>
  </si>
  <si>
    <t>https://podminky.urs.cz/item/CS_URS_2023_02/915131112</t>
  </si>
  <si>
    <t>4 "symbol invalida</t>
  </si>
  <si>
    <t>915223111</t>
  </si>
  <si>
    <t>Varovný pás z plastu pro orientaci nevidomých šířky 420 mm</t>
  </si>
  <si>
    <t>-1399847984</t>
  </si>
  <si>
    <t>Orientační prvky pro nevidomé z plastu na pozemních komunikacích a komunikacích pro pěší varovný pás šířky 420 mm</t>
  </si>
  <si>
    <t>https://podminky.urs.cz/item/CS_URS_2023_02/915223111</t>
  </si>
  <si>
    <t>"slepecká</t>
  </si>
  <si>
    <t>(3,6+3+3,4+3)</t>
  </si>
  <si>
    <t>916131113</t>
  </si>
  <si>
    <t>Osazení silničního obrubníku betonového ležatého s boční opěrou do lože z betonu prostého</t>
  </si>
  <si>
    <t>33177716</t>
  </si>
  <si>
    <t>Osazení silničního obrubníku betonového se zřízením lože, s vyplněním a zatřením spár cementovou maltou ležatého s boční opěrou z betonu prostého, do lože z betonu prostého</t>
  </si>
  <si>
    <t>https://podminky.urs.cz/item/CS_URS_2023_02/916131113</t>
  </si>
  <si>
    <t>21,5</t>
  </si>
  <si>
    <t>7,8</t>
  </si>
  <si>
    <t>59217029</t>
  </si>
  <si>
    <t>obrubník betonový silniční nájezdový 1000x150x150mm</t>
  </si>
  <si>
    <t>-591668312</t>
  </si>
  <si>
    <t>29,3*1,02 'Přepočtené koeficientem množství</t>
  </si>
  <si>
    <t>916231213</t>
  </si>
  <si>
    <t>Osazení chodníkového obrubníku betonového stojatého s boční opěrou do lože z betonu prostého</t>
  </si>
  <si>
    <t>594907084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</si>
  <si>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</si>
  <si>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https://podminky.urs.cz/item/CS_URS_2023_02/916231213</t>
  </si>
  <si>
    <t>(3,5+20,5+3,5)</t>
  </si>
  <si>
    <t>"obloukové</t>
  </si>
  <si>
    <t>((3,14*2)/2) "R=1000</t>
  </si>
  <si>
    <t>(7,8+3,6)</t>
  </si>
  <si>
    <t>59217017</t>
  </si>
  <si>
    <t>obrubník betonový chodníkový 1000x100x250mm</t>
  </si>
  <si>
    <t>-872457399</t>
  </si>
  <si>
    <t>38,9*1,02 'Přepočtené koeficientem množství</t>
  </si>
  <si>
    <t>PFB.2110902OZ</t>
  </si>
  <si>
    <t>Obrubník obloukový - OZ Obrubník MONO II R 1 vnější 25 cm nat</t>
  </si>
  <si>
    <t>-949466142</t>
  </si>
  <si>
    <t>Poznámka k položce:_x000d_
- referenční výrobek, minimální kvalitativní standard_x000d_
- uchazeč má právo použít srovnatelný, nebo lepší výrobek daných parametrů</t>
  </si>
  <si>
    <t>1965660711</t>
  </si>
  <si>
    <t>(2,5+2)</t>
  </si>
  <si>
    <t>(3,9+12)</t>
  </si>
  <si>
    <t>(5,6*2)</t>
  </si>
  <si>
    <t>(7*2)</t>
  </si>
  <si>
    <t>(2,2+2,6+5,1+3,3)</t>
  </si>
  <si>
    <t>1152505070</t>
  </si>
  <si>
    <t>58,8*1,02 'Přepočtené koeficientem množství</t>
  </si>
  <si>
    <t>916231293</t>
  </si>
  <si>
    <t>Příplatek za osazení obloukového obrubníku</t>
  </si>
  <si>
    <t>-2082911325</t>
  </si>
  <si>
    <t>Osazení chodníkového obrubníku betonového se zřízením lože, s vyplněním a zatřením spár cementovou maltou Příplatek k cenám za osazení obloukového obrubníku</t>
  </si>
  <si>
    <t>https://podminky.urs.cz/item/CS_URS_2023_02/916231293</t>
  </si>
  <si>
    <t>919732211</t>
  </si>
  <si>
    <t>Styčná spára napojení nového živičného povrchu na stávající za tepla š 15 mm hl 25 mm s prořezáním</t>
  </si>
  <si>
    <t>-1509976978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</si>
  <si>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</si>
  <si>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https://podminky.urs.cz/item/CS_URS_2023_02/919732211</t>
  </si>
  <si>
    <t>(11-(2,2+2,3))*2 "asfalt</t>
  </si>
  <si>
    <t>919735113</t>
  </si>
  <si>
    <t>Řezání stávajícího živičného krytu hl přes 100 do 150 mm</t>
  </si>
  <si>
    <t>-695578578</t>
  </si>
  <si>
    <t>Řezání stávajícího živičného krytu nebo podkladu hloubky přes 100 do 150 mm</t>
  </si>
  <si>
    <t>https://podminky.urs.cz/item/CS_URS_2023_02/919735113</t>
  </si>
  <si>
    <t>979054441</t>
  </si>
  <si>
    <t>Očištění vybouraných z desek nebo dlaždic s původním spárováním z kameniva těženého</t>
  </si>
  <si>
    <t>2032627959</t>
  </si>
  <si>
    <t>Očištění vybouraných prvků komunikací od spojovacího materiálu s odklizením a uložením očištěných hmot a spojovacího materiálu na skládku na vzdálenost do 10 m dlaždic, desek nebo tvarovek s původním vyplněním spár kamenivem těženým</t>
  </si>
  <si>
    <t>https://podminky.urs.cz/item/CS_URS_2023_02/979054441</t>
  </si>
  <si>
    <t>979054451</t>
  </si>
  <si>
    <t>Očištění vybouraných zámkových dlaždic s původním spárováním z kameniva těženého</t>
  </si>
  <si>
    <t>2054884386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</si>
  <si>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</si>
  <si>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https://podminky.urs.cz/item/CS_URS_2023_02/979054451</t>
  </si>
  <si>
    <t>997221551</t>
  </si>
  <si>
    <t>Vodorovná doprava suti ze sypkých materiálů do 1 km</t>
  </si>
  <si>
    <t>-1511891083</t>
  </si>
  <si>
    <t>Vodorovná doprava suti bez naložení, ale se složením a s hrubým urovnáním ze sypkých materiálů, na vzdálenost do 1 km</t>
  </si>
  <si>
    <t>https://podminky.urs.cz/item/CS_URS_2023_02/997221551</t>
  </si>
  <si>
    <t>997221559</t>
  </si>
  <si>
    <t>Příplatek ZKD 1 km u vodorovné dopravy suti ze sypkých materiálů</t>
  </si>
  <si>
    <t>-2117678137</t>
  </si>
  <si>
    <t>Vodorovná doprava suti bez naložení, ale se složením a s hrubým urovnáním Příplatek k ceně za každý další i započatý 1 km přes 1 km</t>
  </si>
  <si>
    <t>https://podminky.urs.cz/item/CS_URS_2023_02/997221559</t>
  </si>
  <si>
    <t>33,356*20 'Přepočtené koeficientem množství</t>
  </si>
  <si>
    <t>997221861</t>
  </si>
  <si>
    <t>Poplatek za uložení na recyklační skládce (skládkovné) stavebního odpadu z prostého betonu pod kódem 17 01 01</t>
  </si>
  <si>
    <t>-935663879</t>
  </si>
  <si>
    <t>Poplatek za uložení stavebního odpadu na recyklační skládce (skládkovné) z prostého betonu zatříděného do Katalogu odpadů pod kódem 17 01 01</t>
  </si>
  <si>
    <t>https://podminky.urs.cz/item/CS_URS_2023_02/997221861</t>
  </si>
  <si>
    <t>25,083 "beton</t>
  </si>
  <si>
    <t>997221873</t>
  </si>
  <si>
    <t>Poplatek za uložení na recyklační skládce (skládkovné) stavebního odpadu zeminy a kamení zatříděného do Katalogu odpadů pod kódem 17 05 04</t>
  </si>
  <si>
    <t>-2103819459</t>
  </si>
  <si>
    <t>https://podminky.urs.cz/item/CS_URS_2023_02/997221873</t>
  </si>
  <si>
    <t>"kamenné podkladní vrstvy (štěrky)</t>
  </si>
  <si>
    <t>5,808</t>
  </si>
  <si>
    <t>997221875</t>
  </si>
  <si>
    <t>Poplatek za uložení na recyklační skládce (skládkovné) stavebního odpadu asfaltového bez obsahu dehtu zatříděného do Katalogu odpadů pod kódem 17 03 02</t>
  </si>
  <si>
    <t>572351986</t>
  </si>
  <si>
    <t>Poplatek za uložení stavebního odpadu na recyklační skládce (skládkovné) asfaltového bez obsahu dehtu zatříděného do Katalogu odpadů pod kódem 17 03 02</t>
  </si>
  <si>
    <t>https://podminky.urs.cz/item/CS_URS_2023_02/997221875</t>
  </si>
  <si>
    <t>2,465 "asfalt</t>
  </si>
  <si>
    <t>998223011</t>
  </si>
  <si>
    <t>Přesun hmot pro pozemní komunikace s krytem dlážděným</t>
  </si>
  <si>
    <t>-1540340744</t>
  </si>
  <si>
    <t>Přesun hmot pro pozemní komunikace s krytem dlážděným dopravní vzdálenost do 200 m jakékoliv délky objektu</t>
  </si>
  <si>
    <t>https://podminky.urs.cz/item/CS_URS_2023_02/998223011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</si>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</sst>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8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39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10001000" TargetMode="External" /><Relationship Id="rId2" Type="http://schemas.openxmlformats.org/officeDocument/2006/relationships/hyperlink" Target="https://podminky.urs.cz/item/CS_URS_2023_02/013244000" TargetMode="External" /><Relationship Id="rId3" Type="http://schemas.openxmlformats.org/officeDocument/2006/relationships/hyperlink" Target="https://podminky.urs.cz/item/CS_URS_2023_02/013254000" TargetMode="External" /><Relationship Id="rId4" Type="http://schemas.openxmlformats.org/officeDocument/2006/relationships/hyperlink" Target="https://podminky.urs.cz/item/CS_URS_2023_02/030001000" TargetMode="External" /><Relationship Id="rId5" Type="http://schemas.openxmlformats.org/officeDocument/2006/relationships/hyperlink" Target="https://podminky.urs.cz/item/CS_URS_2023_02/043002000" TargetMode="External" /><Relationship Id="rId6" Type="http://schemas.openxmlformats.org/officeDocument/2006/relationships/hyperlink" Target="https://podminky.urs.cz/item/CS_URS_2023_02/043114000" TargetMode="External" /><Relationship Id="rId7" Type="http://schemas.openxmlformats.org/officeDocument/2006/relationships/hyperlink" Target="https://podminky.urs.cz/item/CS_URS_2023_02/045002000" TargetMode="External" /><Relationship Id="rId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1251104" TargetMode="External" /><Relationship Id="rId2" Type="http://schemas.openxmlformats.org/officeDocument/2006/relationships/hyperlink" Target="https://podminky.urs.cz/item/CS_URS_2023_02/132212121" TargetMode="External" /><Relationship Id="rId3" Type="http://schemas.openxmlformats.org/officeDocument/2006/relationships/hyperlink" Target="https://podminky.urs.cz/item/CS_URS_2023_02/132251104" TargetMode="External" /><Relationship Id="rId4" Type="http://schemas.openxmlformats.org/officeDocument/2006/relationships/hyperlink" Target="https://podminky.urs.cz/item/CS_URS_2023_02/162751117" TargetMode="External" /><Relationship Id="rId5" Type="http://schemas.openxmlformats.org/officeDocument/2006/relationships/hyperlink" Target="https://podminky.urs.cz/item/CS_URS_2023_02/162751119" TargetMode="External" /><Relationship Id="rId6" Type="http://schemas.openxmlformats.org/officeDocument/2006/relationships/hyperlink" Target="https://podminky.urs.cz/item/CS_URS_2023_02/171201231" TargetMode="External" /><Relationship Id="rId7" Type="http://schemas.openxmlformats.org/officeDocument/2006/relationships/hyperlink" Target="https://podminky.urs.cz/item/CS_URS_2023_02/174151101" TargetMode="External" /><Relationship Id="rId8" Type="http://schemas.openxmlformats.org/officeDocument/2006/relationships/hyperlink" Target="https://podminky.urs.cz/item/CS_URS_2023_02/175111101" TargetMode="External" /><Relationship Id="rId9" Type="http://schemas.openxmlformats.org/officeDocument/2006/relationships/hyperlink" Target="https://podminky.urs.cz/item/CS_URS_2023_02/181951112" TargetMode="External" /><Relationship Id="rId10" Type="http://schemas.openxmlformats.org/officeDocument/2006/relationships/hyperlink" Target="https://podminky.urs.cz/item/CS_URS_2023_02/218111113" TargetMode="External" /><Relationship Id="rId11" Type="http://schemas.openxmlformats.org/officeDocument/2006/relationships/hyperlink" Target="https://podminky.urs.cz/item/CS_URS_2023_02/218111121" TargetMode="External" /><Relationship Id="rId12" Type="http://schemas.openxmlformats.org/officeDocument/2006/relationships/hyperlink" Target="https://podminky.urs.cz/item/CS_URS_2023_02/271532212" TargetMode="External" /><Relationship Id="rId13" Type="http://schemas.openxmlformats.org/officeDocument/2006/relationships/hyperlink" Target="https://podminky.urs.cz/item/CS_URS_2023_02/273321411" TargetMode="External" /><Relationship Id="rId14" Type="http://schemas.openxmlformats.org/officeDocument/2006/relationships/hyperlink" Target="https://podminky.urs.cz/item/CS_URS_2023_02/273351121" TargetMode="External" /><Relationship Id="rId15" Type="http://schemas.openxmlformats.org/officeDocument/2006/relationships/hyperlink" Target="https://podminky.urs.cz/item/CS_URS_2023_02/273351122" TargetMode="External" /><Relationship Id="rId16" Type="http://schemas.openxmlformats.org/officeDocument/2006/relationships/hyperlink" Target="https://podminky.urs.cz/item/CS_URS_2023_02/273362021" TargetMode="External" /><Relationship Id="rId17" Type="http://schemas.openxmlformats.org/officeDocument/2006/relationships/hyperlink" Target="https://podminky.urs.cz/item/CS_URS_2023_02/274322511" TargetMode="External" /><Relationship Id="rId18" Type="http://schemas.openxmlformats.org/officeDocument/2006/relationships/hyperlink" Target="https://podminky.urs.cz/item/CS_URS_2023_02/274351121" TargetMode="External" /><Relationship Id="rId19" Type="http://schemas.openxmlformats.org/officeDocument/2006/relationships/hyperlink" Target="https://podminky.urs.cz/item/CS_URS_2023_02/274351122" TargetMode="External" /><Relationship Id="rId20" Type="http://schemas.openxmlformats.org/officeDocument/2006/relationships/hyperlink" Target="https://podminky.urs.cz/item/CS_URS_2023_02/274361821" TargetMode="External" /><Relationship Id="rId21" Type="http://schemas.openxmlformats.org/officeDocument/2006/relationships/hyperlink" Target="https://podminky.urs.cz/item/CS_URS_2023_02/411351011" TargetMode="External" /><Relationship Id="rId22" Type="http://schemas.openxmlformats.org/officeDocument/2006/relationships/hyperlink" Target="https://podminky.urs.cz/item/CS_URS_2023_02/411351012" TargetMode="External" /><Relationship Id="rId23" Type="http://schemas.openxmlformats.org/officeDocument/2006/relationships/hyperlink" Target="https://podminky.urs.cz/item/CS_URS_2023_02/411354311" TargetMode="External" /><Relationship Id="rId24" Type="http://schemas.openxmlformats.org/officeDocument/2006/relationships/hyperlink" Target="https://podminky.urs.cz/item/CS_URS_2023_02/411354312" TargetMode="External" /><Relationship Id="rId25" Type="http://schemas.openxmlformats.org/officeDocument/2006/relationships/hyperlink" Target="https://podminky.urs.cz/item/CS_URS_2023_02/413941125" TargetMode="External" /><Relationship Id="rId26" Type="http://schemas.openxmlformats.org/officeDocument/2006/relationships/hyperlink" Target="https://podminky.urs.cz/item/CS_URS_2023_02/430321515" TargetMode="External" /><Relationship Id="rId27" Type="http://schemas.openxmlformats.org/officeDocument/2006/relationships/hyperlink" Target="https://podminky.urs.cz/item/CS_URS_2023_02/430361821" TargetMode="External" /><Relationship Id="rId28" Type="http://schemas.openxmlformats.org/officeDocument/2006/relationships/hyperlink" Target="https://podminky.urs.cz/item/CS_URS_2023_02/431351121" TargetMode="External" /><Relationship Id="rId29" Type="http://schemas.openxmlformats.org/officeDocument/2006/relationships/hyperlink" Target="https://podminky.urs.cz/item/CS_URS_2023_02/431351122" TargetMode="External" /><Relationship Id="rId30" Type="http://schemas.openxmlformats.org/officeDocument/2006/relationships/hyperlink" Target="https://podminky.urs.cz/item/CS_URS_2023_02/451573111" TargetMode="External" /><Relationship Id="rId31" Type="http://schemas.openxmlformats.org/officeDocument/2006/relationships/hyperlink" Target="https://podminky.urs.cz/item/CS_URS_2023_02/564851011" TargetMode="External" /><Relationship Id="rId32" Type="http://schemas.openxmlformats.org/officeDocument/2006/relationships/hyperlink" Target="https://podminky.urs.cz/item/CS_URS_2023_02/631311114" TargetMode="External" /><Relationship Id="rId33" Type="http://schemas.openxmlformats.org/officeDocument/2006/relationships/hyperlink" Target="https://podminky.urs.cz/item/CS_URS_2023_02/631319011" TargetMode="External" /><Relationship Id="rId34" Type="http://schemas.openxmlformats.org/officeDocument/2006/relationships/hyperlink" Target="https://podminky.urs.cz/item/CS_URS_2023_02/631319171" TargetMode="External" /><Relationship Id="rId35" Type="http://schemas.openxmlformats.org/officeDocument/2006/relationships/hyperlink" Target="https://podminky.urs.cz/item/CS_URS_2023_02/631362021" TargetMode="External" /><Relationship Id="rId36" Type="http://schemas.openxmlformats.org/officeDocument/2006/relationships/hyperlink" Target="https://podminky.urs.cz/item/CS_URS_2023_02/632451214" TargetMode="External" /><Relationship Id="rId37" Type="http://schemas.openxmlformats.org/officeDocument/2006/relationships/hyperlink" Target="https://podminky.urs.cz/item/CS_URS_2023_02/632451291" TargetMode="External" /><Relationship Id="rId38" Type="http://schemas.openxmlformats.org/officeDocument/2006/relationships/hyperlink" Target="https://podminky.urs.cz/item/CS_URS_2023_02/632481213" TargetMode="External" /><Relationship Id="rId39" Type="http://schemas.openxmlformats.org/officeDocument/2006/relationships/hyperlink" Target="https://podminky.urs.cz/item/CS_URS_2023_02/634112113" TargetMode="External" /><Relationship Id="rId40" Type="http://schemas.openxmlformats.org/officeDocument/2006/relationships/hyperlink" Target="https://podminky.urs.cz/item/CS_URS_2023_02/636311112" TargetMode="External" /><Relationship Id="rId41" Type="http://schemas.openxmlformats.org/officeDocument/2006/relationships/hyperlink" Target="https://podminky.urs.cz/item/CS_URS_2023_02/636311112" TargetMode="External" /><Relationship Id="rId42" Type="http://schemas.openxmlformats.org/officeDocument/2006/relationships/hyperlink" Target="https://podminky.urs.cz/item/CS_URS_2023_02/636311132" TargetMode="External" /><Relationship Id="rId43" Type="http://schemas.openxmlformats.org/officeDocument/2006/relationships/hyperlink" Target="https://podminky.urs.cz/item/CS_URS_2023_02/637211132" TargetMode="External" /><Relationship Id="rId44" Type="http://schemas.openxmlformats.org/officeDocument/2006/relationships/hyperlink" Target="https://podminky.urs.cz/item/CS_URS_2023_02/871241301" TargetMode="External" /><Relationship Id="rId45" Type="http://schemas.openxmlformats.org/officeDocument/2006/relationships/hyperlink" Target="https://podminky.urs.cz/item/CS_URS_2023_02/871251811" TargetMode="External" /><Relationship Id="rId46" Type="http://schemas.openxmlformats.org/officeDocument/2006/relationships/hyperlink" Target="https://podminky.urs.cz/item/CS_URS_2023_02/941111121" TargetMode="External" /><Relationship Id="rId47" Type="http://schemas.openxmlformats.org/officeDocument/2006/relationships/hyperlink" Target="https://podminky.urs.cz/item/CS_URS_2023_02/941111221" TargetMode="External" /><Relationship Id="rId48" Type="http://schemas.openxmlformats.org/officeDocument/2006/relationships/hyperlink" Target="https://podminky.urs.cz/item/CS_URS_2023_02/941111821" TargetMode="External" /><Relationship Id="rId49" Type="http://schemas.openxmlformats.org/officeDocument/2006/relationships/hyperlink" Target="https://podminky.urs.cz/item/CS_URS_2023_02/944511111" TargetMode="External" /><Relationship Id="rId50" Type="http://schemas.openxmlformats.org/officeDocument/2006/relationships/hyperlink" Target="https://podminky.urs.cz/item/CS_URS_2023_02/944511211" TargetMode="External" /><Relationship Id="rId51" Type="http://schemas.openxmlformats.org/officeDocument/2006/relationships/hyperlink" Target="https://podminky.urs.cz/item/CS_URS_2023_02/944511811" TargetMode="External" /><Relationship Id="rId52" Type="http://schemas.openxmlformats.org/officeDocument/2006/relationships/hyperlink" Target="https://podminky.urs.cz/item/CS_URS_2023_02/949101111" TargetMode="External" /><Relationship Id="rId53" Type="http://schemas.openxmlformats.org/officeDocument/2006/relationships/hyperlink" Target="https://podminky.urs.cz/item/CS_URS_2023_02/952901111" TargetMode="External" /><Relationship Id="rId54" Type="http://schemas.openxmlformats.org/officeDocument/2006/relationships/hyperlink" Target="https://podminky.urs.cz/item/CS_URS_2023_02/953943211" TargetMode="External" /><Relationship Id="rId55" Type="http://schemas.openxmlformats.org/officeDocument/2006/relationships/hyperlink" Target="https://podminky.urs.cz/item/CS_URS_2023_02/971042431" TargetMode="External" /><Relationship Id="rId56" Type="http://schemas.openxmlformats.org/officeDocument/2006/relationships/hyperlink" Target="https://podminky.urs.cz/item/CS_URS_2023_02/993111111" TargetMode="External" /><Relationship Id="rId57" Type="http://schemas.openxmlformats.org/officeDocument/2006/relationships/hyperlink" Target="https://podminky.urs.cz/item/CS_URS_2023_02/997013153" TargetMode="External" /><Relationship Id="rId58" Type="http://schemas.openxmlformats.org/officeDocument/2006/relationships/hyperlink" Target="https://podminky.urs.cz/item/CS_URS_2023_02/997013501" TargetMode="External" /><Relationship Id="rId59" Type="http://schemas.openxmlformats.org/officeDocument/2006/relationships/hyperlink" Target="https://podminky.urs.cz/item/CS_URS_2023_02/997013509" TargetMode="External" /><Relationship Id="rId60" Type="http://schemas.openxmlformats.org/officeDocument/2006/relationships/hyperlink" Target="https://podminky.urs.cz/item/CS_URS_2023_02/997013871" TargetMode="External" /><Relationship Id="rId61" Type="http://schemas.openxmlformats.org/officeDocument/2006/relationships/hyperlink" Target="https://podminky.urs.cz/item/CS_URS_2023_02/998763101" TargetMode="External" /><Relationship Id="rId62" Type="http://schemas.openxmlformats.org/officeDocument/2006/relationships/hyperlink" Target="https://podminky.urs.cz/item/CS_URS_2023_02/711131101" TargetMode="External" /><Relationship Id="rId63" Type="http://schemas.openxmlformats.org/officeDocument/2006/relationships/hyperlink" Target="https://podminky.urs.cz/item/CS_URS_2023_02/711461201" TargetMode="External" /><Relationship Id="rId64" Type="http://schemas.openxmlformats.org/officeDocument/2006/relationships/hyperlink" Target="https://podminky.urs.cz/item/CS_URS_2023_02/998711101" TargetMode="External" /><Relationship Id="rId65" Type="http://schemas.openxmlformats.org/officeDocument/2006/relationships/hyperlink" Target="https://podminky.urs.cz/item/CS_URS_2023_02/712311101" TargetMode="External" /><Relationship Id="rId66" Type="http://schemas.openxmlformats.org/officeDocument/2006/relationships/hyperlink" Target="https://podminky.urs.cz/item/CS_URS_2023_02/712341559" TargetMode="External" /><Relationship Id="rId67" Type="http://schemas.openxmlformats.org/officeDocument/2006/relationships/hyperlink" Target="https://podminky.urs.cz/item/CS_URS_2023_02/712363611" TargetMode="External" /><Relationship Id="rId68" Type="http://schemas.openxmlformats.org/officeDocument/2006/relationships/hyperlink" Target="https://podminky.urs.cz/item/CS_URS_2023_02/712391171" TargetMode="External" /><Relationship Id="rId69" Type="http://schemas.openxmlformats.org/officeDocument/2006/relationships/hyperlink" Target="https://podminky.urs.cz/item/CS_URS_2023_02/712391171" TargetMode="External" /><Relationship Id="rId70" Type="http://schemas.openxmlformats.org/officeDocument/2006/relationships/hyperlink" Target="https://podminky.urs.cz/item/CS_URS_2023_02/712391172" TargetMode="External" /><Relationship Id="rId71" Type="http://schemas.openxmlformats.org/officeDocument/2006/relationships/hyperlink" Target="https://podminky.urs.cz/item/CS_URS_2023_02/712771201" TargetMode="External" /><Relationship Id="rId72" Type="http://schemas.openxmlformats.org/officeDocument/2006/relationships/hyperlink" Target="https://podminky.urs.cz/item/CS_URS_2023_02/712771223" TargetMode="External" /><Relationship Id="rId73" Type="http://schemas.openxmlformats.org/officeDocument/2006/relationships/hyperlink" Target="https://podminky.urs.cz/item/CS_URS_2023_02/712771401" TargetMode="External" /><Relationship Id="rId74" Type="http://schemas.openxmlformats.org/officeDocument/2006/relationships/hyperlink" Target="https://podminky.urs.cz/item/CS_URS_2023_02/712771521" TargetMode="External" /><Relationship Id="rId75" Type="http://schemas.openxmlformats.org/officeDocument/2006/relationships/hyperlink" Target="https://podminky.urs.cz/item/CS_URS_2023_02/712998202" TargetMode="External" /><Relationship Id="rId76" Type="http://schemas.openxmlformats.org/officeDocument/2006/relationships/hyperlink" Target="https://podminky.urs.cz/item/CS_URS_2023_02/998712102" TargetMode="External" /><Relationship Id="rId77" Type="http://schemas.openxmlformats.org/officeDocument/2006/relationships/hyperlink" Target="https://podminky.urs.cz/item/CS_URS_2023_02/713111121" TargetMode="External" /><Relationship Id="rId78" Type="http://schemas.openxmlformats.org/officeDocument/2006/relationships/hyperlink" Target="https://podminky.urs.cz/item/CS_URS_2023_02/713121111" TargetMode="External" /><Relationship Id="rId79" Type="http://schemas.openxmlformats.org/officeDocument/2006/relationships/hyperlink" Target="https://podminky.urs.cz/item/CS_URS_2023_02/713121111" TargetMode="External" /><Relationship Id="rId80" Type="http://schemas.openxmlformats.org/officeDocument/2006/relationships/hyperlink" Target="https://podminky.urs.cz/item/CS_URS_2023_02/713121121" TargetMode="External" /><Relationship Id="rId81" Type="http://schemas.openxmlformats.org/officeDocument/2006/relationships/hyperlink" Target="https://podminky.urs.cz/item/CS_URS_2023_02/713131161" TargetMode="External" /><Relationship Id="rId82" Type="http://schemas.openxmlformats.org/officeDocument/2006/relationships/hyperlink" Target="https://podminky.urs.cz/item/CS_URS_2023_02/713132311" TargetMode="External" /><Relationship Id="rId83" Type="http://schemas.openxmlformats.org/officeDocument/2006/relationships/hyperlink" Target="https://podminky.urs.cz/item/CS_URS_2023_02/713141131" TargetMode="External" /><Relationship Id="rId84" Type="http://schemas.openxmlformats.org/officeDocument/2006/relationships/hyperlink" Target="https://podminky.urs.cz/item/CS_URS_2023_02/713141252" TargetMode="External" /><Relationship Id="rId85" Type="http://schemas.openxmlformats.org/officeDocument/2006/relationships/hyperlink" Target="https://podminky.urs.cz/item/CS_URS_2023_02/713141331" TargetMode="External" /><Relationship Id="rId86" Type="http://schemas.openxmlformats.org/officeDocument/2006/relationships/hyperlink" Target="https://podminky.urs.cz/item/CS_URS_2023_02/998713102" TargetMode="External" /><Relationship Id="rId87" Type="http://schemas.openxmlformats.org/officeDocument/2006/relationships/hyperlink" Target="https://podminky.urs.cz/item/CS_URS_2023_02/742320001" TargetMode="External" /><Relationship Id="rId88" Type="http://schemas.openxmlformats.org/officeDocument/2006/relationships/hyperlink" Target="https://podminky.urs.cz/item/CS_URS_2023_02/762083121" TargetMode="External" /><Relationship Id="rId89" Type="http://schemas.openxmlformats.org/officeDocument/2006/relationships/hyperlink" Target="https://podminky.urs.cz/item/CS_URS_2023_02/762421210" TargetMode="External" /><Relationship Id="rId90" Type="http://schemas.openxmlformats.org/officeDocument/2006/relationships/hyperlink" Target="https://podminky.urs.cz/item/CS_URS_2023_02/762439001" TargetMode="External" /><Relationship Id="rId91" Type="http://schemas.openxmlformats.org/officeDocument/2006/relationships/hyperlink" Target="https://podminky.urs.cz/item/CS_URS_2023_02/762495000" TargetMode="External" /><Relationship Id="rId92" Type="http://schemas.openxmlformats.org/officeDocument/2006/relationships/hyperlink" Target="https://podminky.urs.cz/item/CS_URS_2023_02/762713140" TargetMode="External" /><Relationship Id="rId93" Type="http://schemas.openxmlformats.org/officeDocument/2006/relationships/hyperlink" Target="https://podminky.urs.cz/item/CS_URS_2023_02/762822120" TargetMode="External" /><Relationship Id="rId94" Type="http://schemas.openxmlformats.org/officeDocument/2006/relationships/hyperlink" Target="https://podminky.urs.cz/item/CS_URS_2023_02/762822130" TargetMode="External" /><Relationship Id="rId95" Type="http://schemas.openxmlformats.org/officeDocument/2006/relationships/hyperlink" Target="https://podminky.urs.cz/item/CS_URS_2023_02/762822140" TargetMode="External" /><Relationship Id="rId96" Type="http://schemas.openxmlformats.org/officeDocument/2006/relationships/hyperlink" Target="https://podminky.urs.cz/item/CS_URS_2023_02/762822150" TargetMode="External" /><Relationship Id="rId97" Type="http://schemas.openxmlformats.org/officeDocument/2006/relationships/hyperlink" Target="https://podminky.urs.cz/item/CS_URS_2023_02/762824120" TargetMode="External" /><Relationship Id="rId98" Type="http://schemas.openxmlformats.org/officeDocument/2006/relationships/hyperlink" Target="https://podminky.urs.cz/item/CS_URS_2023_02/762824150" TargetMode="External" /><Relationship Id="rId99" Type="http://schemas.openxmlformats.org/officeDocument/2006/relationships/hyperlink" Target="https://podminky.urs.cz/item/CS_URS_2023_02/762895000" TargetMode="External" /><Relationship Id="rId100" Type="http://schemas.openxmlformats.org/officeDocument/2006/relationships/hyperlink" Target="https://podminky.urs.cz/item/CS_URS_2023_02/762951003" TargetMode="External" /><Relationship Id="rId101" Type="http://schemas.openxmlformats.org/officeDocument/2006/relationships/hyperlink" Target="https://podminky.urs.cz/item/CS_URS_2023_02/762951103" TargetMode="External" /><Relationship Id="rId102" Type="http://schemas.openxmlformats.org/officeDocument/2006/relationships/hyperlink" Target="https://podminky.urs.cz/item/CS_URS_2023_02/762952012" TargetMode="External" /><Relationship Id="rId103" Type="http://schemas.openxmlformats.org/officeDocument/2006/relationships/hyperlink" Target="https://podminky.urs.cz/item/CS_URS_2023_02/762953002" TargetMode="External" /><Relationship Id="rId104" Type="http://schemas.openxmlformats.org/officeDocument/2006/relationships/hyperlink" Target="https://podminky.urs.cz/item/CS_URS_2023_02/998762102" TargetMode="External" /><Relationship Id="rId105" Type="http://schemas.openxmlformats.org/officeDocument/2006/relationships/hyperlink" Target="https://podminky.urs.cz/item/CS_URS_2023_02/763131411" TargetMode="External" /><Relationship Id="rId106" Type="http://schemas.openxmlformats.org/officeDocument/2006/relationships/hyperlink" Target="https://podminky.urs.cz/item/CS_URS_2023_02/763131451" TargetMode="External" /><Relationship Id="rId107" Type="http://schemas.openxmlformats.org/officeDocument/2006/relationships/hyperlink" Target="https://podminky.urs.cz/item/CS_URS_2023_02/763131491" TargetMode="External" /><Relationship Id="rId108" Type="http://schemas.openxmlformats.org/officeDocument/2006/relationships/hyperlink" Target="https://podminky.urs.cz/item/CS_URS_2023_02/763135101" TargetMode="External" /><Relationship Id="rId109" Type="http://schemas.openxmlformats.org/officeDocument/2006/relationships/hyperlink" Target="https://podminky.urs.cz/item/CS_URS_2023_02/763211247" TargetMode="External" /><Relationship Id="rId110" Type="http://schemas.openxmlformats.org/officeDocument/2006/relationships/hyperlink" Target="https://podminky.urs.cz/item/CS_URS_2023_02/763215214" TargetMode="External" /><Relationship Id="rId111" Type="http://schemas.openxmlformats.org/officeDocument/2006/relationships/hyperlink" Target="https://podminky.urs.cz/item/CS_URS_2023_02/763215220" TargetMode="External" /><Relationship Id="rId112" Type="http://schemas.openxmlformats.org/officeDocument/2006/relationships/hyperlink" Target="https://podminky.urs.cz/item/CS_URS_2023_02/763215231" TargetMode="External" /><Relationship Id="rId113" Type="http://schemas.openxmlformats.org/officeDocument/2006/relationships/hyperlink" Target="https://podminky.urs.cz/item/CS_URS_2023_02/76321525R" TargetMode="External" /><Relationship Id="rId114" Type="http://schemas.openxmlformats.org/officeDocument/2006/relationships/hyperlink" Target="https://podminky.urs.cz/item/CS_URS_2023_02/763264741" TargetMode="External" /><Relationship Id="rId115" Type="http://schemas.openxmlformats.org/officeDocument/2006/relationships/hyperlink" Target="https://podminky.urs.cz/item/CS_URS_2023_02/763264761" TargetMode="External" /><Relationship Id="rId116" Type="http://schemas.openxmlformats.org/officeDocument/2006/relationships/hyperlink" Target="https://podminky.urs.cz/item/CS_URS_2023_02/763711238" TargetMode="External" /><Relationship Id="rId117" Type="http://schemas.openxmlformats.org/officeDocument/2006/relationships/hyperlink" Target="https://podminky.urs.cz/item/CS_URS_2023_02/998763101" TargetMode="External" /><Relationship Id="rId118" Type="http://schemas.openxmlformats.org/officeDocument/2006/relationships/hyperlink" Target="https://podminky.urs.cz/item/CS_URS_2023_02/764214606" TargetMode="External" /><Relationship Id="rId119" Type="http://schemas.openxmlformats.org/officeDocument/2006/relationships/hyperlink" Target="https://podminky.urs.cz/item/CS_URS_2023_02/764216604" TargetMode="External" /><Relationship Id="rId120" Type="http://schemas.openxmlformats.org/officeDocument/2006/relationships/hyperlink" Target="https://podminky.urs.cz/item/CS_URS_2023_02/764511601" TargetMode="External" /><Relationship Id="rId121" Type="http://schemas.openxmlformats.org/officeDocument/2006/relationships/hyperlink" Target="https://podminky.urs.cz/item/CS_URS_2023_02/764511641" TargetMode="External" /><Relationship Id="rId122" Type="http://schemas.openxmlformats.org/officeDocument/2006/relationships/hyperlink" Target="https://podminky.urs.cz/item/CS_URS_2023_02/764518622" TargetMode="External" /><Relationship Id="rId123" Type="http://schemas.openxmlformats.org/officeDocument/2006/relationships/hyperlink" Target="https://podminky.urs.cz/item/CS_URS_2023_02/766211611" TargetMode="External" /><Relationship Id="rId124" Type="http://schemas.openxmlformats.org/officeDocument/2006/relationships/hyperlink" Target="https://podminky.urs.cz/item/CS_URS_2023_02/766412222" TargetMode="External" /><Relationship Id="rId125" Type="http://schemas.openxmlformats.org/officeDocument/2006/relationships/hyperlink" Target="https://podminky.urs.cz/item/CS_URS_2023_02/766621001" TargetMode="External" /><Relationship Id="rId126" Type="http://schemas.openxmlformats.org/officeDocument/2006/relationships/hyperlink" Target="https://podminky.urs.cz/item/CS_URS_2023_02/766621002" TargetMode="External" /><Relationship Id="rId127" Type="http://schemas.openxmlformats.org/officeDocument/2006/relationships/hyperlink" Target="https://podminky.urs.cz/item/CS_URS_2023_02/766621202" TargetMode="External" /><Relationship Id="rId128" Type="http://schemas.openxmlformats.org/officeDocument/2006/relationships/hyperlink" Target="https://podminky.urs.cz/item/CS_URS_2023_02/766621645" TargetMode="External" /><Relationship Id="rId129" Type="http://schemas.openxmlformats.org/officeDocument/2006/relationships/hyperlink" Target="https://podminky.urs.cz/item/CS_URS_2023_02/766629631" TargetMode="External" /><Relationship Id="rId130" Type="http://schemas.openxmlformats.org/officeDocument/2006/relationships/hyperlink" Target="https://podminky.urs.cz/item/CS_URS_2023_02/766660171" TargetMode="External" /><Relationship Id="rId131" Type="http://schemas.openxmlformats.org/officeDocument/2006/relationships/hyperlink" Target="https://podminky.urs.cz/item/CS_URS_2023_02/766660172" TargetMode="External" /><Relationship Id="rId132" Type="http://schemas.openxmlformats.org/officeDocument/2006/relationships/hyperlink" Target="https://podminky.urs.cz/item/CS_URS_2023_02/766660174" TargetMode="External" /><Relationship Id="rId133" Type="http://schemas.openxmlformats.org/officeDocument/2006/relationships/hyperlink" Target="https://podminky.urs.cz/item/CS_URS_2023_02/766660181" TargetMode="External" /><Relationship Id="rId134" Type="http://schemas.openxmlformats.org/officeDocument/2006/relationships/hyperlink" Target="https://podminky.urs.cz/item/CS_URS_2023_02/766660182" TargetMode="External" /><Relationship Id="rId135" Type="http://schemas.openxmlformats.org/officeDocument/2006/relationships/hyperlink" Target="https://podminky.urs.cz/item/CS_URS_2023_02/766660511" TargetMode="External" /><Relationship Id="rId136" Type="http://schemas.openxmlformats.org/officeDocument/2006/relationships/hyperlink" Target="https://podminky.urs.cz/item/CS_URS_2023_02/766660551" TargetMode="External" /><Relationship Id="rId137" Type="http://schemas.openxmlformats.org/officeDocument/2006/relationships/hyperlink" Target="https://podminky.urs.cz/item/CS_URS_2023_02/766660716" TargetMode="External" /><Relationship Id="rId138" Type="http://schemas.openxmlformats.org/officeDocument/2006/relationships/hyperlink" Target="https://podminky.urs.cz/item/CS_URS_2023_02/766660720" TargetMode="External" /><Relationship Id="rId139" Type="http://schemas.openxmlformats.org/officeDocument/2006/relationships/hyperlink" Target="https://podminky.urs.cz/item/CS_URS_2023_02/766682111" TargetMode="External" /><Relationship Id="rId140" Type="http://schemas.openxmlformats.org/officeDocument/2006/relationships/hyperlink" Target="https://podminky.urs.cz/item/CS_URS_2023_02/766682112" TargetMode="External" /><Relationship Id="rId141" Type="http://schemas.openxmlformats.org/officeDocument/2006/relationships/hyperlink" Target="https://podminky.urs.cz/item/CS_URS_2023_02/766682112" TargetMode="External" /><Relationship Id="rId142" Type="http://schemas.openxmlformats.org/officeDocument/2006/relationships/hyperlink" Target="https://podminky.urs.cz/item/CS_URS_2023_02/766682122" TargetMode="External" /><Relationship Id="rId143" Type="http://schemas.openxmlformats.org/officeDocument/2006/relationships/hyperlink" Target="https://podminky.urs.cz/item/CS_URS_2023_02/766682211" TargetMode="External" /><Relationship Id="rId144" Type="http://schemas.openxmlformats.org/officeDocument/2006/relationships/hyperlink" Target="https://podminky.urs.cz/item/CS_URS_2023_02/766682212" TargetMode="External" /><Relationship Id="rId145" Type="http://schemas.openxmlformats.org/officeDocument/2006/relationships/hyperlink" Target="https://podminky.urs.cz/item/CS_URS_2023_02/998766102" TargetMode="External" /><Relationship Id="rId146" Type="http://schemas.openxmlformats.org/officeDocument/2006/relationships/hyperlink" Target="https://podminky.urs.cz/item/CS_URS_2023_02/767114112" TargetMode="External" /><Relationship Id="rId147" Type="http://schemas.openxmlformats.org/officeDocument/2006/relationships/hyperlink" Target="https://podminky.urs.cz/item/CS_URS_2023_02/767161123" TargetMode="External" /><Relationship Id="rId148" Type="http://schemas.openxmlformats.org/officeDocument/2006/relationships/hyperlink" Target="https://podminky.urs.cz/item/CS_URS_2023_02/767210111" TargetMode="External" /><Relationship Id="rId149" Type="http://schemas.openxmlformats.org/officeDocument/2006/relationships/hyperlink" Target="https://podminky.urs.cz/item/CS_URS_2023_02/767210153" TargetMode="External" /><Relationship Id="rId150" Type="http://schemas.openxmlformats.org/officeDocument/2006/relationships/hyperlink" Target="https://podminky.urs.cz/item/CS_URS_2023_02/767220120" TargetMode="External" /><Relationship Id="rId151" Type="http://schemas.openxmlformats.org/officeDocument/2006/relationships/hyperlink" Target="https://podminky.urs.cz/item/CS_URS_2023_02/767211313" TargetMode="External" /><Relationship Id="rId152" Type="http://schemas.openxmlformats.org/officeDocument/2006/relationships/hyperlink" Target="https://podminky.urs.cz/item/CS_URS_2023_02/767220410" TargetMode="External" /><Relationship Id="rId153" Type="http://schemas.openxmlformats.org/officeDocument/2006/relationships/hyperlink" Target="https://podminky.urs.cz/item/CS_URS_2023_02/767531111" TargetMode="External" /><Relationship Id="rId154" Type="http://schemas.openxmlformats.org/officeDocument/2006/relationships/hyperlink" Target="https://podminky.urs.cz/item/CS_URS_2023_02/767531121" TargetMode="External" /><Relationship Id="rId155" Type="http://schemas.openxmlformats.org/officeDocument/2006/relationships/hyperlink" Target="https://podminky.urs.cz/item/CS_URS_2023_02/767590110" TargetMode="External" /><Relationship Id="rId156" Type="http://schemas.openxmlformats.org/officeDocument/2006/relationships/hyperlink" Target="https://podminky.urs.cz/item/CS_URS_2023_02/767649194" TargetMode="External" /><Relationship Id="rId157" Type="http://schemas.openxmlformats.org/officeDocument/2006/relationships/hyperlink" Target="https://podminky.urs.cz/item/CS_URS_2023_02/767649195" TargetMode="External" /><Relationship Id="rId158" Type="http://schemas.openxmlformats.org/officeDocument/2006/relationships/hyperlink" Target="https://podminky.urs.cz/item/CS_URS_2023_02/767881128" TargetMode="External" /><Relationship Id="rId159" Type="http://schemas.openxmlformats.org/officeDocument/2006/relationships/hyperlink" Target="https://podminky.urs.cz/item/CS_URS_2023_02/767881161" TargetMode="External" /><Relationship Id="rId160" Type="http://schemas.openxmlformats.org/officeDocument/2006/relationships/hyperlink" Target="https://podminky.urs.cz/item/CS_URS_2023_02/767995111" TargetMode="External" /><Relationship Id="rId161" Type="http://schemas.openxmlformats.org/officeDocument/2006/relationships/hyperlink" Target="https://podminky.urs.cz/item/CS_URS_2023_02/767995113" TargetMode="External" /><Relationship Id="rId162" Type="http://schemas.openxmlformats.org/officeDocument/2006/relationships/hyperlink" Target="https://podminky.urs.cz/item/CS_URS_2023_02/767995114" TargetMode="External" /><Relationship Id="rId163" Type="http://schemas.openxmlformats.org/officeDocument/2006/relationships/hyperlink" Target="https://podminky.urs.cz/item/CS_URS_2023_02/998767102" TargetMode="External" /><Relationship Id="rId164" Type="http://schemas.openxmlformats.org/officeDocument/2006/relationships/hyperlink" Target="https://podminky.urs.cz/item/CS_URS_2023_02/771111011" TargetMode="External" /><Relationship Id="rId165" Type="http://schemas.openxmlformats.org/officeDocument/2006/relationships/hyperlink" Target="https://podminky.urs.cz/item/CS_URS_2023_02/771121011" TargetMode="External" /><Relationship Id="rId166" Type="http://schemas.openxmlformats.org/officeDocument/2006/relationships/hyperlink" Target="https://podminky.urs.cz/item/CS_URS_2023_02/771161011" TargetMode="External" /><Relationship Id="rId167" Type="http://schemas.openxmlformats.org/officeDocument/2006/relationships/hyperlink" Target="https://podminky.urs.cz/item/CS_URS_2023_02/771274114" TargetMode="External" /><Relationship Id="rId168" Type="http://schemas.openxmlformats.org/officeDocument/2006/relationships/hyperlink" Target="https://podminky.urs.cz/item/CS_URS_2023_02/771274232" TargetMode="External" /><Relationship Id="rId169" Type="http://schemas.openxmlformats.org/officeDocument/2006/relationships/hyperlink" Target="https://podminky.urs.cz/item/CS_URS_2023_02/771474123" TargetMode="External" /><Relationship Id="rId170" Type="http://schemas.openxmlformats.org/officeDocument/2006/relationships/hyperlink" Target="https://podminky.urs.cz/item/CS_URS_2023_02/771574419" TargetMode="External" /><Relationship Id="rId171" Type="http://schemas.openxmlformats.org/officeDocument/2006/relationships/hyperlink" Target="https://podminky.urs.cz/item/CS_URS_2023_02/771577211" TargetMode="External" /><Relationship Id="rId172" Type="http://schemas.openxmlformats.org/officeDocument/2006/relationships/hyperlink" Target="https://podminky.urs.cz/item/CS_URS_2023_02/771591112" TargetMode="External" /><Relationship Id="rId173" Type="http://schemas.openxmlformats.org/officeDocument/2006/relationships/hyperlink" Target="https://podminky.urs.cz/item/CS_URS_2023_02/771591115" TargetMode="External" /><Relationship Id="rId174" Type="http://schemas.openxmlformats.org/officeDocument/2006/relationships/hyperlink" Target="https://podminky.urs.cz/item/CS_URS_2023_02/771591241" TargetMode="External" /><Relationship Id="rId175" Type="http://schemas.openxmlformats.org/officeDocument/2006/relationships/hyperlink" Target="https://podminky.urs.cz/item/CS_URS_2023_02/771591264" TargetMode="External" /><Relationship Id="rId176" Type="http://schemas.openxmlformats.org/officeDocument/2006/relationships/hyperlink" Target="https://podminky.urs.cz/item/CS_URS_2023_02/998771102" TargetMode="External" /><Relationship Id="rId177" Type="http://schemas.openxmlformats.org/officeDocument/2006/relationships/hyperlink" Target="https://podminky.urs.cz/item/CS_URS_2023_02/776111112" TargetMode="External" /><Relationship Id="rId178" Type="http://schemas.openxmlformats.org/officeDocument/2006/relationships/hyperlink" Target="https://podminky.urs.cz/item/CS_URS_2023_02/776111311" TargetMode="External" /><Relationship Id="rId179" Type="http://schemas.openxmlformats.org/officeDocument/2006/relationships/hyperlink" Target="https://podminky.urs.cz/item/CS_URS_2023_02/776121321" TargetMode="External" /><Relationship Id="rId180" Type="http://schemas.openxmlformats.org/officeDocument/2006/relationships/hyperlink" Target="https://podminky.urs.cz/item/CS_URS_2023_02/776141121" TargetMode="External" /><Relationship Id="rId181" Type="http://schemas.openxmlformats.org/officeDocument/2006/relationships/hyperlink" Target="https://podminky.urs.cz/item/CS_URS_2023_02/776241111" TargetMode="External" /><Relationship Id="rId182" Type="http://schemas.openxmlformats.org/officeDocument/2006/relationships/hyperlink" Target="https://podminky.urs.cz/item/CS_URS_2023_02/776421111" TargetMode="External" /><Relationship Id="rId183" Type="http://schemas.openxmlformats.org/officeDocument/2006/relationships/hyperlink" Target="https://podminky.urs.cz/item/CS_URS_2023_02/998776102" TargetMode="External" /><Relationship Id="rId184" Type="http://schemas.openxmlformats.org/officeDocument/2006/relationships/hyperlink" Target="https://podminky.urs.cz/item/CS_URS_2023_02/781121011" TargetMode="External" /><Relationship Id="rId185" Type="http://schemas.openxmlformats.org/officeDocument/2006/relationships/hyperlink" Target="https://podminky.urs.cz/item/CS_URS_2023_02/781131112" TargetMode="External" /><Relationship Id="rId186" Type="http://schemas.openxmlformats.org/officeDocument/2006/relationships/hyperlink" Target="https://podminky.urs.cz/item/CS_URS_2023_02/781131232" TargetMode="External" /><Relationship Id="rId187" Type="http://schemas.openxmlformats.org/officeDocument/2006/relationships/hyperlink" Target="https://podminky.urs.cz/item/CS_URS_2023_02/781131241" TargetMode="External" /><Relationship Id="rId188" Type="http://schemas.openxmlformats.org/officeDocument/2006/relationships/hyperlink" Target="https://podminky.urs.cz/item/CS_URS_2023_02/781131264" TargetMode="External" /><Relationship Id="rId189" Type="http://schemas.openxmlformats.org/officeDocument/2006/relationships/hyperlink" Target="https://podminky.urs.cz/item/CS_URS_2023_02/781474115" TargetMode="External" /><Relationship Id="rId190" Type="http://schemas.openxmlformats.org/officeDocument/2006/relationships/hyperlink" Target="https://podminky.urs.cz/item/CS_URS_2023_02/998781102" TargetMode="External" /><Relationship Id="rId191" Type="http://schemas.openxmlformats.org/officeDocument/2006/relationships/hyperlink" Target="https://podminky.urs.cz/item/CS_URS_2023_02/783268111" TargetMode="External" /><Relationship Id="rId192" Type="http://schemas.openxmlformats.org/officeDocument/2006/relationships/hyperlink" Target="https://podminky.urs.cz/item/CS_URS_2023_02/783314203" TargetMode="External" /><Relationship Id="rId193" Type="http://schemas.openxmlformats.org/officeDocument/2006/relationships/hyperlink" Target="https://podminky.urs.cz/item/CS_URS_2023_02/783315101" TargetMode="External" /><Relationship Id="rId194" Type="http://schemas.openxmlformats.org/officeDocument/2006/relationships/hyperlink" Target="https://podminky.urs.cz/item/CS_URS_2023_02/783317101" TargetMode="External" /><Relationship Id="rId195" Type="http://schemas.openxmlformats.org/officeDocument/2006/relationships/hyperlink" Target="https://podminky.urs.cz/item/CS_URS_2023_02/784161401" TargetMode="External" /><Relationship Id="rId196" Type="http://schemas.openxmlformats.org/officeDocument/2006/relationships/hyperlink" Target="https://podminky.urs.cz/item/CS_URS_2023_02/784171111" TargetMode="External" /><Relationship Id="rId197" Type="http://schemas.openxmlformats.org/officeDocument/2006/relationships/hyperlink" Target="https://podminky.urs.cz/item/CS_URS_2023_02/784181121" TargetMode="External" /><Relationship Id="rId198" Type="http://schemas.openxmlformats.org/officeDocument/2006/relationships/hyperlink" Target="https://podminky.urs.cz/item/CS_URS_2023_02/784211101" TargetMode="External" /><Relationship Id="rId199" Type="http://schemas.openxmlformats.org/officeDocument/2006/relationships/hyperlink" Target="https://podminky.urs.cz/item/CS_URS_2023_02/786623011" TargetMode="External" /><Relationship Id="rId200" Type="http://schemas.openxmlformats.org/officeDocument/2006/relationships/hyperlink" Target="https://podminky.urs.cz/item/CS_URS_2023_02/786623013" TargetMode="External" /><Relationship Id="rId201" Type="http://schemas.openxmlformats.org/officeDocument/2006/relationships/hyperlink" Target="https://podminky.urs.cz/item/CS_URS_2023_02/786623017" TargetMode="External" /><Relationship Id="rId202" Type="http://schemas.openxmlformats.org/officeDocument/2006/relationships/hyperlink" Target="https://podminky.urs.cz/item/CS_URS_2023_02/786623031" TargetMode="External" /><Relationship Id="rId203" Type="http://schemas.openxmlformats.org/officeDocument/2006/relationships/hyperlink" Target="https://podminky.urs.cz/item/CS_URS_2023_02/998786102" TargetMode="External" /><Relationship Id="rId204" Type="http://schemas.openxmlformats.org/officeDocument/2006/relationships/hyperlink" Target="https://podminky.urs.cz/item/CS_URS_2023_02/HZS2491" TargetMode="External" /><Relationship Id="rId20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21174024" TargetMode="External" /><Relationship Id="rId2" Type="http://schemas.openxmlformats.org/officeDocument/2006/relationships/hyperlink" Target="https://podminky.urs.cz/item/CS_URS_2023_02/721174025" TargetMode="External" /><Relationship Id="rId3" Type="http://schemas.openxmlformats.org/officeDocument/2006/relationships/hyperlink" Target="https://podminky.urs.cz/item/CS_URS_2023_02/721174041" TargetMode="External" /><Relationship Id="rId4" Type="http://schemas.openxmlformats.org/officeDocument/2006/relationships/hyperlink" Target="https://podminky.urs.cz/item/CS_URS_2023_02/721174042" TargetMode="External" /><Relationship Id="rId5" Type="http://schemas.openxmlformats.org/officeDocument/2006/relationships/hyperlink" Target="https://podminky.urs.cz/item/CS_URS_2023_02/721174043" TargetMode="External" /><Relationship Id="rId6" Type="http://schemas.openxmlformats.org/officeDocument/2006/relationships/hyperlink" Target="https://podminky.urs.cz/item/CS_URS_2023_02/721174044" TargetMode="External" /><Relationship Id="rId7" Type="http://schemas.openxmlformats.org/officeDocument/2006/relationships/hyperlink" Target="https://podminky.urs.cz/item/CS_URS_2023_02/721174045" TargetMode="External" /><Relationship Id="rId8" Type="http://schemas.openxmlformats.org/officeDocument/2006/relationships/hyperlink" Target="https://podminky.urs.cz/item/CS_URS_2023_02/721174062" TargetMode="External" /><Relationship Id="rId9" Type="http://schemas.openxmlformats.org/officeDocument/2006/relationships/hyperlink" Target="https://podminky.urs.cz/item/CS_URS_2023_02/721174063" TargetMode="External" /><Relationship Id="rId10" Type="http://schemas.openxmlformats.org/officeDocument/2006/relationships/hyperlink" Target="https://podminky.urs.cz/item/CS_URS_2023_02/721175152" TargetMode="External" /><Relationship Id="rId11" Type="http://schemas.openxmlformats.org/officeDocument/2006/relationships/hyperlink" Target="https://podminky.urs.cz/item/CS_URS_2023_02/721194103" TargetMode="External" /><Relationship Id="rId12" Type="http://schemas.openxmlformats.org/officeDocument/2006/relationships/hyperlink" Target="https://podminky.urs.cz/item/CS_URS_2023_02/721194104" TargetMode="External" /><Relationship Id="rId13" Type="http://schemas.openxmlformats.org/officeDocument/2006/relationships/hyperlink" Target="https://podminky.urs.cz/item/CS_URS_2023_02/721194105" TargetMode="External" /><Relationship Id="rId14" Type="http://schemas.openxmlformats.org/officeDocument/2006/relationships/hyperlink" Target="https://podminky.urs.cz/item/CS_URS_2023_02/721194109" TargetMode="External" /><Relationship Id="rId15" Type="http://schemas.openxmlformats.org/officeDocument/2006/relationships/hyperlink" Target="https://podminky.urs.cz/item/CS_URS_2023_02/721211913" TargetMode="External" /><Relationship Id="rId16" Type="http://schemas.openxmlformats.org/officeDocument/2006/relationships/hyperlink" Target="https://podminky.urs.cz/item/CS_URS_2023_02/721212127" TargetMode="External" /><Relationship Id="rId17" Type="http://schemas.openxmlformats.org/officeDocument/2006/relationships/hyperlink" Target="https://podminky.urs.cz/item/CS_URS_2023_02/721226512" TargetMode="External" /><Relationship Id="rId18" Type="http://schemas.openxmlformats.org/officeDocument/2006/relationships/hyperlink" Target="https://podminky.urs.cz/item/CS_URS_2023_02/721229111" TargetMode="External" /><Relationship Id="rId19" Type="http://schemas.openxmlformats.org/officeDocument/2006/relationships/hyperlink" Target="https://podminky.urs.cz/item/CS_URS_2023_02/721239114" TargetMode="External" /><Relationship Id="rId20" Type="http://schemas.openxmlformats.org/officeDocument/2006/relationships/hyperlink" Target="https://podminky.urs.cz/item/CS_URS_2023_02/721273152" TargetMode="External" /><Relationship Id="rId21" Type="http://schemas.openxmlformats.org/officeDocument/2006/relationships/hyperlink" Target="https://podminky.urs.cz/item/CS_URS_2023_02/721273153" TargetMode="External" /><Relationship Id="rId22" Type="http://schemas.openxmlformats.org/officeDocument/2006/relationships/hyperlink" Target="https://podminky.urs.cz/item/CS_URS_2023_02/721290111" TargetMode="External" /><Relationship Id="rId23" Type="http://schemas.openxmlformats.org/officeDocument/2006/relationships/hyperlink" Target="https://podminky.urs.cz/item/CS_URS_2023_02/998721102" TargetMode="External" /><Relationship Id="rId24" Type="http://schemas.openxmlformats.org/officeDocument/2006/relationships/hyperlink" Target="https://podminky.urs.cz/item/CS_URS_2023_02/722130103" TargetMode="External" /><Relationship Id="rId25" Type="http://schemas.openxmlformats.org/officeDocument/2006/relationships/hyperlink" Target="https://podminky.urs.cz/item/CS_URS_2023_02/722130104" TargetMode="External" /><Relationship Id="rId26" Type="http://schemas.openxmlformats.org/officeDocument/2006/relationships/hyperlink" Target="https://podminky.urs.cz/item/CS_URS_2023_02/722140117" TargetMode="External" /><Relationship Id="rId27" Type="http://schemas.openxmlformats.org/officeDocument/2006/relationships/hyperlink" Target="https://podminky.urs.cz/item/CS_URS_2023_02/722160223" TargetMode="External" /><Relationship Id="rId28" Type="http://schemas.openxmlformats.org/officeDocument/2006/relationships/hyperlink" Target="https://podminky.urs.cz/item/CS_URS_2023_02/722160224" TargetMode="External" /><Relationship Id="rId29" Type="http://schemas.openxmlformats.org/officeDocument/2006/relationships/hyperlink" Target="https://podminky.urs.cz/item/CS_URS_2023_02/722160225" TargetMode="External" /><Relationship Id="rId30" Type="http://schemas.openxmlformats.org/officeDocument/2006/relationships/hyperlink" Target="https://podminky.urs.cz/item/CS_URS_2023_02/722160226" TargetMode="External" /><Relationship Id="rId31" Type="http://schemas.openxmlformats.org/officeDocument/2006/relationships/hyperlink" Target="https://podminky.urs.cz/item/CS_URS_2023_02/722160227" TargetMode="External" /><Relationship Id="rId32" Type="http://schemas.openxmlformats.org/officeDocument/2006/relationships/hyperlink" Target="https://podminky.urs.cz/item/CS_URS_2023_02/722173113" TargetMode="External" /><Relationship Id="rId33" Type="http://schemas.openxmlformats.org/officeDocument/2006/relationships/hyperlink" Target="https://podminky.urs.cz/item/CS_URS_2023_02/722173114" TargetMode="External" /><Relationship Id="rId34" Type="http://schemas.openxmlformats.org/officeDocument/2006/relationships/hyperlink" Target="https://podminky.urs.cz/item/CS_URS_2023_02/722173115" TargetMode="External" /><Relationship Id="rId35" Type="http://schemas.openxmlformats.org/officeDocument/2006/relationships/hyperlink" Target="https://podminky.urs.cz/item/CS_URS_2023_02/722173116" TargetMode="External" /><Relationship Id="rId36" Type="http://schemas.openxmlformats.org/officeDocument/2006/relationships/hyperlink" Target="https://podminky.urs.cz/item/CS_URS_2023_02/722181211" TargetMode="External" /><Relationship Id="rId37" Type="http://schemas.openxmlformats.org/officeDocument/2006/relationships/hyperlink" Target="https://podminky.urs.cz/item/CS_URS_2023_02/722181212" TargetMode="External" /><Relationship Id="rId38" Type="http://schemas.openxmlformats.org/officeDocument/2006/relationships/hyperlink" Target="https://podminky.urs.cz/item/CS_URS_2023_02/722181213" TargetMode="External" /><Relationship Id="rId39" Type="http://schemas.openxmlformats.org/officeDocument/2006/relationships/hyperlink" Target="https://podminky.urs.cz/item/CS_URS_2023_02/722181241" TargetMode="External" /><Relationship Id="rId40" Type="http://schemas.openxmlformats.org/officeDocument/2006/relationships/hyperlink" Target="https://podminky.urs.cz/item/CS_URS_2023_02/722181252" TargetMode="External" /><Relationship Id="rId41" Type="http://schemas.openxmlformats.org/officeDocument/2006/relationships/hyperlink" Target="https://podminky.urs.cz/item/CS_URS_2023_02/722190401" TargetMode="External" /><Relationship Id="rId42" Type="http://schemas.openxmlformats.org/officeDocument/2006/relationships/hyperlink" Target="https://podminky.urs.cz/item/CS_URS_2023_02/722190402" TargetMode="External" /><Relationship Id="rId43" Type="http://schemas.openxmlformats.org/officeDocument/2006/relationships/hyperlink" Target="https://podminky.urs.cz/item/CS_URS_2023_02/722220111" TargetMode="External" /><Relationship Id="rId44" Type="http://schemas.openxmlformats.org/officeDocument/2006/relationships/hyperlink" Target="https://podminky.urs.cz/item/CS_URS_2023_02/722220121" TargetMode="External" /><Relationship Id="rId45" Type="http://schemas.openxmlformats.org/officeDocument/2006/relationships/hyperlink" Target="https://podminky.urs.cz/item/CS_URS_2023_02/722224115" TargetMode="External" /><Relationship Id="rId46" Type="http://schemas.openxmlformats.org/officeDocument/2006/relationships/hyperlink" Target="https://podminky.urs.cz/item/CS_URS_2023_02/722231073" TargetMode="External" /><Relationship Id="rId47" Type="http://schemas.openxmlformats.org/officeDocument/2006/relationships/hyperlink" Target="https://podminky.urs.cz/item/CS_URS_2023_02/722231142" TargetMode="External" /><Relationship Id="rId48" Type="http://schemas.openxmlformats.org/officeDocument/2006/relationships/hyperlink" Target="https://podminky.urs.cz/item/CS_URS_2023_02/722232044" TargetMode="External" /><Relationship Id="rId49" Type="http://schemas.openxmlformats.org/officeDocument/2006/relationships/hyperlink" Target="https://podminky.urs.cz/item/CS_URS_2023_02/722232045" TargetMode="External" /><Relationship Id="rId50" Type="http://schemas.openxmlformats.org/officeDocument/2006/relationships/hyperlink" Target="https://podminky.urs.cz/item/CS_URS_2023_02/722232046" TargetMode="External" /><Relationship Id="rId51" Type="http://schemas.openxmlformats.org/officeDocument/2006/relationships/hyperlink" Target="https://podminky.urs.cz/item/CS_URS_2023_02/722232047" TargetMode="External" /><Relationship Id="rId52" Type="http://schemas.openxmlformats.org/officeDocument/2006/relationships/hyperlink" Target="https://podminky.urs.cz/item/CS_URS_2023_02/722234264" TargetMode="External" /><Relationship Id="rId53" Type="http://schemas.openxmlformats.org/officeDocument/2006/relationships/hyperlink" Target="https://podminky.urs.cz/item/CS_URS_2023_02/722250133" TargetMode="External" /><Relationship Id="rId54" Type="http://schemas.openxmlformats.org/officeDocument/2006/relationships/hyperlink" Target="https://podminky.urs.cz/item/CS_URS_2023_02/722270105" TargetMode="External" /><Relationship Id="rId55" Type="http://schemas.openxmlformats.org/officeDocument/2006/relationships/hyperlink" Target="https://podminky.urs.cz/item/CS_URS_2023_02/722290226" TargetMode="External" /><Relationship Id="rId56" Type="http://schemas.openxmlformats.org/officeDocument/2006/relationships/hyperlink" Target="https://podminky.urs.cz/item/CS_URS_2023_02/722290246" TargetMode="External" /><Relationship Id="rId57" Type="http://schemas.openxmlformats.org/officeDocument/2006/relationships/hyperlink" Target="https://podminky.urs.cz/item/CS_URS_2023_02/722290234" TargetMode="External" /><Relationship Id="rId58" Type="http://schemas.openxmlformats.org/officeDocument/2006/relationships/hyperlink" Target="https://podminky.urs.cz/item/CS_URS_2023_02/998722102" TargetMode="External" /><Relationship Id="rId59" Type="http://schemas.openxmlformats.org/officeDocument/2006/relationships/hyperlink" Target="https://podminky.urs.cz/item/CS_URS_2023_02/725111132" TargetMode="External" /><Relationship Id="rId60" Type="http://schemas.openxmlformats.org/officeDocument/2006/relationships/hyperlink" Target="https://podminky.urs.cz/item/CS_URS_2023_02/725112022" TargetMode="External" /><Relationship Id="rId61" Type="http://schemas.openxmlformats.org/officeDocument/2006/relationships/hyperlink" Target="https://podminky.urs.cz/item/CS_URS_2023_02/725119125" TargetMode="External" /><Relationship Id="rId62" Type="http://schemas.openxmlformats.org/officeDocument/2006/relationships/hyperlink" Target="https://podminky.urs.cz/item/CS_URS_2023_02/725211601" TargetMode="External" /><Relationship Id="rId63" Type="http://schemas.openxmlformats.org/officeDocument/2006/relationships/hyperlink" Target="https://podminky.urs.cz/item/CS_URS_2023_02/725211603" TargetMode="External" /><Relationship Id="rId64" Type="http://schemas.openxmlformats.org/officeDocument/2006/relationships/hyperlink" Target="https://podminky.urs.cz/item/CS_URS_2023_02/725211681" TargetMode="External" /><Relationship Id="rId65" Type="http://schemas.openxmlformats.org/officeDocument/2006/relationships/hyperlink" Target="https://podminky.urs.cz/item/CS_URS_2023_02/725211701" TargetMode="External" /><Relationship Id="rId66" Type="http://schemas.openxmlformats.org/officeDocument/2006/relationships/hyperlink" Target="https://podminky.urs.cz/item/CS_URS_2023_02/725241212" TargetMode="External" /><Relationship Id="rId67" Type="http://schemas.openxmlformats.org/officeDocument/2006/relationships/hyperlink" Target="https://podminky.urs.cz/item/CS_URS_2023_02/725291703" TargetMode="External" /><Relationship Id="rId68" Type="http://schemas.openxmlformats.org/officeDocument/2006/relationships/hyperlink" Target="https://podminky.urs.cz/item/CS_URS_2023_02/725291706" TargetMode="External" /><Relationship Id="rId69" Type="http://schemas.openxmlformats.org/officeDocument/2006/relationships/hyperlink" Target="https://podminky.urs.cz/item/CS_URS_2023_02/725291721" TargetMode="External" /><Relationship Id="rId70" Type="http://schemas.openxmlformats.org/officeDocument/2006/relationships/hyperlink" Target="https://podminky.urs.cz/item/CS_URS_2023_02/725291722" TargetMode="External" /><Relationship Id="rId71" Type="http://schemas.openxmlformats.org/officeDocument/2006/relationships/hyperlink" Target="https://podminky.urs.cz/item/CS_URS_2023_02/725311121" TargetMode="External" /><Relationship Id="rId72" Type="http://schemas.openxmlformats.org/officeDocument/2006/relationships/hyperlink" Target="https://podminky.urs.cz/item/CS_URS_2023_02/725331111" TargetMode="External" /><Relationship Id="rId73" Type="http://schemas.openxmlformats.org/officeDocument/2006/relationships/hyperlink" Target="https://podminky.urs.cz/item/CS_URS_2023_02/725339111" TargetMode="External" /><Relationship Id="rId74" Type="http://schemas.openxmlformats.org/officeDocument/2006/relationships/hyperlink" Target="https://podminky.urs.cz/item/CS_URS_2023_02/725813111" TargetMode="External" /><Relationship Id="rId75" Type="http://schemas.openxmlformats.org/officeDocument/2006/relationships/hyperlink" Target="https://podminky.urs.cz/item/CS_URS_2023_02/725813112" TargetMode="External" /><Relationship Id="rId76" Type="http://schemas.openxmlformats.org/officeDocument/2006/relationships/hyperlink" Target="https://podminky.urs.cz/item/CS_URS_2023_02/725821312" TargetMode="External" /><Relationship Id="rId77" Type="http://schemas.openxmlformats.org/officeDocument/2006/relationships/hyperlink" Target="https://podminky.urs.cz/item/CS_URS_2023_02/725821325" TargetMode="External" /><Relationship Id="rId78" Type="http://schemas.openxmlformats.org/officeDocument/2006/relationships/hyperlink" Target="https://podminky.urs.cz/item/CS_URS_2023_02/725822613" TargetMode="External" /><Relationship Id="rId79" Type="http://schemas.openxmlformats.org/officeDocument/2006/relationships/hyperlink" Target="https://podminky.urs.cz/item/CS_URS_2023_02/725829131" TargetMode="External" /><Relationship Id="rId80" Type="http://schemas.openxmlformats.org/officeDocument/2006/relationships/hyperlink" Target="https://podminky.urs.cz/item/CS_URS_2023_02/725841312" TargetMode="External" /><Relationship Id="rId81" Type="http://schemas.openxmlformats.org/officeDocument/2006/relationships/hyperlink" Target="https://podminky.urs.cz/item/CS_URS_2023_02/725861101" TargetMode="External" /><Relationship Id="rId82" Type="http://schemas.openxmlformats.org/officeDocument/2006/relationships/hyperlink" Target="https://podminky.urs.cz/item/CS_URS_2023_02/725861102" TargetMode="External" /><Relationship Id="rId83" Type="http://schemas.openxmlformats.org/officeDocument/2006/relationships/hyperlink" Target="https://podminky.urs.cz/item/CS_URS_2023_02/725861312" TargetMode="External" /><Relationship Id="rId84" Type="http://schemas.openxmlformats.org/officeDocument/2006/relationships/hyperlink" Target="https://podminky.urs.cz/item/CS_URS_2023_02/725862103" TargetMode="External" /><Relationship Id="rId85" Type="http://schemas.openxmlformats.org/officeDocument/2006/relationships/hyperlink" Target="https://podminky.urs.cz/item/CS_URS_2023_02/725865311" TargetMode="External" /><Relationship Id="rId86" Type="http://schemas.openxmlformats.org/officeDocument/2006/relationships/hyperlink" Target="https://podminky.urs.cz/item/CS_URS_2023_02/998725102" TargetMode="External" /><Relationship Id="rId87" Type="http://schemas.openxmlformats.org/officeDocument/2006/relationships/hyperlink" Target="https://podminky.urs.cz/item/CS_URS_2023_02/726131002" TargetMode="External" /><Relationship Id="rId88" Type="http://schemas.openxmlformats.org/officeDocument/2006/relationships/hyperlink" Target="https://podminky.urs.cz/item/CS_URS_2023_02/726131031" TargetMode="External" /><Relationship Id="rId89" Type="http://schemas.openxmlformats.org/officeDocument/2006/relationships/hyperlink" Target="https://podminky.urs.cz/item/CS_URS_2023_02/726131041" TargetMode="External" /><Relationship Id="rId90" Type="http://schemas.openxmlformats.org/officeDocument/2006/relationships/hyperlink" Target="https://podminky.urs.cz/item/CS_URS_2023_02/726131043" TargetMode="External" /><Relationship Id="rId91" Type="http://schemas.openxmlformats.org/officeDocument/2006/relationships/hyperlink" Target="https://podminky.urs.cz/item/CS_URS_2023_02/726191001" TargetMode="External" /><Relationship Id="rId92" Type="http://schemas.openxmlformats.org/officeDocument/2006/relationships/hyperlink" Target="https://podminky.urs.cz/item/CS_URS_2023_02/726191002" TargetMode="External" /><Relationship Id="rId93" Type="http://schemas.openxmlformats.org/officeDocument/2006/relationships/hyperlink" Target="https://podminky.urs.cz/item/CS_URS_2023_02/726191011" TargetMode="External" /><Relationship Id="rId94" Type="http://schemas.openxmlformats.org/officeDocument/2006/relationships/hyperlink" Target="https://podminky.urs.cz/item/CS_URS_2023_02/998726112" TargetMode="External" /><Relationship Id="rId95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998713101" TargetMode="External" /><Relationship Id="rId2" Type="http://schemas.openxmlformats.org/officeDocument/2006/relationships/hyperlink" Target="https://podminky.urs.cz/item/CS_URS_2023_02/731251118" TargetMode="External" /><Relationship Id="rId3" Type="http://schemas.openxmlformats.org/officeDocument/2006/relationships/hyperlink" Target="https://podminky.urs.cz/item/CS_URS_2022_01/998731201" TargetMode="External" /><Relationship Id="rId4" Type="http://schemas.openxmlformats.org/officeDocument/2006/relationships/hyperlink" Target="https://podminky.urs.cz/item/CS_URS_2023_02/732112232" TargetMode="External" /><Relationship Id="rId5" Type="http://schemas.openxmlformats.org/officeDocument/2006/relationships/hyperlink" Target="https://podminky.urs.cz/item/CS_URS_2023_02/732229111" TargetMode="External" /><Relationship Id="rId6" Type="http://schemas.openxmlformats.org/officeDocument/2006/relationships/hyperlink" Target="https://podminky.urs.cz/item/CS_URS_2023_02/732231004" TargetMode="External" /><Relationship Id="rId7" Type="http://schemas.openxmlformats.org/officeDocument/2006/relationships/hyperlink" Target="https://podminky.urs.cz/item/CS_URS_2023_02/732331616" TargetMode="External" /><Relationship Id="rId8" Type="http://schemas.openxmlformats.org/officeDocument/2006/relationships/hyperlink" Target="https://podminky.urs.cz/item/CS_URS_2021_01/732331771" TargetMode="External" /><Relationship Id="rId9" Type="http://schemas.openxmlformats.org/officeDocument/2006/relationships/hyperlink" Target="https://podminky.urs.cz/item/CS_URS_2021_01/732331777" TargetMode="External" /><Relationship Id="rId10" Type="http://schemas.openxmlformats.org/officeDocument/2006/relationships/hyperlink" Target="https://podminky.urs.cz/item/CS_URS_2023_02/732421415" TargetMode="External" /><Relationship Id="rId11" Type="http://schemas.openxmlformats.org/officeDocument/2006/relationships/hyperlink" Target="https://podminky.urs.cz/item/CS_URS_2023_02/732421453" TargetMode="External" /><Relationship Id="rId12" Type="http://schemas.openxmlformats.org/officeDocument/2006/relationships/hyperlink" Target="https://podminky.urs.cz/item/CS_URS_2023_02/732522012" TargetMode="External" /><Relationship Id="rId13" Type="http://schemas.openxmlformats.org/officeDocument/2006/relationships/hyperlink" Target="https://podminky.urs.cz/item/CS_URS_2023_02/998732101" TargetMode="External" /><Relationship Id="rId14" Type="http://schemas.openxmlformats.org/officeDocument/2006/relationships/hyperlink" Target="https://podminky.urs.cz/item/CS_URS_2023_02/733222104" TargetMode="External" /><Relationship Id="rId15" Type="http://schemas.openxmlformats.org/officeDocument/2006/relationships/hyperlink" Target="https://podminky.urs.cz/item/CS_URS_2023_02/733223106" TargetMode="External" /><Relationship Id="rId16" Type="http://schemas.openxmlformats.org/officeDocument/2006/relationships/hyperlink" Target="https://podminky.urs.cz/item/CS_URS_2023_02/733322224" TargetMode="External" /><Relationship Id="rId17" Type="http://schemas.openxmlformats.org/officeDocument/2006/relationships/hyperlink" Target="https://podminky.urs.cz/item/CS_URS_2023_02/733322236" TargetMode="External" /><Relationship Id="rId18" Type="http://schemas.openxmlformats.org/officeDocument/2006/relationships/hyperlink" Target="https://podminky.urs.cz/item/CS_URS_2023_02/733391102" TargetMode="External" /><Relationship Id="rId19" Type="http://schemas.openxmlformats.org/officeDocument/2006/relationships/hyperlink" Target="https://podminky.urs.cz/item/CS_URS_2023_02/998733101" TargetMode="External" /><Relationship Id="rId20" Type="http://schemas.openxmlformats.org/officeDocument/2006/relationships/hyperlink" Target="https://podminky.urs.cz/item/CS_URS_2021_01/734209124" TargetMode="External" /><Relationship Id="rId21" Type="http://schemas.openxmlformats.org/officeDocument/2006/relationships/hyperlink" Target="https://podminky.urs.cz/item/CS_URS_2023_02/734211120" TargetMode="External" /><Relationship Id="rId22" Type="http://schemas.openxmlformats.org/officeDocument/2006/relationships/hyperlink" Target="https://podminky.urs.cz/item/CS_URS_2023_02/734220101" TargetMode="External" /><Relationship Id="rId23" Type="http://schemas.openxmlformats.org/officeDocument/2006/relationships/hyperlink" Target="https://podminky.urs.cz/item/CS_URS_2023_02/734220102" TargetMode="External" /><Relationship Id="rId24" Type="http://schemas.openxmlformats.org/officeDocument/2006/relationships/hyperlink" Target="https://podminky.urs.cz/item/CS_URS_2023_02/734242415" TargetMode="External" /><Relationship Id="rId25" Type="http://schemas.openxmlformats.org/officeDocument/2006/relationships/hyperlink" Target="https://podminky.urs.cz/item/CS_URS_2023_02/734242416" TargetMode="External" /><Relationship Id="rId26" Type="http://schemas.openxmlformats.org/officeDocument/2006/relationships/hyperlink" Target="https://podminky.urs.cz/item/CS_URS_2023_02/734291264" TargetMode="External" /><Relationship Id="rId27" Type="http://schemas.openxmlformats.org/officeDocument/2006/relationships/hyperlink" Target="https://podminky.urs.cz/item/CS_URS_2023_02/734291265" TargetMode="External" /><Relationship Id="rId28" Type="http://schemas.openxmlformats.org/officeDocument/2006/relationships/hyperlink" Target="https://podminky.urs.cz/item/CS_URS_2023_02/734291266" TargetMode="External" /><Relationship Id="rId29" Type="http://schemas.openxmlformats.org/officeDocument/2006/relationships/hyperlink" Target="https://podminky.urs.cz/item/CS_URS_2023_02/734292713" TargetMode="External" /><Relationship Id="rId30" Type="http://schemas.openxmlformats.org/officeDocument/2006/relationships/hyperlink" Target="https://podminky.urs.cz/item/CS_URS_2023_02/734411127" TargetMode="External" /><Relationship Id="rId31" Type="http://schemas.openxmlformats.org/officeDocument/2006/relationships/hyperlink" Target="https://podminky.urs.cz/item/CS_URS_2023_02/998734101" TargetMode="External" /><Relationship Id="rId32" Type="http://schemas.openxmlformats.org/officeDocument/2006/relationships/hyperlink" Target="https://podminky.urs.cz/item/CS_URS_2023_02/735511011" TargetMode="External" /><Relationship Id="rId33" Type="http://schemas.openxmlformats.org/officeDocument/2006/relationships/hyperlink" Target="https://podminky.urs.cz/item/CS_URS_2023_02/735511061" TargetMode="External" /><Relationship Id="rId34" Type="http://schemas.openxmlformats.org/officeDocument/2006/relationships/hyperlink" Target="https://podminky.urs.cz/item/CS_URS_2022_01/735511063" TargetMode="External" /><Relationship Id="rId35" Type="http://schemas.openxmlformats.org/officeDocument/2006/relationships/hyperlink" Target="https://podminky.urs.cz/item/CS_URS_2022_01/735511064" TargetMode="External" /><Relationship Id="rId36" Type="http://schemas.openxmlformats.org/officeDocument/2006/relationships/hyperlink" Target="https://podminky.urs.cz/item/CS_URS_2021_01/735511085" TargetMode="External" /><Relationship Id="rId37" Type="http://schemas.openxmlformats.org/officeDocument/2006/relationships/hyperlink" Target="https://podminky.urs.cz/item/CS_URS_2023_02/735511088" TargetMode="External" /><Relationship Id="rId38" Type="http://schemas.openxmlformats.org/officeDocument/2006/relationships/hyperlink" Target="https://podminky.urs.cz/item/CS_URS_2023_02/735511089" TargetMode="External" /><Relationship Id="rId39" Type="http://schemas.openxmlformats.org/officeDocument/2006/relationships/hyperlink" Target="https://podminky.urs.cz/item/CS_URS_2023_02/735511090" TargetMode="External" /><Relationship Id="rId40" Type="http://schemas.openxmlformats.org/officeDocument/2006/relationships/hyperlink" Target="https://podminky.urs.cz/item/CS_URS_2023_02/998735101" TargetMode="External" /><Relationship Id="rId41" Type="http://schemas.openxmlformats.org/officeDocument/2006/relationships/hyperlink" Target="https://podminky.urs.cz/item/CS_URS_2023_02/HZS2222" TargetMode="External" /><Relationship Id="rId42" Type="http://schemas.openxmlformats.org/officeDocument/2006/relationships/hyperlink" Target="https://podminky.urs.cz/item/CS_URS_2023_02/HZS2232" TargetMode="External" /><Relationship Id="rId43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41210003" TargetMode="External" /><Relationship Id="rId2" Type="http://schemas.openxmlformats.org/officeDocument/2006/relationships/hyperlink" Target="https://podminky.urs.cz/item/CS_URS_2023_02/741210001" TargetMode="External" /><Relationship Id="rId3" Type="http://schemas.openxmlformats.org/officeDocument/2006/relationships/hyperlink" Target="https://podminky.urs.cz/item/CS_URS_2023_02/741231014" TargetMode="External" /><Relationship Id="rId4" Type="http://schemas.openxmlformats.org/officeDocument/2006/relationships/hyperlink" Target="https://podminky.urs.cz/item/CS_URS_2023_02/741122643" TargetMode="External" /><Relationship Id="rId5" Type="http://schemas.openxmlformats.org/officeDocument/2006/relationships/hyperlink" Target="https://podminky.urs.cz/item/CS_URS_2023_02/741122642" TargetMode="External" /><Relationship Id="rId6" Type="http://schemas.openxmlformats.org/officeDocument/2006/relationships/hyperlink" Target="https://podminky.urs.cz/item/CS_URS_2023_02/741122641" TargetMode="External" /><Relationship Id="rId7" Type="http://schemas.openxmlformats.org/officeDocument/2006/relationships/hyperlink" Target="https://podminky.urs.cz/item/CS_URS_2023_02/741122611" TargetMode="External" /><Relationship Id="rId8" Type="http://schemas.openxmlformats.org/officeDocument/2006/relationships/hyperlink" Target="https://podminky.urs.cz/item/CS_URS_2023_02/741124701" TargetMode="External" /><Relationship Id="rId9" Type="http://schemas.openxmlformats.org/officeDocument/2006/relationships/hyperlink" Target="https://podminky.urs.cz/item/CS_URS_2023_02/741120301" TargetMode="External" /><Relationship Id="rId10" Type="http://schemas.openxmlformats.org/officeDocument/2006/relationships/hyperlink" Target="https://podminky.urs.cz/item/CS_URS_2023_02/741310201" TargetMode="External" /><Relationship Id="rId11" Type="http://schemas.openxmlformats.org/officeDocument/2006/relationships/hyperlink" Target="https://podminky.urs.cz/item/CS_URS_2023_02/741310231" TargetMode="External" /><Relationship Id="rId12" Type="http://schemas.openxmlformats.org/officeDocument/2006/relationships/hyperlink" Target="https://podminky.urs.cz/item/CS_URS_2023_02/741310233" TargetMode="External" /><Relationship Id="rId13" Type="http://schemas.openxmlformats.org/officeDocument/2006/relationships/hyperlink" Target="https://podminky.urs.cz/item/CS_URS_2023_02/741310239" TargetMode="External" /><Relationship Id="rId14" Type="http://schemas.openxmlformats.org/officeDocument/2006/relationships/hyperlink" Target="https://podminky.urs.cz/item/CS_URS_2023_02/741330371" TargetMode="External" /><Relationship Id="rId15" Type="http://schemas.openxmlformats.org/officeDocument/2006/relationships/hyperlink" Target="https://podminky.urs.cz/item/CS_URS_2023_02/741311004" TargetMode="External" /><Relationship Id="rId16" Type="http://schemas.openxmlformats.org/officeDocument/2006/relationships/hyperlink" Target="https://podminky.urs.cz/item/CS_URS_2023_02/741310251" TargetMode="External" /><Relationship Id="rId17" Type="http://schemas.openxmlformats.org/officeDocument/2006/relationships/hyperlink" Target="https://podminky.urs.cz/item/CS_URS_2023_02/741310261" TargetMode="External" /><Relationship Id="rId18" Type="http://schemas.openxmlformats.org/officeDocument/2006/relationships/hyperlink" Target="https://podminky.urs.cz/item/CS_URS_2023_02/741310263" TargetMode="External" /><Relationship Id="rId19" Type="http://schemas.openxmlformats.org/officeDocument/2006/relationships/hyperlink" Target="https://podminky.urs.cz/item/CS_URS_2023_02/741310269" TargetMode="External" /><Relationship Id="rId20" Type="http://schemas.openxmlformats.org/officeDocument/2006/relationships/hyperlink" Target="https://podminky.urs.cz/item/CS_URS_2023_02/741313042" TargetMode="External" /><Relationship Id="rId21" Type="http://schemas.openxmlformats.org/officeDocument/2006/relationships/hyperlink" Target="https://podminky.urs.cz/item/CS_URS_2023_02/741313082" TargetMode="External" /><Relationship Id="rId22" Type="http://schemas.openxmlformats.org/officeDocument/2006/relationships/hyperlink" Target="https://podminky.urs.cz/item/CS_URS_2023_02/741313082.1" TargetMode="External" /><Relationship Id="rId23" Type="http://schemas.openxmlformats.org/officeDocument/2006/relationships/hyperlink" Target="https://podminky.urs.cz/item/CS_URS_2023_02/741111002" TargetMode="External" /><Relationship Id="rId24" Type="http://schemas.openxmlformats.org/officeDocument/2006/relationships/hyperlink" Target="https://podminky.urs.cz/item/CS_URS_2023_02/741372111" TargetMode="External" /><Relationship Id="rId25" Type="http://schemas.openxmlformats.org/officeDocument/2006/relationships/hyperlink" Target="https://podminky.urs.cz/item/CS_URS_2023_02/741372061" TargetMode="External" /><Relationship Id="rId26" Type="http://schemas.openxmlformats.org/officeDocument/2006/relationships/hyperlink" Target="https://podminky.urs.cz/item/CS_URS_2023_02/741372062" TargetMode="External" /><Relationship Id="rId27" Type="http://schemas.openxmlformats.org/officeDocument/2006/relationships/hyperlink" Target="https://podminky.urs.cz/item/CS_URS_2023_02/741910411" TargetMode="External" /><Relationship Id="rId28" Type="http://schemas.openxmlformats.org/officeDocument/2006/relationships/hyperlink" Target="https://podminky.urs.cz/item/CS_URS_2023_02/741910412" TargetMode="External" /><Relationship Id="rId29" Type="http://schemas.openxmlformats.org/officeDocument/2006/relationships/hyperlink" Target="https://podminky.urs.cz/item/CS_URS_2023_02/741910502" TargetMode="External" /><Relationship Id="rId30" Type="http://schemas.openxmlformats.org/officeDocument/2006/relationships/hyperlink" Target="https://podminky.urs.cz/item/CS_URS_2023_02/741112061" TargetMode="External" /><Relationship Id="rId31" Type="http://schemas.openxmlformats.org/officeDocument/2006/relationships/hyperlink" Target="https://podminky.urs.cz/item/CS_URS_2023_02/741112001" TargetMode="External" /><Relationship Id="rId32" Type="http://schemas.openxmlformats.org/officeDocument/2006/relationships/hyperlink" Target="https://podminky.urs.cz/item/CS_URS_2023_02/741112101" TargetMode="External" /><Relationship Id="rId33" Type="http://schemas.openxmlformats.org/officeDocument/2006/relationships/hyperlink" Target="https://podminky.urs.cz/item/CS_URS_2023_02/741231014" TargetMode="External" /><Relationship Id="rId34" Type="http://schemas.openxmlformats.org/officeDocument/2006/relationships/hyperlink" Target="https://podminky.urs.cz/item/CS_URS_2023_02/741110002" TargetMode="External" /><Relationship Id="rId35" Type="http://schemas.openxmlformats.org/officeDocument/2006/relationships/hyperlink" Target="https://podminky.urs.cz/item/CS_URS_2023_02/741420022" TargetMode="External" /><Relationship Id="rId36" Type="http://schemas.openxmlformats.org/officeDocument/2006/relationships/hyperlink" Target="https://podminky.urs.cz/item/CS_URS_2023_02/460932111" TargetMode="External" /><Relationship Id="rId37" Type="http://schemas.openxmlformats.org/officeDocument/2006/relationships/hyperlink" Target="https://podminky.urs.cz/item/CS_URS_2023_02/741410021" TargetMode="External" /><Relationship Id="rId38" Type="http://schemas.openxmlformats.org/officeDocument/2006/relationships/hyperlink" Target="https://podminky.urs.cz/item/CS_URS_2023_02/741420011" TargetMode="External" /><Relationship Id="rId39" Type="http://schemas.openxmlformats.org/officeDocument/2006/relationships/hyperlink" Target="https://podminky.urs.cz/item/CS_URS_2023_02/741420001" TargetMode="External" /><Relationship Id="rId40" Type="http://schemas.openxmlformats.org/officeDocument/2006/relationships/hyperlink" Target="https://podminky.urs.cz/item/CS_URS_2023_02/HZS.009" TargetMode="External" /><Relationship Id="rId41" Type="http://schemas.openxmlformats.org/officeDocument/2006/relationships/hyperlink" Target="https://podminky.urs.cz/item/CS_URS_2023_02/741420022" TargetMode="External" /><Relationship Id="rId42" Type="http://schemas.openxmlformats.org/officeDocument/2006/relationships/hyperlink" Target="https://podminky.urs.cz/item/CS_URS_2023_02/741430003" TargetMode="External" /><Relationship Id="rId43" Type="http://schemas.openxmlformats.org/officeDocument/2006/relationships/hyperlink" Target="https://podminky.urs.cz/item/CS_URS_2023_02/741420083" TargetMode="External" /><Relationship Id="rId44" Type="http://schemas.openxmlformats.org/officeDocument/2006/relationships/hyperlink" Target="https://podminky.urs.cz/item/CS_URS_2023_02/741310251" TargetMode="External" /><Relationship Id="rId45" Type="http://schemas.openxmlformats.org/officeDocument/2006/relationships/hyperlink" Target="https://podminky.urs.cz/item/CS_URS_2023_02/741313082" TargetMode="External" /><Relationship Id="rId46" Type="http://schemas.openxmlformats.org/officeDocument/2006/relationships/hyperlink" Target="https://podminky.urs.cz/item/CS_URS_2023_02/741372061" TargetMode="External" /><Relationship Id="rId47" Type="http://schemas.openxmlformats.org/officeDocument/2006/relationships/hyperlink" Target="https://podminky.urs.cz/item/CS_URS_2023_02/741122611" TargetMode="External" /><Relationship Id="rId48" Type="http://schemas.openxmlformats.org/officeDocument/2006/relationships/hyperlink" Target="https://podminky.urs.cz/item/CS_URS_2023_02/741110511" TargetMode="External" /><Relationship Id="rId49" Type="http://schemas.openxmlformats.org/officeDocument/2006/relationships/hyperlink" Target="https://podminky.urs.cz/item/CS_URS_2023_02/460932111" TargetMode="External" /><Relationship Id="rId50" Type="http://schemas.openxmlformats.org/officeDocument/2006/relationships/hyperlink" Target="https://podminky.urs.cz/item/CS_URS_2023_02/741311002" TargetMode="External" /><Relationship Id="rId51" Type="http://schemas.openxmlformats.org/officeDocument/2006/relationships/hyperlink" Target="https://podminky.urs.cz/item/CS_URS_2023_02/741210001" TargetMode="External" /><Relationship Id="rId52" Type="http://schemas.openxmlformats.org/officeDocument/2006/relationships/hyperlink" Target="https://podminky.urs.cz/item/CS_URS_2023_02/741310201" TargetMode="External" /><Relationship Id="rId53" Type="http://schemas.openxmlformats.org/officeDocument/2006/relationships/hyperlink" Target="https://podminky.urs.cz/item/CS_URS_2023_02/741313042" TargetMode="External" /><Relationship Id="rId54" Type="http://schemas.openxmlformats.org/officeDocument/2006/relationships/hyperlink" Target="https://podminky.urs.cz/item/CS_URS_2023_02/741420022" TargetMode="External" /><Relationship Id="rId55" Type="http://schemas.openxmlformats.org/officeDocument/2006/relationships/hyperlink" Target="https://podminky.urs.cz/item/CS_URS_2023_02/741372061" TargetMode="External" /><Relationship Id="rId56" Type="http://schemas.openxmlformats.org/officeDocument/2006/relationships/hyperlink" Target="https://podminky.urs.cz/item/CS_URS_2023_02/741122611" TargetMode="External" /><Relationship Id="rId57" Type="http://schemas.openxmlformats.org/officeDocument/2006/relationships/hyperlink" Target="https://podminky.urs.cz/item/CS_URS_2023_02/741730015" TargetMode="External" /><Relationship Id="rId58" Type="http://schemas.openxmlformats.org/officeDocument/2006/relationships/hyperlink" Target="https://podminky.urs.cz/item/CS_URS_2023_02/741721214" TargetMode="External" /><Relationship Id="rId59" Type="http://schemas.openxmlformats.org/officeDocument/2006/relationships/hyperlink" Target="https://podminky.urs.cz/item/CS_URS_2023_02/741740021" TargetMode="External" /><Relationship Id="rId60" Type="http://schemas.openxmlformats.org/officeDocument/2006/relationships/hyperlink" Target="https://podminky.urs.cz/item/CS_URS_2023_02/741711002" TargetMode="External" /><Relationship Id="rId61" Type="http://schemas.openxmlformats.org/officeDocument/2006/relationships/hyperlink" Target="https://podminky.urs.cz/item/CS_URS_2023_02/741120324" TargetMode="External" /><Relationship Id="rId62" Type="http://schemas.openxmlformats.org/officeDocument/2006/relationships/hyperlink" Target="https://podminky.urs.cz/item/CS_URS_2023_02/741240021" TargetMode="External" /><Relationship Id="rId63" Type="http://schemas.openxmlformats.org/officeDocument/2006/relationships/hyperlink" Target="https://podminky.urs.cz/item/CS_URS_2023_02/741361025" TargetMode="External" /><Relationship Id="rId64" Type="http://schemas.openxmlformats.org/officeDocument/2006/relationships/hyperlink" Target="https://podminky.urs.cz/item/CS_URS_2023_02/741810001" TargetMode="External" /><Relationship Id="rId65" Type="http://schemas.openxmlformats.org/officeDocument/2006/relationships/hyperlink" Target="https://podminky.urs.cz/item/CS_URS_2023_02/741810003" TargetMode="External" /><Relationship Id="rId66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42330001" TargetMode="External" /><Relationship Id="rId2" Type="http://schemas.openxmlformats.org/officeDocument/2006/relationships/hyperlink" Target="https://podminky.urs.cz/item/CS_URS_2023_02/742330044" TargetMode="External" /><Relationship Id="rId3" Type="http://schemas.openxmlformats.org/officeDocument/2006/relationships/hyperlink" Target="https://podminky.urs.cz/item/CS_URS_2023_02/742330051" TargetMode="External" /><Relationship Id="rId4" Type="http://schemas.openxmlformats.org/officeDocument/2006/relationships/hyperlink" Target="https://podminky.urs.cz/item/CS_URS_2023_02/742230004" TargetMode="External" /><Relationship Id="rId5" Type="http://schemas.openxmlformats.org/officeDocument/2006/relationships/hyperlink" Target="https://podminky.urs.cz/item/CS_URS_2023_02/742230101" TargetMode="External" /><Relationship Id="rId6" Type="http://schemas.openxmlformats.org/officeDocument/2006/relationships/hyperlink" Target="https://podminky.urs.cz/item/CS_URS_2023_02/742230102" TargetMode="External" /><Relationship Id="rId7" Type="http://schemas.openxmlformats.org/officeDocument/2006/relationships/hyperlink" Target="https://podminky.urs.cz/item/CS_URS_2023_02/742230001" TargetMode="External" /><Relationship Id="rId8" Type="http://schemas.openxmlformats.org/officeDocument/2006/relationships/hyperlink" Target="https://podminky.urs.cz/item/CS_URS_2023_02/742121001" TargetMode="External" /><Relationship Id="rId9" Type="http://schemas.openxmlformats.org/officeDocument/2006/relationships/hyperlink" Target="https://podminky.urs.cz/item/CS_URS_2023_02/741112061" TargetMode="External" /><Relationship Id="rId10" Type="http://schemas.openxmlformats.org/officeDocument/2006/relationships/hyperlink" Target="https://podminky.urs.cz/item/CS_URS_2023_02/741112001" TargetMode="External" /><Relationship Id="rId11" Type="http://schemas.openxmlformats.org/officeDocument/2006/relationships/hyperlink" Target="https://podminky.urs.cz/item/CS_URS_2023_02/741110001" TargetMode="External" /><Relationship Id="rId12" Type="http://schemas.openxmlformats.org/officeDocument/2006/relationships/hyperlink" Target="https://podminky.urs.cz/item/CS_URS_2023_02/741110002" TargetMode="External" /><Relationship Id="rId13" Type="http://schemas.openxmlformats.org/officeDocument/2006/relationships/hyperlink" Target="https://podminky.urs.cz/item/CS_URS_2023_02/742310002" TargetMode="External" /><Relationship Id="rId14" Type="http://schemas.openxmlformats.org/officeDocument/2006/relationships/hyperlink" Target="https://podminky.urs.cz/item/CS_URS_2023_02/742310004" TargetMode="External" /><Relationship Id="rId15" Type="http://schemas.openxmlformats.org/officeDocument/2006/relationships/hyperlink" Target="https://podminky.urs.cz/item/CS_URS_2023_02/742320001" TargetMode="External" /><Relationship Id="rId16" Type="http://schemas.openxmlformats.org/officeDocument/2006/relationships/hyperlink" Target="https://podminky.urs.cz/item/CS_URS_2023_02/741110001" TargetMode="External" /><Relationship Id="rId17" Type="http://schemas.openxmlformats.org/officeDocument/2006/relationships/hyperlink" Target="https://podminky.urs.cz/item/CS_URS_2023_02/741112001" TargetMode="External" /><Relationship Id="rId18" Type="http://schemas.openxmlformats.org/officeDocument/2006/relationships/hyperlink" Target="https://podminky.urs.cz/item/CS_URS_2023_02/741121101" TargetMode="External" /><Relationship Id="rId19" Type="http://schemas.openxmlformats.org/officeDocument/2006/relationships/hyperlink" Target="https://podminky.urs.cz/item/CS_URS_2023_02/742121001" TargetMode="External" /><Relationship Id="rId20" Type="http://schemas.openxmlformats.org/officeDocument/2006/relationships/hyperlink" Target="https://podminky.urs.cz/item/CS_URS_2023_02/741122611" TargetMode="External" /><Relationship Id="rId21" Type="http://schemas.openxmlformats.org/officeDocument/2006/relationships/hyperlink" Target="https://podminky.urs.cz/item/CS_URS_2023_02/742220001" TargetMode="External" /><Relationship Id="rId22" Type="http://schemas.openxmlformats.org/officeDocument/2006/relationships/hyperlink" Target="https://podminky.urs.cz/item/CS_URS_2023_02/742220141" TargetMode="External" /><Relationship Id="rId23" Type="http://schemas.openxmlformats.org/officeDocument/2006/relationships/hyperlink" Target="https://podminky.urs.cz/item/CS_URS_2023_02/742220161" TargetMode="External" /><Relationship Id="rId24" Type="http://schemas.openxmlformats.org/officeDocument/2006/relationships/hyperlink" Target="https://podminky.urs.cz/item/CS_URS_2023_02/742220172" TargetMode="External" /><Relationship Id="rId25" Type="http://schemas.openxmlformats.org/officeDocument/2006/relationships/hyperlink" Target="https://podminky.urs.cz/item/CS_URS_2023_02/742220232" TargetMode="External" /><Relationship Id="rId26" Type="http://schemas.openxmlformats.org/officeDocument/2006/relationships/hyperlink" Target="https://podminky.urs.cz/item/CS_URS_2023_02/742220251" TargetMode="External" /><Relationship Id="rId27" Type="http://schemas.openxmlformats.org/officeDocument/2006/relationships/hyperlink" Target="https://podminky.urs.cz/item/CS_URS_2023_02/742220241" TargetMode="External" /><Relationship Id="rId28" Type="http://schemas.openxmlformats.org/officeDocument/2006/relationships/hyperlink" Target="https://podminky.urs.cz/item/CS_URS_2023_02/742220255" TargetMode="External" /><Relationship Id="rId29" Type="http://schemas.openxmlformats.org/officeDocument/2006/relationships/hyperlink" Target="https://podminky.urs.cz/item/CS_URS_2023_02/742220256" TargetMode="External" /><Relationship Id="rId30" Type="http://schemas.openxmlformats.org/officeDocument/2006/relationships/hyperlink" Target="https://podminky.urs.cz/item/CS_URS_2023_02/742121001" TargetMode="External" /><Relationship Id="rId31" Type="http://schemas.openxmlformats.org/officeDocument/2006/relationships/hyperlink" Target="https://podminky.urs.cz/item/CS_URS_2023_02/741110001" TargetMode="External" /><Relationship Id="rId32" Type="http://schemas.openxmlformats.org/officeDocument/2006/relationships/hyperlink" Target="https://podminky.urs.cz/item/CS_URS_2023_02/742210001" TargetMode="External" /><Relationship Id="rId33" Type="http://schemas.openxmlformats.org/officeDocument/2006/relationships/hyperlink" Target="https://podminky.urs.cz/item/CS_URS_2023_02/742210061" TargetMode="External" /><Relationship Id="rId34" Type="http://schemas.openxmlformats.org/officeDocument/2006/relationships/hyperlink" Target="https://podminky.urs.cz/item/CS_URS_2023_02/742210121" TargetMode="External" /><Relationship Id="rId35" Type="http://schemas.openxmlformats.org/officeDocument/2006/relationships/hyperlink" Target="https://podminky.urs.cz/item/CS_URS_2023_02/742210131" TargetMode="External" /><Relationship Id="rId36" Type="http://schemas.openxmlformats.org/officeDocument/2006/relationships/hyperlink" Target="https://podminky.urs.cz/item/CS_URS_2023_02/742210151" TargetMode="External" /><Relationship Id="rId37" Type="http://schemas.openxmlformats.org/officeDocument/2006/relationships/hyperlink" Target="https://podminky.urs.cz/item/CS_URS_2023_02/742210261" TargetMode="External" /><Relationship Id="rId38" Type="http://schemas.openxmlformats.org/officeDocument/2006/relationships/hyperlink" Target="https://podminky.urs.cz/item/CS_URS_2023_02/741122611" TargetMode="External" /><Relationship Id="rId39" Type="http://schemas.openxmlformats.org/officeDocument/2006/relationships/hyperlink" Target="https://podminky.urs.cz/item/CS_URS_2023_02/742121001" TargetMode="External" /><Relationship Id="rId40" Type="http://schemas.openxmlformats.org/officeDocument/2006/relationships/hyperlink" Target="https://podminky.urs.cz/item/CS_URS_2023_02/742111001" TargetMode="External" /><Relationship Id="rId41" Type="http://schemas.openxmlformats.org/officeDocument/2006/relationships/hyperlink" Target="https://podminky.urs.cz/item/CS_URS_2023_02/742210401" TargetMode="External" /><Relationship Id="rId42" Type="http://schemas.openxmlformats.org/officeDocument/2006/relationships/hyperlink" Target="https://podminky.urs.cz/item/CS_URS_2023_02/742210421" TargetMode="External" /><Relationship Id="rId43" Type="http://schemas.openxmlformats.org/officeDocument/2006/relationships/hyperlink" Target="https://podminky.urs.cz/item/CS_URS_2023_02/742210521" TargetMode="External" /><Relationship Id="rId44" Type="http://schemas.openxmlformats.org/officeDocument/2006/relationships/hyperlink" Target="https://podminky.urs.cz/item/CS_URS_2023_02/741810002" TargetMode="External" /><Relationship Id="rId45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41210001" TargetMode="External" /><Relationship Id="rId2" Type="http://schemas.openxmlformats.org/officeDocument/2006/relationships/hyperlink" Target="https://podminky.urs.cz/item/CS_URS_2023_02/742230003" TargetMode="External" /><Relationship Id="rId3" Type="http://schemas.openxmlformats.org/officeDocument/2006/relationships/hyperlink" Target="https://podminky.urs.cz/item/CS_URS_2023_02/742230005" TargetMode="External" /><Relationship Id="rId4" Type="http://schemas.openxmlformats.org/officeDocument/2006/relationships/hyperlink" Target="https://podminky.urs.cz/item/CS_URS_2023_02/742230101" TargetMode="External" /><Relationship Id="rId5" Type="http://schemas.openxmlformats.org/officeDocument/2006/relationships/hyperlink" Target="https://podminky.urs.cz/item/CS_URS_2023_02/742230102" TargetMode="External" /><Relationship Id="rId6" Type="http://schemas.openxmlformats.org/officeDocument/2006/relationships/hyperlink" Target="https://podminky.urs.cz/item/CS_URS_2023_02/741330371" TargetMode="External" /><Relationship Id="rId7" Type="http://schemas.openxmlformats.org/officeDocument/2006/relationships/hyperlink" Target="https://podminky.urs.cz/item/CS_URS_2023_02/210120102" TargetMode="External" /><Relationship Id="rId8" Type="http://schemas.openxmlformats.org/officeDocument/2006/relationships/hyperlink" Target="https://podminky.urs.cz/item/CS_URS_2023_02/741122632" TargetMode="External" /><Relationship Id="rId9" Type="http://schemas.openxmlformats.org/officeDocument/2006/relationships/hyperlink" Target="https://podminky.urs.cz/item/CS_URS_2023_02/741122624" TargetMode="External" /><Relationship Id="rId10" Type="http://schemas.openxmlformats.org/officeDocument/2006/relationships/hyperlink" Target="https://podminky.urs.cz/item/CS_URS_2023_02/741122623" TargetMode="External" /><Relationship Id="rId11" Type="http://schemas.openxmlformats.org/officeDocument/2006/relationships/hyperlink" Target="https://podminky.urs.cz/item/CS_URS_2023_02/741122601" TargetMode="External" /><Relationship Id="rId12" Type="http://schemas.openxmlformats.org/officeDocument/2006/relationships/hyperlink" Target="https://podminky.urs.cz/item/CS_URS_2023_02/741122611" TargetMode="External" /><Relationship Id="rId13" Type="http://schemas.openxmlformats.org/officeDocument/2006/relationships/hyperlink" Target="https://podminky.urs.cz/item/CS_URS_2023_02/741124731" TargetMode="External" /><Relationship Id="rId14" Type="http://schemas.openxmlformats.org/officeDocument/2006/relationships/hyperlink" Target="https://podminky.urs.cz/item/CS_URS_2023_02/741420022" TargetMode="External" /><Relationship Id="rId15" Type="http://schemas.openxmlformats.org/officeDocument/2006/relationships/hyperlink" Target="https://podminky.urs.cz/item/CS_URS_2023_02/741410041" TargetMode="External" /><Relationship Id="rId16" Type="http://schemas.openxmlformats.org/officeDocument/2006/relationships/hyperlink" Target="https://podminky.urs.cz/item/CS_URS_2023_02/210204011" TargetMode="External" /><Relationship Id="rId17" Type="http://schemas.openxmlformats.org/officeDocument/2006/relationships/hyperlink" Target="https://podminky.urs.cz/item/CS_URS_2023_02/210202013" TargetMode="External" /><Relationship Id="rId18" Type="http://schemas.openxmlformats.org/officeDocument/2006/relationships/hyperlink" Target="https://podminky.urs.cz/item/CS_URS_2023_02/741136001" TargetMode="External" /><Relationship Id="rId19" Type="http://schemas.openxmlformats.org/officeDocument/2006/relationships/hyperlink" Target="https://podminky.urs.cz/item/CS_URS_2023_02/460010024" TargetMode="External" /><Relationship Id="rId20" Type="http://schemas.openxmlformats.org/officeDocument/2006/relationships/hyperlink" Target="https://podminky.urs.cz/item/CS_URS_2023_02/460010025" TargetMode="External" /><Relationship Id="rId21" Type="http://schemas.openxmlformats.org/officeDocument/2006/relationships/hyperlink" Target="https://podminky.urs.cz/item/CS_URS_2023_02/460171331" TargetMode="External" /><Relationship Id="rId22" Type="http://schemas.openxmlformats.org/officeDocument/2006/relationships/hyperlink" Target="https://podminky.urs.cz/item/CS_URS_2023_02/460431342" TargetMode="External" /><Relationship Id="rId23" Type="http://schemas.openxmlformats.org/officeDocument/2006/relationships/hyperlink" Target="https://podminky.urs.cz/item/CS_URS_2023_02/460171161" TargetMode="External" /><Relationship Id="rId24" Type="http://schemas.openxmlformats.org/officeDocument/2006/relationships/hyperlink" Target="https://podminky.urs.cz/item/CS_URS_2023_02/460431171" TargetMode="External" /><Relationship Id="rId25" Type="http://schemas.openxmlformats.org/officeDocument/2006/relationships/hyperlink" Target="https://podminky.urs.cz/item/CS_URS_2023_02/460791212" TargetMode="External" /><Relationship Id="rId26" Type="http://schemas.openxmlformats.org/officeDocument/2006/relationships/hyperlink" Target="https://podminky.urs.cz/item/CS_URS_2023_02/460791214" TargetMode="External" /><Relationship Id="rId27" Type="http://schemas.openxmlformats.org/officeDocument/2006/relationships/hyperlink" Target="https://podminky.urs.cz/item/CS_URS_2023_02/460641112" TargetMode="External" /><Relationship Id="rId28" Type="http://schemas.openxmlformats.org/officeDocument/2006/relationships/hyperlink" Target="https://podminky.urs.cz/item/CS_URS_2022_02/460671113" TargetMode="External" /><Relationship Id="rId29" Type="http://schemas.openxmlformats.org/officeDocument/2006/relationships/hyperlink" Target="https://podminky.urs.cz/item/CS_URS_2023_02/741810001" TargetMode="External" /><Relationship Id="rId30" Type="http://schemas.openxmlformats.org/officeDocument/2006/relationships/hyperlink" Target="https://podminky.urs.cz/item/CS_URS_2023_02/741820012" TargetMode="External" /><Relationship Id="rId3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1251100" TargetMode="External" /><Relationship Id="rId2" Type="http://schemas.openxmlformats.org/officeDocument/2006/relationships/hyperlink" Target="https://podminky.urs.cz/item/CS_URS_2023_02/132251101" TargetMode="External" /><Relationship Id="rId3" Type="http://schemas.openxmlformats.org/officeDocument/2006/relationships/hyperlink" Target="https://podminky.urs.cz/item/CS_URS_2023_02/181951112" TargetMode="External" /><Relationship Id="rId4" Type="http://schemas.openxmlformats.org/officeDocument/2006/relationships/hyperlink" Target="https://podminky.urs.cz/item/CS_URS_2023_02/564750101" TargetMode="External" /><Relationship Id="rId5" Type="http://schemas.openxmlformats.org/officeDocument/2006/relationships/hyperlink" Target="https://podminky.urs.cz/item/CS_URS_2023_02/564751101" TargetMode="External" /><Relationship Id="rId6" Type="http://schemas.openxmlformats.org/officeDocument/2006/relationships/hyperlink" Target="https://podminky.urs.cz/item/CS_URS_2023_02/596211110" TargetMode="External" /><Relationship Id="rId7" Type="http://schemas.openxmlformats.org/officeDocument/2006/relationships/hyperlink" Target="https://podminky.urs.cz/item/CS_URS_2023_02/637211132" TargetMode="External" /><Relationship Id="rId8" Type="http://schemas.openxmlformats.org/officeDocument/2006/relationships/hyperlink" Target="https://podminky.urs.cz/item/CS_URS_2023_02/916231113" TargetMode="External" /><Relationship Id="rId9" Type="http://schemas.openxmlformats.org/officeDocument/2006/relationships/hyperlink" Target="https://podminky.urs.cz/item/CS_URS_2023_02/712363001" TargetMode="External" /><Relationship Id="rId10" Type="http://schemas.openxmlformats.org/officeDocument/2006/relationships/hyperlink" Target="https://podminky.urs.cz/item/CS_URS_2023_02/712363004" TargetMode="External" /><Relationship Id="rId11" Type="http://schemas.openxmlformats.org/officeDocument/2006/relationships/hyperlink" Target="https://podminky.urs.cz/item/CS_URS_2023_02/712363357" TargetMode="External" /><Relationship Id="rId12" Type="http://schemas.openxmlformats.org/officeDocument/2006/relationships/hyperlink" Target="https://podminky.urs.cz/item/CS_URS_2023_02/712391171" TargetMode="External" /><Relationship Id="rId13" Type="http://schemas.openxmlformats.org/officeDocument/2006/relationships/hyperlink" Target="https://podminky.urs.cz/item/CS_URS_2023_02/712391172" TargetMode="External" /><Relationship Id="rId14" Type="http://schemas.openxmlformats.org/officeDocument/2006/relationships/hyperlink" Target="https://podminky.urs.cz/item/CS_URS_2023_02/712771201" TargetMode="External" /><Relationship Id="rId15" Type="http://schemas.openxmlformats.org/officeDocument/2006/relationships/hyperlink" Target="https://podminky.urs.cz/item/CS_URS_2023_02/712771611" TargetMode="External" /><Relationship Id="rId16" Type="http://schemas.openxmlformats.org/officeDocument/2006/relationships/hyperlink" Target="https://podminky.urs.cz/item/CS_URS_2023_02/998712101" TargetMode="External" /><Relationship Id="rId17" Type="http://schemas.openxmlformats.org/officeDocument/2006/relationships/hyperlink" Target="https://podminky.urs.cz/item/CS_URS_2023_02/721242105" TargetMode="External" /><Relationship Id="rId18" Type="http://schemas.openxmlformats.org/officeDocument/2006/relationships/hyperlink" Target="https://podminky.urs.cz/item/CS_URS_2023_02/762083121" TargetMode="External" /><Relationship Id="rId19" Type="http://schemas.openxmlformats.org/officeDocument/2006/relationships/hyperlink" Target="https://podminky.urs.cz/item/CS_URS_2023_02/762112120" TargetMode="External" /><Relationship Id="rId20" Type="http://schemas.openxmlformats.org/officeDocument/2006/relationships/hyperlink" Target="https://podminky.urs.cz/item/CS_URS_2023_02/762112130" TargetMode="External" /><Relationship Id="rId21" Type="http://schemas.openxmlformats.org/officeDocument/2006/relationships/hyperlink" Target="https://podminky.urs.cz/item/CS_URS_2023_02/762195000" TargetMode="External" /><Relationship Id="rId22" Type="http://schemas.openxmlformats.org/officeDocument/2006/relationships/hyperlink" Target="https://podminky.urs.cz/item/CS_URS_2023_02/762332133" TargetMode="External" /><Relationship Id="rId23" Type="http://schemas.openxmlformats.org/officeDocument/2006/relationships/hyperlink" Target="https://podminky.urs.cz/item/CS_URS_2023_02/762341210" TargetMode="External" /><Relationship Id="rId24" Type="http://schemas.openxmlformats.org/officeDocument/2006/relationships/hyperlink" Target="https://podminky.urs.cz/item/CS_URS_2023_02/762361312" TargetMode="External" /><Relationship Id="rId25" Type="http://schemas.openxmlformats.org/officeDocument/2006/relationships/hyperlink" Target="https://podminky.urs.cz/item/CS_URS_2023_02/762395000" TargetMode="External" /><Relationship Id="rId26" Type="http://schemas.openxmlformats.org/officeDocument/2006/relationships/hyperlink" Target="https://podminky.urs.cz/item/CS_URS_2023_02/762822120" TargetMode="External" /><Relationship Id="rId27" Type="http://schemas.openxmlformats.org/officeDocument/2006/relationships/hyperlink" Target="https://podminky.urs.cz/item/CS_URS_2023_02/998762101" TargetMode="External" /><Relationship Id="rId28" Type="http://schemas.openxmlformats.org/officeDocument/2006/relationships/hyperlink" Target="https://podminky.urs.cz/item/CS_URS_2023_02/764214607" TargetMode="External" /><Relationship Id="rId29" Type="http://schemas.openxmlformats.org/officeDocument/2006/relationships/hyperlink" Target="https://podminky.urs.cz/item/CS_URS_2023_02/764214608" TargetMode="External" /><Relationship Id="rId30" Type="http://schemas.openxmlformats.org/officeDocument/2006/relationships/hyperlink" Target="https://podminky.urs.cz/item/CS_URS_2023_02/764511601" TargetMode="External" /><Relationship Id="rId31" Type="http://schemas.openxmlformats.org/officeDocument/2006/relationships/hyperlink" Target="https://podminky.urs.cz/item/CS_URS_2023_02/764511641" TargetMode="External" /><Relationship Id="rId32" Type="http://schemas.openxmlformats.org/officeDocument/2006/relationships/hyperlink" Target="https://podminky.urs.cz/item/CS_URS_2023_02/764518621" TargetMode="External" /><Relationship Id="rId33" Type="http://schemas.openxmlformats.org/officeDocument/2006/relationships/hyperlink" Target="https://podminky.urs.cz/item/CS_URS_2023_02/998764101" TargetMode="External" /><Relationship Id="rId34" Type="http://schemas.openxmlformats.org/officeDocument/2006/relationships/hyperlink" Target="https://podminky.urs.cz/item/CS_URS_2023_02/766412222" TargetMode="External" /><Relationship Id="rId35" Type="http://schemas.openxmlformats.org/officeDocument/2006/relationships/hyperlink" Target="https://podminky.urs.cz/item/CS_URS_2023_02/998766101" TargetMode="External" /><Relationship Id="rId36" Type="http://schemas.openxmlformats.org/officeDocument/2006/relationships/hyperlink" Target="https://podminky.urs.cz/item/CS_URS_2023_02/783268111" TargetMode="External" /><Relationship Id="rId37" Type="http://schemas.openxmlformats.org/officeDocument/2006/relationships/hyperlink" Target="https://podminky.urs.cz/item/CS_URS_2023_02/HZS2491" TargetMode="External" /><Relationship Id="rId38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2101102" TargetMode="External" /><Relationship Id="rId2" Type="http://schemas.openxmlformats.org/officeDocument/2006/relationships/hyperlink" Target="https://podminky.urs.cz/item/CS_URS_2023_02/112251102" TargetMode="External" /><Relationship Id="rId3" Type="http://schemas.openxmlformats.org/officeDocument/2006/relationships/hyperlink" Target="https://podminky.urs.cz/item/CS_URS_2023_02/113106021" TargetMode="External" /><Relationship Id="rId4" Type="http://schemas.openxmlformats.org/officeDocument/2006/relationships/hyperlink" Target="https://podminky.urs.cz/item/CS_URS_2023_02/113106123" TargetMode="External" /><Relationship Id="rId5" Type="http://schemas.openxmlformats.org/officeDocument/2006/relationships/hyperlink" Target="https://podminky.urs.cz/item/CS_URS_2023_02/113107331" TargetMode="External" /><Relationship Id="rId6" Type="http://schemas.openxmlformats.org/officeDocument/2006/relationships/hyperlink" Target="https://podminky.urs.cz/item/CS_URS_2023_02/113107423" TargetMode="External" /><Relationship Id="rId7" Type="http://schemas.openxmlformats.org/officeDocument/2006/relationships/hyperlink" Target="https://podminky.urs.cz/item/CS_URS_2023_02/113107443" TargetMode="External" /><Relationship Id="rId8" Type="http://schemas.openxmlformats.org/officeDocument/2006/relationships/hyperlink" Target="https://podminky.urs.cz/item/CS_URS_2023_02/113202111" TargetMode="External" /><Relationship Id="rId9" Type="http://schemas.openxmlformats.org/officeDocument/2006/relationships/hyperlink" Target="https://podminky.urs.cz/item/CS_URS_2023_02/131251102" TargetMode="External" /><Relationship Id="rId10" Type="http://schemas.openxmlformats.org/officeDocument/2006/relationships/hyperlink" Target="https://podminky.urs.cz/item/CS_URS_2023_02/111211101" TargetMode="External" /><Relationship Id="rId11" Type="http://schemas.openxmlformats.org/officeDocument/2006/relationships/hyperlink" Target="https://podminky.urs.cz/item/CS_URS_2023_02/162751117" TargetMode="External" /><Relationship Id="rId12" Type="http://schemas.openxmlformats.org/officeDocument/2006/relationships/hyperlink" Target="https://podminky.urs.cz/item/CS_URS_2023_02/162751119" TargetMode="External" /><Relationship Id="rId13" Type="http://schemas.openxmlformats.org/officeDocument/2006/relationships/hyperlink" Target="https://podminky.urs.cz/item/CS_URS_2023_02/174151101" TargetMode="External" /><Relationship Id="rId14" Type="http://schemas.openxmlformats.org/officeDocument/2006/relationships/hyperlink" Target="https://podminky.urs.cz/item/CS_URS_2023_02/181951112" TargetMode="External" /><Relationship Id="rId15" Type="http://schemas.openxmlformats.org/officeDocument/2006/relationships/hyperlink" Target="https://podminky.urs.cz/item/CS_URS_2023_02/184818232" TargetMode="External" /><Relationship Id="rId16" Type="http://schemas.openxmlformats.org/officeDocument/2006/relationships/hyperlink" Target="https://podminky.urs.cz/item/CS_URS_2023_02/338171113" TargetMode="External" /><Relationship Id="rId17" Type="http://schemas.openxmlformats.org/officeDocument/2006/relationships/hyperlink" Target="https://podminky.urs.cz/item/CS_URS_2023_02/348101210" TargetMode="External" /><Relationship Id="rId18" Type="http://schemas.openxmlformats.org/officeDocument/2006/relationships/hyperlink" Target="https://podminky.urs.cz/item/CS_URS_2023_02/348101210" TargetMode="External" /><Relationship Id="rId19" Type="http://schemas.openxmlformats.org/officeDocument/2006/relationships/hyperlink" Target="https://podminky.urs.cz/item/CS_URS_2023_02/348101210" TargetMode="External" /><Relationship Id="rId20" Type="http://schemas.openxmlformats.org/officeDocument/2006/relationships/hyperlink" Target="https://podminky.urs.cz/item/CS_URS_2023_02/348121221" TargetMode="External" /><Relationship Id="rId21" Type="http://schemas.openxmlformats.org/officeDocument/2006/relationships/hyperlink" Target="https://podminky.urs.cz/item/CS_URS_2023_02/348171143" TargetMode="External" /><Relationship Id="rId22" Type="http://schemas.openxmlformats.org/officeDocument/2006/relationships/hyperlink" Target="https://podminky.urs.cz/item/CS_URS_2023_02/348171146" TargetMode="External" /><Relationship Id="rId23" Type="http://schemas.openxmlformats.org/officeDocument/2006/relationships/hyperlink" Target="https://podminky.urs.cz/item/CS_URS_2023_02/564750001" TargetMode="External" /><Relationship Id="rId24" Type="http://schemas.openxmlformats.org/officeDocument/2006/relationships/hyperlink" Target="https://podminky.urs.cz/item/CS_URS_2023_02/564750101" TargetMode="External" /><Relationship Id="rId25" Type="http://schemas.openxmlformats.org/officeDocument/2006/relationships/hyperlink" Target="https://podminky.urs.cz/item/CS_URS_2023_02/564851011" TargetMode="External" /><Relationship Id="rId26" Type="http://schemas.openxmlformats.org/officeDocument/2006/relationships/hyperlink" Target="https://podminky.urs.cz/item/CS_URS_2023_02/572330111" TargetMode="External" /><Relationship Id="rId27" Type="http://schemas.openxmlformats.org/officeDocument/2006/relationships/hyperlink" Target="https://podminky.urs.cz/item/CS_URS_2023_02/572340112" TargetMode="External" /><Relationship Id="rId28" Type="http://schemas.openxmlformats.org/officeDocument/2006/relationships/hyperlink" Target="https://podminky.urs.cz/item/CS_URS_2023_02/596211110" TargetMode="External" /><Relationship Id="rId29" Type="http://schemas.openxmlformats.org/officeDocument/2006/relationships/hyperlink" Target="https://podminky.urs.cz/item/CS_URS_2023_02/596211110" TargetMode="External" /><Relationship Id="rId30" Type="http://schemas.openxmlformats.org/officeDocument/2006/relationships/hyperlink" Target="https://podminky.urs.cz/item/CS_URS_2023_02/596212210" TargetMode="External" /><Relationship Id="rId31" Type="http://schemas.openxmlformats.org/officeDocument/2006/relationships/hyperlink" Target="https://podminky.urs.cz/item/CS_URS_2023_02/596411112" TargetMode="External" /><Relationship Id="rId32" Type="http://schemas.openxmlformats.org/officeDocument/2006/relationships/hyperlink" Target="https://podminky.urs.cz/item/CS_URS_2023_02/637121112" TargetMode="External" /><Relationship Id="rId33" Type="http://schemas.openxmlformats.org/officeDocument/2006/relationships/hyperlink" Target="https://podminky.urs.cz/item/CS_URS_2023_02/914111111" TargetMode="External" /><Relationship Id="rId34" Type="http://schemas.openxmlformats.org/officeDocument/2006/relationships/hyperlink" Target="https://podminky.urs.cz/item/CS_URS_2023_02/914111111" TargetMode="External" /><Relationship Id="rId35" Type="http://schemas.openxmlformats.org/officeDocument/2006/relationships/hyperlink" Target="https://podminky.urs.cz/item/CS_URS_2023_02/914511112" TargetMode="External" /><Relationship Id="rId36" Type="http://schemas.openxmlformats.org/officeDocument/2006/relationships/hyperlink" Target="https://podminky.urs.cz/item/CS_URS_2023_02/915111112" TargetMode="External" /><Relationship Id="rId37" Type="http://schemas.openxmlformats.org/officeDocument/2006/relationships/hyperlink" Target="https://podminky.urs.cz/item/CS_URS_2023_02/915131112" TargetMode="External" /><Relationship Id="rId38" Type="http://schemas.openxmlformats.org/officeDocument/2006/relationships/hyperlink" Target="https://podminky.urs.cz/item/CS_URS_2023_02/915223111" TargetMode="External" /><Relationship Id="rId39" Type="http://schemas.openxmlformats.org/officeDocument/2006/relationships/hyperlink" Target="https://podminky.urs.cz/item/CS_URS_2023_02/916131113" TargetMode="External" /><Relationship Id="rId40" Type="http://schemas.openxmlformats.org/officeDocument/2006/relationships/hyperlink" Target="https://podminky.urs.cz/item/CS_URS_2023_02/916231213" TargetMode="External" /><Relationship Id="rId41" Type="http://schemas.openxmlformats.org/officeDocument/2006/relationships/hyperlink" Target="https://podminky.urs.cz/item/CS_URS_2023_02/916231213" TargetMode="External" /><Relationship Id="rId42" Type="http://schemas.openxmlformats.org/officeDocument/2006/relationships/hyperlink" Target="https://podminky.urs.cz/item/CS_URS_2023_02/916231293" TargetMode="External" /><Relationship Id="rId43" Type="http://schemas.openxmlformats.org/officeDocument/2006/relationships/hyperlink" Target="https://podminky.urs.cz/item/CS_URS_2023_02/919732211" TargetMode="External" /><Relationship Id="rId44" Type="http://schemas.openxmlformats.org/officeDocument/2006/relationships/hyperlink" Target="https://podminky.urs.cz/item/CS_URS_2023_02/919735113" TargetMode="External" /><Relationship Id="rId45" Type="http://schemas.openxmlformats.org/officeDocument/2006/relationships/hyperlink" Target="https://podminky.urs.cz/item/CS_URS_2023_02/979054441" TargetMode="External" /><Relationship Id="rId46" Type="http://schemas.openxmlformats.org/officeDocument/2006/relationships/hyperlink" Target="https://podminky.urs.cz/item/CS_URS_2023_02/979054451" TargetMode="External" /><Relationship Id="rId47" Type="http://schemas.openxmlformats.org/officeDocument/2006/relationships/hyperlink" Target="https://podminky.urs.cz/item/CS_URS_2023_02/997221551" TargetMode="External" /><Relationship Id="rId48" Type="http://schemas.openxmlformats.org/officeDocument/2006/relationships/hyperlink" Target="https://podminky.urs.cz/item/CS_URS_2023_02/997221559" TargetMode="External" /><Relationship Id="rId49" Type="http://schemas.openxmlformats.org/officeDocument/2006/relationships/hyperlink" Target="https://podminky.urs.cz/item/CS_URS_2023_02/997221861" TargetMode="External" /><Relationship Id="rId50" Type="http://schemas.openxmlformats.org/officeDocument/2006/relationships/hyperlink" Target="https://podminky.urs.cz/item/CS_URS_2023_02/997221873" TargetMode="External" /><Relationship Id="rId51" Type="http://schemas.openxmlformats.org/officeDocument/2006/relationships/hyperlink" Target="https://podminky.urs.cz/item/CS_URS_2023_02/997221875" TargetMode="External" /><Relationship Id="rId52" Type="http://schemas.openxmlformats.org/officeDocument/2006/relationships/hyperlink" Target="https://podminky.urs.cz/item/CS_URS_2023_02/998223011" TargetMode="External" /><Relationship Id="rId53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21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22</v>
      </c>
      <c r="E8" s="25"/>
      <c r="F8" s="25"/>
      <c r="G8" s="25"/>
      <c r="H8" s="25"/>
      <c r="I8" s="25"/>
      <c r="J8" s="25"/>
      <c r="K8" s="30" t="s">
        <v>23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24</v>
      </c>
      <c r="AL8" s="25"/>
      <c r="AM8" s="25"/>
      <c r="AN8" s="36" t="s">
        <v>25</v>
      </c>
      <c r="AO8" s="25"/>
      <c r="AP8" s="25"/>
      <c r="AQ8" s="25"/>
      <c r="AR8" s="23"/>
      <c r="BE8" s="34"/>
      <c r="BS8" s="20" t="s">
        <v>6</v>
      </c>
    </row>
    <row r="9" s="1" customFormat="1" ht="29.28" customHeight="1">
      <c r="B9" s="24"/>
      <c r="C9" s="25"/>
      <c r="D9" s="29" t="s">
        <v>26</v>
      </c>
      <c r="E9" s="25"/>
      <c r="F9" s="25"/>
      <c r="G9" s="25"/>
      <c r="H9" s="25"/>
      <c r="I9" s="25"/>
      <c r="J9" s="25"/>
      <c r="K9" s="37" t="s">
        <v>27</v>
      </c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9" t="s">
        <v>28</v>
      </c>
      <c r="AL9" s="25"/>
      <c r="AM9" s="25"/>
      <c r="AN9" s="37" t="s">
        <v>29</v>
      </c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30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31</v>
      </c>
      <c r="AL10" s="25"/>
      <c r="AM10" s="25"/>
      <c r="AN10" s="30" t="s">
        <v>32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33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34</v>
      </c>
      <c r="AL11" s="25"/>
      <c r="AM11" s="25"/>
      <c r="AN11" s="30" t="s">
        <v>32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35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31</v>
      </c>
      <c r="AL13" s="25"/>
      <c r="AM13" s="25"/>
      <c r="AN13" s="38" t="s">
        <v>36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8" t="s">
        <v>36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5" t="s">
        <v>34</v>
      </c>
      <c r="AL14" s="25"/>
      <c r="AM14" s="25"/>
      <c r="AN14" s="38" t="s">
        <v>36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37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31</v>
      </c>
      <c r="AL16" s="25"/>
      <c r="AM16" s="25"/>
      <c r="AN16" s="30" t="s">
        <v>32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38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34</v>
      </c>
      <c r="AL17" s="25"/>
      <c r="AM17" s="25"/>
      <c r="AN17" s="30" t="s">
        <v>32</v>
      </c>
      <c r="AO17" s="25"/>
      <c r="AP17" s="25"/>
      <c r="AQ17" s="25"/>
      <c r="AR17" s="23"/>
      <c r="BE17" s="34"/>
      <c r="BS17" s="20" t="s">
        <v>39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40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31</v>
      </c>
      <c r="AL19" s="25"/>
      <c r="AM19" s="25"/>
      <c r="AN19" s="30" t="s">
        <v>32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41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34</v>
      </c>
      <c r="AL20" s="25"/>
      <c r="AM20" s="25"/>
      <c r="AN20" s="30" t="s">
        <v>32</v>
      </c>
      <c r="AO20" s="25"/>
      <c r="AP20" s="25"/>
      <c r="AQ20" s="25"/>
      <c r="AR20" s="23"/>
      <c r="BE20" s="34"/>
      <c r="BS20" s="20" t="s">
        <v>39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42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40" t="s">
        <v>43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25"/>
      <c r="AQ25" s="25"/>
      <c r="AR25" s="23"/>
      <c r="BE25" s="34"/>
    </row>
    <row r="26" s="2" customFormat="1" ht="25.92" customHeight="1">
      <c r="A26" s="42"/>
      <c r="B26" s="43"/>
      <c r="C26" s="44"/>
      <c r="D26" s="45" t="s">
        <v>44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>
        <f>ROUND(AG54,2)</f>
        <v>0</v>
      </c>
      <c r="AL26" s="46"/>
      <c r="AM26" s="46"/>
      <c r="AN26" s="46"/>
      <c r="AO26" s="46"/>
      <c r="AP26" s="44"/>
      <c r="AQ26" s="44"/>
      <c r="AR26" s="48"/>
      <c r="BE26" s="34"/>
    </row>
    <row r="27" s="2" customFormat="1" ht="6.96" customHeight="1">
      <c r="A27" s="42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8"/>
      <c r="BE27" s="34"/>
    </row>
    <row r="28" s="2" customFormat="1">
      <c r="A28" s="42"/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9" t="s">
        <v>45</v>
      </c>
      <c r="M28" s="49"/>
      <c r="N28" s="49"/>
      <c r="O28" s="49"/>
      <c r="P28" s="49"/>
      <c r="Q28" s="44"/>
      <c r="R28" s="44"/>
      <c r="S28" s="44"/>
      <c r="T28" s="44"/>
      <c r="U28" s="44"/>
      <c r="V28" s="44"/>
      <c r="W28" s="49" t="s">
        <v>46</v>
      </c>
      <c r="X28" s="49"/>
      <c r="Y28" s="49"/>
      <c r="Z28" s="49"/>
      <c r="AA28" s="49"/>
      <c r="AB28" s="49"/>
      <c r="AC28" s="49"/>
      <c r="AD28" s="49"/>
      <c r="AE28" s="49"/>
      <c r="AF28" s="44"/>
      <c r="AG28" s="44"/>
      <c r="AH28" s="44"/>
      <c r="AI28" s="44"/>
      <c r="AJ28" s="44"/>
      <c r="AK28" s="49" t="s">
        <v>47</v>
      </c>
      <c r="AL28" s="49"/>
      <c r="AM28" s="49"/>
      <c r="AN28" s="49"/>
      <c r="AO28" s="49"/>
      <c r="AP28" s="44"/>
      <c r="AQ28" s="44"/>
      <c r="AR28" s="48"/>
      <c r="BE28" s="34"/>
    </row>
    <row r="29" s="3" customFormat="1" ht="14.4" customHeight="1">
      <c r="A29" s="3"/>
      <c r="B29" s="50"/>
      <c r="C29" s="51"/>
      <c r="D29" s="35" t="s">
        <v>48</v>
      </c>
      <c r="E29" s="51"/>
      <c r="F29" s="35" t="s">
        <v>49</v>
      </c>
      <c r="G29" s="51"/>
      <c r="H29" s="51"/>
      <c r="I29" s="51"/>
      <c r="J29" s="51"/>
      <c r="K29" s="51"/>
      <c r="L29" s="52">
        <v>0.20999999999999999</v>
      </c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3">
        <f>ROUND(AZ54, 2)</f>
        <v>0</v>
      </c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3">
        <f>ROUND(AV54, 2)</f>
        <v>0</v>
      </c>
      <c r="AL29" s="51"/>
      <c r="AM29" s="51"/>
      <c r="AN29" s="51"/>
      <c r="AO29" s="51"/>
      <c r="AP29" s="51"/>
      <c r="AQ29" s="51"/>
      <c r="AR29" s="54"/>
      <c r="BE29" s="55"/>
    </row>
    <row r="30" s="3" customFormat="1" ht="14.4" customHeight="1">
      <c r="A30" s="3"/>
      <c r="B30" s="50"/>
      <c r="C30" s="51"/>
      <c r="D30" s="51"/>
      <c r="E30" s="51"/>
      <c r="F30" s="35" t="s">
        <v>50</v>
      </c>
      <c r="G30" s="51"/>
      <c r="H30" s="51"/>
      <c r="I30" s="51"/>
      <c r="J30" s="51"/>
      <c r="K30" s="51"/>
      <c r="L30" s="52">
        <v>0.14999999999999999</v>
      </c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3">
        <f>ROUND(BA54, 2)</f>
        <v>0</v>
      </c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3">
        <f>ROUND(AW54, 2)</f>
        <v>0</v>
      </c>
      <c r="AL30" s="51"/>
      <c r="AM30" s="51"/>
      <c r="AN30" s="51"/>
      <c r="AO30" s="51"/>
      <c r="AP30" s="51"/>
      <c r="AQ30" s="51"/>
      <c r="AR30" s="54"/>
      <c r="BE30" s="55"/>
    </row>
    <row r="31" hidden="1" s="3" customFormat="1" ht="14.4" customHeight="1">
      <c r="A31" s="3"/>
      <c r="B31" s="50"/>
      <c r="C31" s="51"/>
      <c r="D31" s="51"/>
      <c r="E31" s="51"/>
      <c r="F31" s="35" t="s">
        <v>51</v>
      </c>
      <c r="G31" s="51"/>
      <c r="H31" s="51"/>
      <c r="I31" s="51"/>
      <c r="J31" s="51"/>
      <c r="K31" s="51"/>
      <c r="L31" s="52">
        <v>0.20999999999999999</v>
      </c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3">
        <f>ROUND(BB54, 2)</f>
        <v>0</v>
      </c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3">
        <v>0</v>
      </c>
      <c r="AL31" s="51"/>
      <c r="AM31" s="51"/>
      <c r="AN31" s="51"/>
      <c r="AO31" s="51"/>
      <c r="AP31" s="51"/>
      <c r="AQ31" s="51"/>
      <c r="AR31" s="54"/>
      <c r="BE31" s="55"/>
    </row>
    <row r="32" hidden="1" s="3" customFormat="1" ht="14.4" customHeight="1">
      <c r="A32" s="3"/>
      <c r="B32" s="50"/>
      <c r="C32" s="51"/>
      <c r="D32" s="51"/>
      <c r="E32" s="51"/>
      <c r="F32" s="35" t="s">
        <v>52</v>
      </c>
      <c r="G32" s="51"/>
      <c r="H32" s="51"/>
      <c r="I32" s="51"/>
      <c r="J32" s="51"/>
      <c r="K32" s="51"/>
      <c r="L32" s="52">
        <v>0.14999999999999999</v>
      </c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3">
        <f>ROUND(BC54, 2)</f>
        <v>0</v>
      </c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3">
        <v>0</v>
      </c>
      <c r="AL32" s="51"/>
      <c r="AM32" s="51"/>
      <c r="AN32" s="51"/>
      <c r="AO32" s="51"/>
      <c r="AP32" s="51"/>
      <c r="AQ32" s="51"/>
      <c r="AR32" s="54"/>
      <c r="BE32" s="55"/>
    </row>
    <row r="33" hidden="1" s="3" customFormat="1" ht="14.4" customHeight="1">
      <c r="A33" s="3"/>
      <c r="B33" s="50"/>
      <c r="C33" s="51"/>
      <c r="D33" s="51"/>
      <c r="E33" s="51"/>
      <c r="F33" s="35" t="s">
        <v>53</v>
      </c>
      <c r="G33" s="51"/>
      <c r="H33" s="51"/>
      <c r="I33" s="51"/>
      <c r="J33" s="51"/>
      <c r="K33" s="51"/>
      <c r="L33" s="52">
        <v>0</v>
      </c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3">
        <f>ROUND(BD54, 2)</f>
        <v>0</v>
      </c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3">
        <v>0</v>
      </c>
      <c r="AL33" s="51"/>
      <c r="AM33" s="51"/>
      <c r="AN33" s="51"/>
      <c r="AO33" s="51"/>
      <c r="AP33" s="51"/>
      <c r="AQ33" s="51"/>
      <c r="AR33" s="54"/>
      <c r="BE33" s="3"/>
    </row>
    <row r="34" s="2" customFormat="1" ht="6.96" customHeight="1">
      <c r="A34" s="42"/>
      <c r="B34" s="43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8"/>
      <c r="BE34" s="42"/>
    </row>
    <row r="35" s="2" customFormat="1" ht="25.92" customHeight="1">
      <c r="A35" s="42"/>
      <c r="B35" s="43"/>
      <c r="C35" s="56"/>
      <c r="D35" s="57" t="s">
        <v>54</v>
      </c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9" t="s">
        <v>55</v>
      </c>
      <c r="U35" s="58"/>
      <c r="V35" s="58"/>
      <c r="W35" s="58"/>
      <c r="X35" s="60" t="s">
        <v>56</v>
      </c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61">
        <f>SUM(AK26:AK33)</f>
        <v>0</v>
      </c>
      <c r="AL35" s="58"/>
      <c r="AM35" s="58"/>
      <c r="AN35" s="58"/>
      <c r="AO35" s="62"/>
      <c r="AP35" s="56"/>
      <c r="AQ35" s="56"/>
      <c r="AR35" s="48"/>
      <c r="BE35" s="42"/>
    </row>
    <row r="36" s="2" customFormat="1" ht="6.96" customHeight="1">
      <c r="A36" s="42"/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8"/>
      <c r="BE36" s="42"/>
    </row>
    <row r="37" s="2" customFormat="1" ht="6.96" customHeight="1">
      <c r="A37" s="42"/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48"/>
      <c r="BE37" s="42"/>
    </row>
    <row r="41" s="2" customFormat="1" ht="6.96" customHeight="1">
      <c r="A41" s="42"/>
      <c r="B41" s="65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48"/>
      <c r="BE41" s="42"/>
    </row>
    <row r="42" s="2" customFormat="1" ht="24.96" customHeight="1">
      <c r="A42" s="42"/>
      <c r="B42" s="43"/>
      <c r="C42" s="26" t="s">
        <v>57</v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8"/>
      <c r="BE42" s="42"/>
    </row>
    <row r="43" s="2" customFormat="1" ht="6.96" customHeight="1">
      <c r="A43" s="42"/>
      <c r="B43" s="43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8"/>
      <c r="BE43" s="42"/>
    </row>
    <row r="44" s="4" customFormat="1" ht="12" customHeight="1">
      <c r="A44" s="4"/>
      <c r="B44" s="67"/>
      <c r="C44" s="35" t="s">
        <v>13</v>
      </c>
      <c r="D44" s="68"/>
      <c r="E44" s="68"/>
      <c r="F44" s="68"/>
      <c r="G44" s="68"/>
      <c r="H44" s="68"/>
      <c r="I44" s="68"/>
      <c r="J44" s="68"/>
      <c r="K44" s="68"/>
      <c r="L44" s="68" t="str">
        <f>K5</f>
        <v>2023072</v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9"/>
      <c r="BE44" s="4"/>
    </row>
    <row r="45" s="5" customFormat="1" ht="36.96" customHeight="1">
      <c r="A45" s="5"/>
      <c r="B45" s="70"/>
      <c r="C45" s="71" t="s">
        <v>16</v>
      </c>
      <c r="D45" s="72"/>
      <c r="E45" s="72"/>
      <c r="F45" s="72"/>
      <c r="G45" s="72"/>
      <c r="H45" s="72"/>
      <c r="I45" s="72"/>
      <c r="J45" s="72"/>
      <c r="K45" s="72"/>
      <c r="L45" s="73" t="str">
        <f>K6</f>
        <v>Novostavba zař. pro vých. a vzdělávání dětí a zahr. domku, Suchdol</v>
      </c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4"/>
      <c r="BE45" s="5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8"/>
      <c r="BE46" s="42"/>
    </row>
    <row r="47" s="2" customFormat="1" ht="12" customHeight="1">
      <c r="A47" s="42"/>
      <c r="B47" s="43"/>
      <c r="C47" s="35" t="s">
        <v>22</v>
      </c>
      <c r="D47" s="44"/>
      <c r="E47" s="44"/>
      <c r="F47" s="44"/>
      <c r="G47" s="44"/>
      <c r="H47" s="44"/>
      <c r="I47" s="44"/>
      <c r="J47" s="44"/>
      <c r="K47" s="44"/>
      <c r="L47" s="75" t="str">
        <f>IF(K8="","",K8)</f>
        <v>Suchdol</v>
      </c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35" t="s">
        <v>24</v>
      </c>
      <c r="AJ47" s="44"/>
      <c r="AK47" s="44"/>
      <c r="AL47" s="44"/>
      <c r="AM47" s="76" t="str">
        <f>IF(AN8= "","",AN8)</f>
        <v>24. 10. 2023</v>
      </c>
      <c r="AN47" s="76"/>
      <c r="AO47" s="44"/>
      <c r="AP47" s="44"/>
      <c r="AQ47" s="44"/>
      <c r="AR47" s="48"/>
      <c r="B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8"/>
      <c r="BE48" s="42"/>
    </row>
    <row r="49" s="2" customFormat="1" ht="25.65" customHeight="1">
      <c r="A49" s="42"/>
      <c r="B49" s="43"/>
      <c r="C49" s="35" t="s">
        <v>30</v>
      </c>
      <c r="D49" s="44"/>
      <c r="E49" s="44"/>
      <c r="F49" s="44"/>
      <c r="G49" s="44"/>
      <c r="H49" s="44"/>
      <c r="I49" s="44"/>
      <c r="J49" s="44"/>
      <c r="K49" s="44"/>
      <c r="L49" s="68" t="str">
        <f>IF(E11= "","",E11)</f>
        <v>Česká zemědělská univerzita v Praze. Kamýcká 129</v>
      </c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35" t="s">
        <v>37</v>
      </c>
      <c r="AJ49" s="44"/>
      <c r="AK49" s="44"/>
      <c r="AL49" s="44"/>
      <c r="AM49" s="77" t="str">
        <f>IF(E17="","",E17)</f>
        <v>PilsProjekt s.r.o., Částkova 74, Plzeň</v>
      </c>
      <c r="AN49" s="68"/>
      <c r="AO49" s="68"/>
      <c r="AP49" s="68"/>
      <c r="AQ49" s="44"/>
      <c r="AR49" s="48"/>
      <c r="AS49" s="78" t="s">
        <v>58</v>
      </c>
      <c r="AT49" s="79"/>
      <c r="AU49" s="80"/>
      <c r="AV49" s="80"/>
      <c r="AW49" s="80"/>
      <c r="AX49" s="80"/>
      <c r="AY49" s="80"/>
      <c r="AZ49" s="80"/>
      <c r="BA49" s="80"/>
      <c r="BB49" s="80"/>
      <c r="BC49" s="80"/>
      <c r="BD49" s="81"/>
      <c r="BE49" s="42"/>
    </row>
    <row r="50" s="2" customFormat="1" ht="15.15" customHeight="1">
      <c r="A50" s="42"/>
      <c r="B50" s="43"/>
      <c r="C50" s="35" t="s">
        <v>35</v>
      </c>
      <c r="D50" s="44"/>
      <c r="E50" s="44"/>
      <c r="F50" s="44"/>
      <c r="G50" s="44"/>
      <c r="H50" s="44"/>
      <c r="I50" s="44"/>
      <c r="J50" s="44"/>
      <c r="K50" s="44"/>
      <c r="L50" s="68" t="str">
        <f>IF(E14= "Vyplň údaj","",E14)</f>
        <v/>
      </c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35" t="s">
        <v>40</v>
      </c>
      <c r="AJ50" s="44"/>
      <c r="AK50" s="44"/>
      <c r="AL50" s="44"/>
      <c r="AM50" s="77" t="str">
        <f>IF(E20="","",E20)</f>
        <v>Jakub Vilingr</v>
      </c>
      <c r="AN50" s="68"/>
      <c r="AO50" s="68"/>
      <c r="AP50" s="68"/>
      <c r="AQ50" s="44"/>
      <c r="AR50" s="48"/>
      <c r="AS50" s="82"/>
      <c r="AT50" s="83"/>
      <c r="AU50" s="84"/>
      <c r="AV50" s="84"/>
      <c r="AW50" s="84"/>
      <c r="AX50" s="84"/>
      <c r="AY50" s="84"/>
      <c r="AZ50" s="84"/>
      <c r="BA50" s="84"/>
      <c r="BB50" s="84"/>
      <c r="BC50" s="84"/>
      <c r="BD50" s="85"/>
      <c r="BE50" s="42"/>
    </row>
    <row r="51" s="2" customFormat="1" ht="10.8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8"/>
      <c r="AS51" s="86"/>
      <c r="AT51" s="87"/>
      <c r="AU51" s="88"/>
      <c r="AV51" s="88"/>
      <c r="AW51" s="88"/>
      <c r="AX51" s="88"/>
      <c r="AY51" s="88"/>
      <c r="AZ51" s="88"/>
      <c r="BA51" s="88"/>
      <c r="BB51" s="88"/>
      <c r="BC51" s="88"/>
      <c r="BD51" s="89"/>
      <c r="BE51" s="42"/>
    </row>
    <row r="52" s="2" customFormat="1" ht="29.28" customHeight="1">
      <c r="A52" s="42"/>
      <c r="B52" s="43"/>
      <c r="C52" s="90" t="s">
        <v>59</v>
      </c>
      <c r="D52" s="91"/>
      <c r="E52" s="91"/>
      <c r="F52" s="91"/>
      <c r="G52" s="91"/>
      <c r="H52" s="92"/>
      <c r="I52" s="93" t="s">
        <v>60</v>
      </c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4" t="s">
        <v>61</v>
      </c>
      <c r="AH52" s="91"/>
      <c r="AI52" s="91"/>
      <c r="AJ52" s="91"/>
      <c r="AK52" s="91"/>
      <c r="AL52" s="91"/>
      <c r="AM52" s="91"/>
      <c r="AN52" s="93" t="s">
        <v>62</v>
      </c>
      <c r="AO52" s="91"/>
      <c r="AP52" s="91"/>
      <c r="AQ52" s="95" t="s">
        <v>63</v>
      </c>
      <c r="AR52" s="48"/>
      <c r="AS52" s="96" t="s">
        <v>64</v>
      </c>
      <c r="AT52" s="97" t="s">
        <v>65</v>
      </c>
      <c r="AU52" s="97" t="s">
        <v>66</v>
      </c>
      <c r="AV52" s="97" t="s">
        <v>67</v>
      </c>
      <c r="AW52" s="97" t="s">
        <v>68</v>
      </c>
      <c r="AX52" s="97" t="s">
        <v>69</v>
      </c>
      <c r="AY52" s="97" t="s">
        <v>70</v>
      </c>
      <c r="AZ52" s="97" t="s">
        <v>71</v>
      </c>
      <c r="BA52" s="97" t="s">
        <v>72</v>
      </c>
      <c r="BB52" s="97" t="s">
        <v>73</v>
      </c>
      <c r="BC52" s="97" t="s">
        <v>74</v>
      </c>
      <c r="BD52" s="98" t="s">
        <v>75</v>
      </c>
      <c r="BE52" s="42"/>
    </row>
    <row r="53" s="2" customFormat="1" ht="10.8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8"/>
      <c r="AS53" s="99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1"/>
      <c r="BE53" s="42"/>
    </row>
    <row r="54" s="6" customFormat="1" ht="32.4" customHeight="1">
      <c r="A54" s="6"/>
      <c r="B54" s="102"/>
      <c r="C54" s="103" t="s">
        <v>76</v>
      </c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5">
        <f>ROUND(SUM(AG55:AG66),2)</f>
        <v>0</v>
      </c>
      <c r="AH54" s="105"/>
      <c r="AI54" s="105"/>
      <c r="AJ54" s="105"/>
      <c r="AK54" s="105"/>
      <c r="AL54" s="105"/>
      <c r="AM54" s="105"/>
      <c r="AN54" s="106">
        <f>SUM(AG54,AT54)</f>
        <v>0</v>
      </c>
      <c r="AO54" s="106"/>
      <c r="AP54" s="106"/>
      <c r="AQ54" s="107" t="s">
        <v>32</v>
      </c>
      <c r="AR54" s="108"/>
      <c r="AS54" s="109">
        <f>ROUND(SUM(AS55:AS66),2)</f>
        <v>0</v>
      </c>
      <c r="AT54" s="110">
        <f>ROUND(SUM(AV54:AW54),2)</f>
        <v>0</v>
      </c>
      <c r="AU54" s="111">
        <f>ROUND(SUM(AU55:AU66),5)</f>
        <v>0</v>
      </c>
      <c r="AV54" s="110">
        <f>ROUND(AZ54*L29,2)</f>
        <v>0</v>
      </c>
      <c r="AW54" s="110">
        <f>ROUND(BA54*L30,2)</f>
        <v>0</v>
      </c>
      <c r="AX54" s="110">
        <f>ROUND(BB54*L29,2)</f>
        <v>0</v>
      </c>
      <c r="AY54" s="110">
        <f>ROUND(BC54*L30,2)</f>
        <v>0</v>
      </c>
      <c r="AZ54" s="110">
        <f>ROUND(SUM(AZ55:AZ66),2)</f>
        <v>0</v>
      </c>
      <c r="BA54" s="110">
        <f>ROUND(SUM(BA55:BA66),2)</f>
        <v>0</v>
      </c>
      <c r="BB54" s="110">
        <f>ROUND(SUM(BB55:BB66),2)</f>
        <v>0</v>
      </c>
      <c r="BC54" s="110">
        <f>ROUND(SUM(BC55:BC66),2)</f>
        <v>0</v>
      </c>
      <c r="BD54" s="112">
        <f>ROUND(SUM(BD55:BD66),2)</f>
        <v>0</v>
      </c>
      <c r="BE54" s="6"/>
      <c r="BS54" s="113" t="s">
        <v>77</v>
      </c>
      <c r="BT54" s="113" t="s">
        <v>78</v>
      </c>
      <c r="BU54" s="114" t="s">
        <v>79</v>
      </c>
      <c r="BV54" s="113" t="s">
        <v>80</v>
      </c>
      <c r="BW54" s="113" t="s">
        <v>5</v>
      </c>
      <c r="BX54" s="113" t="s">
        <v>81</v>
      </c>
      <c r="CL54" s="113" t="s">
        <v>19</v>
      </c>
    </row>
    <row r="55" s="7" customFormat="1" ht="16.5" customHeight="1">
      <c r="A55" s="115" t="s">
        <v>82</v>
      </c>
      <c r="B55" s="116"/>
      <c r="C55" s="117"/>
      <c r="D55" s="118" t="s">
        <v>83</v>
      </c>
      <c r="E55" s="118"/>
      <c r="F55" s="118"/>
      <c r="G55" s="118"/>
      <c r="H55" s="118"/>
      <c r="I55" s="119"/>
      <c r="J55" s="118" t="s">
        <v>84</v>
      </c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20">
        <f>'VRN - Vedlejší rozpočtové...'!J30</f>
        <v>0</v>
      </c>
      <c r="AH55" s="119"/>
      <c r="AI55" s="119"/>
      <c r="AJ55" s="119"/>
      <c r="AK55" s="119"/>
      <c r="AL55" s="119"/>
      <c r="AM55" s="119"/>
      <c r="AN55" s="120">
        <f>SUM(AG55,AT55)</f>
        <v>0</v>
      </c>
      <c r="AO55" s="119"/>
      <c r="AP55" s="119"/>
      <c r="AQ55" s="121" t="s">
        <v>85</v>
      </c>
      <c r="AR55" s="122"/>
      <c r="AS55" s="123">
        <v>0</v>
      </c>
      <c r="AT55" s="124">
        <f>ROUND(SUM(AV55:AW55),2)</f>
        <v>0</v>
      </c>
      <c r="AU55" s="125">
        <f>'VRN - Vedlejší rozpočtové...'!P83</f>
        <v>0</v>
      </c>
      <c r="AV55" s="124">
        <f>'VRN - Vedlejší rozpočtové...'!J33</f>
        <v>0</v>
      </c>
      <c r="AW55" s="124">
        <f>'VRN - Vedlejší rozpočtové...'!J34</f>
        <v>0</v>
      </c>
      <c r="AX55" s="124">
        <f>'VRN - Vedlejší rozpočtové...'!J35</f>
        <v>0</v>
      </c>
      <c r="AY55" s="124">
        <f>'VRN - Vedlejší rozpočtové...'!J36</f>
        <v>0</v>
      </c>
      <c r="AZ55" s="124">
        <f>'VRN - Vedlejší rozpočtové...'!F33</f>
        <v>0</v>
      </c>
      <c r="BA55" s="124">
        <f>'VRN - Vedlejší rozpočtové...'!F34</f>
        <v>0</v>
      </c>
      <c r="BB55" s="124">
        <f>'VRN - Vedlejší rozpočtové...'!F35</f>
        <v>0</v>
      </c>
      <c r="BC55" s="124">
        <f>'VRN - Vedlejší rozpočtové...'!F36</f>
        <v>0</v>
      </c>
      <c r="BD55" s="126">
        <f>'VRN - Vedlejší rozpočtové...'!F37</f>
        <v>0</v>
      </c>
      <c r="BE55" s="7"/>
      <c r="BT55" s="127" t="s">
        <v>86</v>
      </c>
      <c r="BV55" s="127" t="s">
        <v>80</v>
      </c>
      <c r="BW55" s="127" t="s">
        <v>87</v>
      </c>
      <c r="BX55" s="127" t="s">
        <v>5</v>
      </c>
      <c r="CL55" s="127" t="s">
        <v>19</v>
      </c>
      <c r="CM55" s="127" t="s">
        <v>88</v>
      </c>
    </row>
    <row r="56" s="7" customFormat="1" ht="16.5" customHeight="1">
      <c r="A56" s="115" t="s">
        <v>82</v>
      </c>
      <c r="B56" s="116"/>
      <c r="C56" s="117"/>
      <c r="D56" s="118" t="s">
        <v>89</v>
      </c>
      <c r="E56" s="118"/>
      <c r="F56" s="118"/>
      <c r="G56" s="118"/>
      <c r="H56" s="118"/>
      <c r="I56" s="119"/>
      <c r="J56" s="118" t="s">
        <v>90</v>
      </c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20">
        <f>'ARSA - Stavebně konstrukč...'!J30</f>
        <v>0</v>
      </c>
      <c r="AH56" s="119"/>
      <c r="AI56" s="119"/>
      <c r="AJ56" s="119"/>
      <c r="AK56" s="119"/>
      <c r="AL56" s="119"/>
      <c r="AM56" s="119"/>
      <c r="AN56" s="120">
        <f>SUM(AG56,AT56)</f>
        <v>0</v>
      </c>
      <c r="AO56" s="119"/>
      <c r="AP56" s="119"/>
      <c r="AQ56" s="121" t="s">
        <v>85</v>
      </c>
      <c r="AR56" s="122"/>
      <c r="AS56" s="123">
        <v>0</v>
      </c>
      <c r="AT56" s="124">
        <f>ROUND(SUM(AV56:AW56),2)</f>
        <v>0</v>
      </c>
      <c r="AU56" s="125">
        <f>'ARSA - Stavebně konstrukč...'!P107</f>
        <v>0</v>
      </c>
      <c r="AV56" s="124">
        <f>'ARSA - Stavebně konstrukč...'!J33</f>
        <v>0</v>
      </c>
      <c r="AW56" s="124">
        <f>'ARSA - Stavebně konstrukč...'!J34</f>
        <v>0</v>
      </c>
      <c r="AX56" s="124">
        <f>'ARSA - Stavebně konstrukč...'!J35</f>
        <v>0</v>
      </c>
      <c r="AY56" s="124">
        <f>'ARSA - Stavebně konstrukč...'!J36</f>
        <v>0</v>
      </c>
      <c r="AZ56" s="124">
        <f>'ARSA - Stavebně konstrukč...'!F33</f>
        <v>0</v>
      </c>
      <c r="BA56" s="124">
        <f>'ARSA - Stavebně konstrukč...'!F34</f>
        <v>0</v>
      </c>
      <c r="BB56" s="124">
        <f>'ARSA - Stavebně konstrukč...'!F35</f>
        <v>0</v>
      </c>
      <c r="BC56" s="124">
        <f>'ARSA - Stavebně konstrukč...'!F36</f>
        <v>0</v>
      </c>
      <c r="BD56" s="126">
        <f>'ARSA - Stavebně konstrukč...'!F37</f>
        <v>0</v>
      </c>
      <c r="BE56" s="7"/>
      <c r="BT56" s="127" t="s">
        <v>86</v>
      </c>
      <c r="BV56" s="127" t="s">
        <v>80</v>
      </c>
      <c r="BW56" s="127" t="s">
        <v>91</v>
      </c>
      <c r="BX56" s="127" t="s">
        <v>5</v>
      </c>
      <c r="CL56" s="127" t="s">
        <v>19</v>
      </c>
      <c r="CM56" s="127" t="s">
        <v>88</v>
      </c>
    </row>
    <row r="57" s="7" customFormat="1" ht="16.5" customHeight="1">
      <c r="A57" s="115" t="s">
        <v>82</v>
      </c>
      <c r="B57" s="116"/>
      <c r="C57" s="117"/>
      <c r="D57" s="118" t="s">
        <v>92</v>
      </c>
      <c r="E57" s="118"/>
      <c r="F57" s="118"/>
      <c r="G57" s="118"/>
      <c r="H57" s="118"/>
      <c r="I57" s="119"/>
      <c r="J57" s="118" t="s">
        <v>93</v>
      </c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20">
        <f>'ZTI - D.1.4.1 - ZTI - vrc...'!J30</f>
        <v>0</v>
      </c>
      <c r="AH57" s="119"/>
      <c r="AI57" s="119"/>
      <c r="AJ57" s="119"/>
      <c r="AK57" s="119"/>
      <c r="AL57" s="119"/>
      <c r="AM57" s="119"/>
      <c r="AN57" s="120">
        <f>SUM(AG57,AT57)</f>
        <v>0</v>
      </c>
      <c r="AO57" s="119"/>
      <c r="AP57" s="119"/>
      <c r="AQ57" s="121" t="s">
        <v>85</v>
      </c>
      <c r="AR57" s="122"/>
      <c r="AS57" s="123">
        <v>0</v>
      </c>
      <c r="AT57" s="124">
        <f>ROUND(SUM(AV57:AW57),2)</f>
        <v>0</v>
      </c>
      <c r="AU57" s="125">
        <f>'ZTI - D.1.4.1 - ZTI - vrc...'!P84</f>
        <v>0</v>
      </c>
      <c r="AV57" s="124">
        <f>'ZTI - D.1.4.1 - ZTI - vrc...'!J33</f>
        <v>0</v>
      </c>
      <c r="AW57" s="124">
        <f>'ZTI - D.1.4.1 - ZTI - vrc...'!J34</f>
        <v>0</v>
      </c>
      <c r="AX57" s="124">
        <f>'ZTI - D.1.4.1 - ZTI - vrc...'!J35</f>
        <v>0</v>
      </c>
      <c r="AY57" s="124">
        <f>'ZTI - D.1.4.1 - ZTI - vrc...'!J36</f>
        <v>0</v>
      </c>
      <c r="AZ57" s="124">
        <f>'ZTI - D.1.4.1 - ZTI - vrc...'!F33</f>
        <v>0</v>
      </c>
      <c r="BA57" s="124">
        <f>'ZTI - D.1.4.1 - ZTI - vrc...'!F34</f>
        <v>0</v>
      </c>
      <c r="BB57" s="124">
        <f>'ZTI - D.1.4.1 - ZTI - vrc...'!F35</f>
        <v>0</v>
      </c>
      <c r="BC57" s="124">
        <f>'ZTI - D.1.4.1 - ZTI - vrc...'!F36</f>
        <v>0</v>
      </c>
      <c r="BD57" s="126">
        <f>'ZTI - D.1.4.1 - ZTI - vrc...'!F37</f>
        <v>0</v>
      </c>
      <c r="BE57" s="7"/>
      <c r="BT57" s="127" t="s">
        <v>86</v>
      </c>
      <c r="BV57" s="127" t="s">
        <v>80</v>
      </c>
      <c r="BW57" s="127" t="s">
        <v>94</v>
      </c>
      <c r="BX57" s="127" t="s">
        <v>5</v>
      </c>
      <c r="CL57" s="127" t="s">
        <v>32</v>
      </c>
      <c r="CM57" s="127" t="s">
        <v>88</v>
      </c>
    </row>
    <row r="58" s="7" customFormat="1" ht="16.5" customHeight="1">
      <c r="A58" s="115" t="s">
        <v>82</v>
      </c>
      <c r="B58" s="116"/>
      <c r="C58" s="117"/>
      <c r="D58" s="118" t="s">
        <v>95</v>
      </c>
      <c r="E58" s="118"/>
      <c r="F58" s="118"/>
      <c r="G58" s="118"/>
      <c r="H58" s="118"/>
      <c r="I58" s="119"/>
      <c r="J58" s="118" t="s">
        <v>96</v>
      </c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20">
        <f>'UT - Vytápění'!J30</f>
        <v>0</v>
      </c>
      <c r="AH58" s="119"/>
      <c r="AI58" s="119"/>
      <c r="AJ58" s="119"/>
      <c r="AK58" s="119"/>
      <c r="AL58" s="119"/>
      <c r="AM58" s="119"/>
      <c r="AN58" s="120">
        <f>SUM(AG58,AT58)</f>
        <v>0</v>
      </c>
      <c r="AO58" s="119"/>
      <c r="AP58" s="119"/>
      <c r="AQ58" s="121" t="s">
        <v>85</v>
      </c>
      <c r="AR58" s="122"/>
      <c r="AS58" s="123">
        <v>0</v>
      </c>
      <c r="AT58" s="124">
        <f>ROUND(SUM(AV58:AW58),2)</f>
        <v>0</v>
      </c>
      <c r="AU58" s="125">
        <f>'UT - Vytápění'!P89</f>
        <v>0</v>
      </c>
      <c r="AV58" s="124">
        <f>'UT - Vytápění'!J33</f>
        <v>0</v>
      </c>
      <c r="AW58" s="124">
        <f>'UT - Vytápění'!J34</f>
        <v>0</v>
      </c>
      <c r="AX58" s="124">
        <f>'UT - Vytápění'!J35</f>
        <v>0</v>
      </c>
      <c r="AY58" s="124">
        <f>'UT - Vytápění'!J36</f>
        <v>0</v>
      </c>
      <c r="AZ58" s="124">
        <f>'UT - Vytápění'!F33</f>
        <v>0</v>
      </c>
      <c r="BA58" s="124">
        <f>'UT - Vytápění'!F34</f>
        <v>0</v>
      </c>
      <c r="BB58" s="124">
        <f>'UT - Vytápění'!F35</f>
        <v>0</v>
      </c>
      <c r="BC58" s="124">
        <f>'UT - Vytápění'!F36</f>
        <v>0</v>
      </c>
      <c r="BD58" s="126">
        <f>'UT - Vytápění'!F37</f>
        <v>0</v>
      </c>
      <c r="BE58" s="7"/>
      <c r="BT58" s="127" t="s">
        <v>86</v>
      </c>
      <c r="BV58" s="127" t="s">
        <v>80</v>
      </c>
      <c r="BW58" s="127" t="s">
        <v>97</v>
      </c>
      <c r="BX58" s="127" t="s">
        <v>5</v>
      </c>
      <c r="CL58" s="127" t="s">
        <v>19</v>
      </c>
      <c r="CM58" s="127" t="s">
        <v>88</v>
      </c>
    </row>
    <row r="59" s="7" customFormat="1" ht="16.5" customHeight="1">
      <c r="A59" s="115" t="s">
        <v>82</v>
      </c>
      <c r="B59" s="116"/>
      <c r="C59" s="117"/>
      <c r="D59" s="118" t="s">
        <v>98</v>
      </c>
      <c r="E59" s="118"/>
      <c r="F59" s="118"/>
      <c r="G59" s="118"/>
      <c r="H59" s="118"/>
      <c r="I59" s="119"/>
      <c r="J59" s="118" t="s">
        <v>99</v>
      </c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20">
        <f>'EIS - D.1.4.3 - Elektroin...'!J30</f>
        <v>0</v>
      </c>
      <c r="AH59" s="119"/>
      <c r="AI59" s="119"/>
      <c r="AJ59" s="119"/>
      <c r="AK59" s="119"/>
      <c r="AL59" s="119"/>
      <c r="AM59" s="119"/>
      <c r="AN59" s="120">
        <f>SUM(AG59,AT59)</f>
        <v>0</v>
      </c>
      <c r="AO59" s="119"/>
      <c r="AP59" s="119"/>
      <c r="AQ59" s="121" t="s">
        <v>85</v>
      </c>
      <c r="AR59" s="122"/>
      <c r="AS59" s="123">
        <v>0</v>
      </c>
      <c r="AT59" s="124">
        <f>ROUND(SUM(AV59:AW59),2)</f>
        <v>0</v>
      </c>
      <c r="AU59" s="125">
        <f>'EIS - D.1.4.3 - Elektroin...'!P108</f>
        <v>0</v>
      </c>
      <c r="AV59" s="124">
        <f>'EIS - D.1.4.3 - Elektroin...'!J33</f>
        <v>0</v>
      </c>
      <c r="AW59" s="124">
        <f>'EIS - D.1.4.3 - Elektroin...'!J34</f>
        <v>0</v>
      </c>
      <c r="AX59" s="124">
        <f>'EIS - D.1.4.3 - Elektroin...'!J35</f>
        <v>0</v>
      </c>
      <c r="AY59" s="124">
        <f>'EIS - D.1.4.3 - Elektroin...'!J36</f>
        <v>0</v>
      </c>
      <c r="AZ59" s="124">
        <f>'EIS - D.1.4.3 - Elektroin...'!F33</f>
        <v>0</v>
      </c>
      <c r="BA59" s="124">
        <f>'EIS - D.1.4.3 - Elektroin...'!F34</f>
        <v>0</v>
      </c>
      <c r="BB59" s="124">
        <f>'EIS - D.1.4.3 - Elektroin...'!F35</f>
        <v>0</v>
      </c>
      <c r="BC59" s="124">
        <f>'EIS - D.1.4.3 - Elektroin...'!F36</f>
        <v>0</v>
      </c>
      <c r="BD59" s="126">
        <f>'EIS - D.1.4.3 - Elektroin...'!F37</f>
        <v>0</v>
      </c>
      <c r="BE59" s="7"/>
      <c r="BT59" s="127" t="s">
        <v>86</v>
      </c>
      <c r="BV59" s="127" t="s">
        <v>80</v>
      </c>
      <c r="BW59" s="127" t="s">
        <v>100</v>
      </c>
      <c r="BX59" s="127" t="s">
        <v>5</v>
      </c>
      <c r="CL59" s="127" t="s">
        <v>32</v>
      </c>
      <c r="CM59" s="127" t="s">
        <v>88</v>
      </c>
    </row>
    <row r="60" s="7" customFormat="1" ht="16.5" customHeight="1">
      <c r="A60" s="115" t="s">
        <v>82</v>
      </c>
      <c r="B60" s="116"/>
      <c r="C60" s="117"/>
      <c r="D60" s="118" t="s">
        <v>101</v>
      </c>
      <c r="E60" s="118"/>
      <c r="F60" s="118"/>
      <c r="G60" s="118"/>
      <c r="H60" s="118"/>
      <c r="I60" s="119"/>
      <c r="J60" s="118" t="s">
        <v>102</v>
      </c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20">
        <f>'SLP - D.1.4.3 - Slaboproud'!J30</f>
        <v>0</v>
      </c>
      <c r="AH60" s="119"/>
      <c r="AI60" s="119"/>
      <c r="AJ60" s="119"/>
      <c r="AK60" s="119"/>
      <c r="AL60" s="119"/>
      <c r="AM60" s="119"/>
      <c r="AN60" s="120">
        <f>SUM(AG60,AT60)</f>
        <v>0</v>
      </c>
      <c r="AO60" s="119"/>
      <c r="AP60" s="119"/>
      <c r="AQ60" s="121" t="s">
        <v>85</v>
      </c>
      <c r="AR60" s="122"/>
      <c r="AS60" s="123">
        <v>0</v>
      </c>
      <c r="AT60" s="124">
        <f>ROUND(SUM(AV60:AW60),2)</f>
        <v>0</v>
      </c>
      <c r="AU60" s="125">
        <f>'SLP - D.1.4.3 - Slaboproud'!P84</f>
        <v>0</v>
      </c>
      <c r="AV60" s="124">
        <f>'SLP - D.1.4.3 - Slaboproud'!J33</f>
        <v>0</v>
      </c>
      <c r="AW60" s="124">
        <f>'SLP - D.1.4.3 - Slaboproud'!J34</f>
        <v>0</v>
      </c>
      <c r="AX60" s="124">
        <f>'SLP - D.1.4.3 - Slaboproud'!J35</f>
        <v>0</v>
      </c>
      <c r="AY60" s="124">
        <f>'SLP - D.1.4.3 - Slaboproud'!J36</f>
        <v>0</v>
      </c>
      <c r="AZ60" s="124">
        <f>'SLP - D.1.4.3 - Slaboproud'!F33</f>
        <v>0</v>
      </c>
      <c r="BA60" s="124">
        <f>'SLP - D.1.4.3 - Slaboproud'!F34</f>
        <v>0</v>
      </c>
      <c r="BB60" s="124">
        <f>'SLP - D.1.4.3 - Slaboproud'!F35</f>
        <v>0</v>
      </c>
      <c r="BC60" s="124">
        <f>'SLP - D.1.4.3 - Slaboproud'!F36</f>
        <v>0</v>
      </c>
      <c r="BD60" s="126">
        <f>'SLP - D.1.4.3 - Slaboproud'!F37</f>
        <v>0</v>
      </c>
      <c r="BE60" s="7"/>
      <c r="BT60" s="127" t="s">
        <v>86</v>
      </c>
      <c r="BV60" s="127" t="s">
        <v>80</v>
      </c>
      <c r="BW60" s="127" t="s">
        <v>103</v>
      </c>
      <c r="BX60" s="127" t="s">
        <v>5</v>
      </c>
      <c r="CL60" s="127" t="s">
        <v>32</v>
      </c>
      <c r="CM60" s="127" t="s">
        <v>88</v>
      </c>
    </row>
    <row r="61" s="7" customFormat="1" ht="24.75" customHeight="1">
      <c r="A61" s="115" t="s">
        <v>82</v>
      </c>
      <c r="B61" s="116"/>
      <c r="C61" s="117"/>
      <c r="D61" s="118" t="s">
        <v>104</v>
      </c>
      <c r="E61" s="118"/>
      <c r="F61" s="118"/>
      <c r="G61" s="118"/>
      <c r="H61" s="118"/>
      <c r="I61" s="119"/>
      <c r="J61" s="118" t="s">
        <v>105</v>
      </c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20">
        <f>'EISV - D.1.4.3 - Elektroi...'!J30</f>
        <v>0</v>
      </c>
      <c r="AH61" s="119"/>
      <c r="AI61" s="119"/>
      <c r="AJ61" s="119"/>
      <c r="AK61" s="119"/>
      <c r="AL61" s="119"/>
      <c r="AM61" s="119"/>
      <c r="AN61" s="120">
        <f>SUM(AG61,AT61)</f>
        <v>0</v>
      </c>
      <c r="AO61" s="119"/>
      <c r="AP61" s="119"/>
      <c r="AQ61" s="121" t="s">
        <v>85</v>
      </c>
      <c r="AR61" s="122"/>
      <c r="AS61" s="123">
        <v>0</v>
      </c>
      <c r="AT61" s="124">
        <f>ROUND(SUM(AV61:AW61),2)</f>
        <v>0</v>
      </c>
      <c r="AU61" s="125">
        <f>'EISV - D.1.4.3 - Elektroi...'!P98</f>
        <v>0</v>
      </c>
      <c r="AV61" s="124">
        <f>'EISV - D.1.4.3 - Elektroi...'!J33</f>
        <v>0</v>
      </c>
      <c r="AW61" s="124">
        <f>'EISV - D.1.4.3 - Elektroi...'!J34</f>
        <v>0</v>
      </c>
      <c r="AX61" s="124">
        <f>'EISV - D.1.4.3 - Elektroi...'!J35</f>
        <v>0</v>
      </c>
      <c r="AY61" s="124">
        <f>'EISV - D.1.4.3 - Elektroi...'!J36</f>
        <v>0</v>
      </c>
      <c r="AZ61" s="124">
        <f>'EISV - D.1.4.3 - Elektroi...'!F33</f>
        <v>0</v>
      </c>
      <c r="BA61" s="124">
        <f>'EISV - D.1.4.3 - Elektroi...'!F34</f>
        <v>0</v>
      </c>
      <c r="BB61" s="124">
        <f>'EISV - D.1.4.3 - Elektroi...'!F35</f>
        <v>0</v>
      </c>
      <c r="BC61" s="124">
        <f>'EISV - D.1.4.3 - Elektroi...'!F36</f>
        <v>0</v>
      </c>
      <c r="BD61" s="126">
        <f>'EISV - D.1.4.3 - Elektroi...'!F37</f>
        <v>0</v>
      </c>
      <c r="BE61" s="7"/>
      <c r="BT61" s="127" t="s">
        <v>86</v>
      </c>
      <c r="BV61" s="127" t="s">
        <v>80</v>
      </c>
      <c r="BW61" s="127" t="s">
        <v>106</v>
      </c>
      <c r="BX61" s="127" t="s">
        <v>5</v>
      </c>
      <c r="CL61" s="127" t="s">
        <v>32</v>
      </c>
      <c r="CM61" s="127" t="s">
        <v>88</v>
      </c>
    </row>
    <row r="62" s="7" customFormat="1" ht="16.5" customHeight="1">
      <c r="A62" s="115" t="s">
        <v>82</v>
      </c>
      <c r="B62" s="116"/>
      <c r="C62" s="117"/>
      <c r="D62" s="118" t="s">
        <v>107</v>
      </c>
      <c r="E62" s="118"/>
      <c r="F62" s="118"/>
      <c r="G62" s="118"/>
      <c r="H62" s="118"/>
      <c r="I62" s="119"/>
      <c r="J62" s="118" t="s">
        <v>108</v>
      </c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20">
        <f>'SLPO - Elektroinstalace -...'!J30</f>
        <v>0</v>
      </c>
      <c r="AH62" s="119"/>
      <c r="AI62" s="119"/>
      <c r="AJ62" s="119"/>
      <c r="AK62" s="119"/>
      <c r="AL62" s="119"/>
      <c r="AM62" s="119"/>
      <c r="AN62" s="120">
        <f>SUM(AG62,AT62)</f>
        <v>0</v>
      </c>
      <c r="AO62" s="119"/>
      <c r="AP62" s="119"/>
      <c r="AQ62" s="121" t="s">
        <v>85</v>
      </c>
      <c r="AR62" s="122"/>
      <c r="AS62" s="123">
        <v>0</v>
      </c>
      <c r="AT62" s="124">
        <f>ROUND(SUM(AV62:AW62),2)</f>
        <v>0</v>
      </c>
      <c r="AU62" s="125">
        <f>'SLPO - Elektroinstalace -...'!P86</f>
        <v>0</v>
      </c>
      <c r="AV62" s="124">
        <f>'SLPO - Elektroinstalace -...'!J33</f>
        <v>0</v>
      </c>
      <c r="AW62" s="124">
        <f>'SLPO - Elektroinstalace -...'!J34</f>
        <v>0</v>
      </c>
      <c r="AX62" s="124">
        <f>'SLPO - Elektroinstalace -...'!J35</f>
        <v>0</v>
      </c>
      <c r="AY62" s="124">
        <f>'SLPO - Elektroinstalace -...'!J36</f>
        <v>0</v>
      </c>
      <c r="AZ62" s="124">
        <f>'SLPO - Elektroinstalace -...'!F33</f>
        <v>0</v>
      </c>
      <c r="BA62" s="124">
        <f>'SLPO - Elektroinstalace -...'!F34</f>
        <v>0</v>
      </c>
      <c r="BB62" s="124">
        <f>'SLPO - Elektroinstalace -...'!F35</f>
        <v>0</v>
      </c>
      <c r="BC62" s="124">
        <f>'SLPO - Elektroinstalace -...'!F36</f>
        <v>0</v>
      </c>
      <c r="BD62" s="126">
        <f>'SLPO - Elektroinstalace -...'!F37</f>
        <v>0</v>
      </c>
      <c r="BE62" s="7"/>
      <c r="BT62" s="127" t="s">
        <v>86</v>
      </c>
      <c r="BV62" s="127" t="s">
        <v>80</v>
      </c>
      <c r="BW62" s="127" t="s">
        <v>109</v>
      </c>
      <c r="BX62" s="127" t="s">
        <v>5</v>
      </c>
      <c r="CL62" s="127" t="s">
        <v>32</v>
      </c>
      <c r="CM62" s="127" t="s">
        <v>88</v>
      </c>
    </row>
    <row r="63" s="7" customFormat="1" ht="16.5" customHeight="1">
      <c r="A63" s="115" t="s">
        <v>82</v>
      </c>
      <c r="B63" s="116"/>
      <c r="C63" s="117"/>
      <c r="D63" s="118" t="s">
        <v>110</v>
      </c>
      <c r="E63" s="118"/>
      <c r="F63" s="118"/>
      <c r="G63" s="118"/>
      <c r="H63" s="118"/>
      <c r="I63" s="119"/>
      <c r="J63" s="118" t="s">
        <v>111</v>
      </c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20">
        <f>'VZT - Vzduchotechnika'!J30</f>
        <v>0</v>
      </c>
      <c r="AH63" s="119"/>
      <c r="AI63" s="119"/>
      <c r="AJ63" s="119"/>
      <c r="AK63" s="119"/>
      <c r="AL63" s="119"/>
      <c r="AM63" s="119"/>
      <c r="AN63" s="120">
        <f>SUM(AG63,AT63)</f>
        <v>0</v>
      </c>
      <c r="AO63" s="119"/>
      <c r="AP63" s="119"/>
      <c r="AQ63" s="121" t="s">
        <v>85</v>
      </c>
      <c r="AR63" s="122"/>
      <c r="AS63" s="123">
        <v>0</v>
      </c>
      <c r="AT63" s="124">
        <f>ROUND(SUM(AV63:AW63),2)</f>
        <v>0</v>
      </c>
      <c r="AU63" s="125">
        <f>'VZT - Vzduchotechnika'!P86</f>
        <v>0</v>
      </c>
      <c r="AV63" s="124">
        <f>'VZT - Vzduchotechnika'!J33</f>
        <v>0</v>
      </c>
      <c r="AW63" s="124">
        <f>'VZT - Vzduchotechnika'!J34</f>
        <v>0</v>
      </c>
      <c r="AX63" s="124">
        <f>'VZT - Vzduchotechnika'!J35</f>
        <v>0</v>
      </c>
      <c r="AY63" s="124">
        <f>'VZT - Vzduchotechnika'!J36</f>
        <v>0</v>
      </c>
      <c r="AZ63" s="124">
        <f>'VZT - Vzduchotechnika'!F33</f>
        <v>0</v>
      </c>
      <c r="BA63" s="124">
        <f>'VZT - Vzduchotechnika'!F34</f>
        <v>0</v>
      </c>
      <c r="BB63" s="124">
        <f>'VZT - Vzduchotechnika'!F35</f>
        <v>0</v>
      </c>
      <c r="BC63" s="124">
        <f>'VZT - Vzduchotechnika'!F36</f>
        <v>0</v>
      </c>
      <c r="BD63" s="126">
        <f>'VZT - Vzduchotechnika'!F37</f>
        <v>0</v>
      </c>
      <c r="BE63" s="7"/>
      <c r="BT63" s="127" t="s">
        <v>86</v>
      </c>
      <c r="BV63" s="127" t="s">
        <v>80</v>
      </c>
      <c r="BW63" s="127" t="s">
        <v>112</v>
      </c>
      <c r="BX63" s="127" t="s">
        <v>5</v>
      </c>
      <c r="CL63" s="127" t="s">
        <v>32</v>
      </c>
      <c r="CM63" s="127" t="s">
        <v>88</v>
      </c>
    </row>
    <row r="64" s="7" customFormat="1" ht="24.75" customHeight="1">
      <c r="A64" s="115" t="s">
        <v>82</v>
      </c>
      <c r="B64" s="116"/>
      <c r="C64" s="117"/>
      <c r="D64" s="118" t="s">
        <v>113</v>
      </c>
      <c r="E64" s="118"/>
      <c r="F64" s="118"/>
      <c r="G64" s="118"/>
      <c r="H64" s="118"/>
      <c r="I64" s="119"/>
      <c r="J64" s="118" t="s">
        <v>114</v>
      </c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20">
        <f>'ARSB - Stavebně konstrukč...'!J30</f>
        <v>0</v>
      </c>
      <c r="AH64" s="119"/>
      <c r="AI64" s="119"/>
      <c r="AJ64" s="119"/>
      <c r="AK64" s="119"/>
      <c r="AL64" s="119"/>
      <c r="AM64" s="119"/>
      <c r="AN64" s="120">
        <f>SUM(AG64,AT64)</f>
        <v>0</v>
      </c>
      <c r="AO64" s="119"/>
      <c r="AP64" s="119"/>
      <c r="AQ64" s="121" t="s">
        <v>85</v>
      </c>
      <c r="AR64" s="122"/>
      <c r="AS64" s="123">
        <v>0</v>
      </c>
      <c r="AT64" s="124">
        <f>ROUND(SUM(AV64:AW64),2)</f>
        <v>0</v>
      </c>
      <c r="AU64" s="125">
        <f>'ARSB - Stavebně konstrukč...'!P92</f>
        <v>0</v>
      </c>
      <c r="AV64" s="124">
        <f>'ARSB - Stavebně konstrukč...'!J33</f>
        <v>0</v>
      </c>
      <c r="AW64" s="124">
        <f>'ARSB - Stavebně konstrukč...'!J34</f>
        <v>0</v>
      </c>
      <c r="AX64" s="124">
        <f>'ARSB - Stavebně konstrukč...'!J35</f>
        <v>0</v>
      </c>
      <c r="AY64" s="124">
        <f>'ARSB - Stavebně konstrukč...'!J36</f>
        <v>0</v>
      </c>
      <c r="AZ64" s="124">
        <f>'ARSB - Stavebně konstrukč...'!F33</f>
        <v>0</v>
      </c>
      <c r="BA64" s="124">
        <f>'ARSB - Stavebně konstrukč...'!F34</f>
        <v>0</v>
      </c>
      <c r="BB64" s="124">
        <f>'ARSB - Stavebně konstrukč...'!F35</f>
        <v>0</v>
      </c>
      <c r="BC64" s="124">
        <f>'ARSB - Stavebně konstrukč...'!F36</f>
        <v>0</v>
      </c>
      <c r="BD64" s="126">
        <f>'ARSB - Stavebně konstrukč...'!F37</f>
        <v>0</v>
      </c>
      <c r="BE64" s="7"/>
      <c r="BT64" s="127" t="s">
        <v>86</v>
      </c>
      <c r="BV64" s="127" t="s">
        <v>80</v>
      </c>
      <c r="BW64" s="127" t="s">
        <v>115</v>
      </c>
      <c r="BX64" s="127" t="s">
        <v>5</v>
      </c>
      <c r="CL64" s="127" t="s">
        <v>19</v>
      </c>
      <c r="CM64" s="127" t="s">
        <v>88</v>
      </c>
    </row>
    <row r="65" s="7" customFormat="1" ht="16.5" customHeight="1">
      <c r="A65" s="115" t="s">
        <v>82</v>
      </c>
      <c r="B65" s="116"/>
      <c r="C65" s="117"/>
      <c r="D65" s="118" t="s">
        <v>116</v>
      </c>
      <c r="E65" s="118"/>
      <c r="F65" s="118"/>
      <c r="G65" s="118"/>
      <c r="H65" s="118"/>
      <c r="I65" s="119"/>
      <c r="J65" s="118" t="s">
        <v>117</v>
      </c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20">
        <f>'GAS - Gastrovybavení'!J30</f>
        <v>0</v>
      </c>
      <c r="AH65" s="119"/>
      <c r="AI65" s="119"/>
      <c r="AJ65" s="119"/>
      <c r="AK65" s="119"/>
      <c r="AL65" s="119"/>
      <c r="AM65" s="119"/>
      <c r="AN65" s="120">
        <f>SUM(AG65,AT65)</f>
        <v>0</v>
      </c>
      <c r="AO65" s="119"/>
      <c r="AP65" s="119"/>
      <c r="AQ65" s="121" t="s">
        <v>85</v>
      </c>
      <c r="AR65" s="122"/>
      <c r="AS65" s="123">
        <v>0</v>
      </c>
      <c r="AT65" s="124">
        <f>ROUND(SUM(AV65:AW65),2)</f>
        <v>0</v>
      </c>
      <c r="AU65" s="125">
        <f>'GAS - Gastrovybavení'!P80</f>
        <v>0</v>
      </c>
      <c r="AV65" s="124">
        <f>'GAS - Gastrovybavení'!J33</f>
        <v>0</v>
      </c>
      <c r="AW65" s="124">
        <f>'GAS - Gastrovybavení'!J34</f>
        <v>0</v>
      </c>
      <c r="AX65" s="124">
        <f>'GAS - Gastrovybavení'!J35</f>
        <v>0</v>
      </c>
      <c r="AY65" s="124">
        <f>'GAS - Gastrovybavení'!J36</f>
        <v>0</v>
      </c>
      <c r="AZ65" s="124">
        <f>'GAS - Gastrovybavení'!F33</f>
        <v>0</v>
      </c>
      <c r="BA65" s="124">
        <f>'GAS - Gastrovybavení'!F34</f>
        <v>0</v>
      </c>
      <c r="BB65" s="124">
        <f>'GAS - Gastrovybavení'!F35</f>
        <v>0</v>
      </c>
      <c r="BC65" s="124">
        <f>'GAS - Gastrovybavení'!F36</f>
        <v>0</v>
      </c>
      <c r="BD65" s="126">
        <f>'GAS - Gastrovybavení'!F37</f>
        <v>0</v>
      </c>
      <c r="BE65" s="7"/>
      <c r="BT65" s="127" t="s">
        <v>86</v>
      </c>
      <c r="BV65" s="127" t="s">
        <v>80</v>
      </c>
      <c r="BW65" s="127" t="s">
        <v>118</v>
      </c>
      <c r="BX65" s="127" t="s">
        <v>5</v>
      </c>
      <c r="CL65" s="127" t="s">
        <v>32</v>
      </c>
      <c r="CM65" s="127" t="s">
        <v>88</v>
      </c>
    </row>
    <row r="66" s="7" customFormat="1" ht="16.5" customHeight="1">
      <c r="A66" s="115" t="s">
        <v>82</v>
      </c>
      <c r="B66" s="116"/>
      <c r="C66" s="117"/>
      <c r="D66" s="118" t="s">
        <v>119</v>
      </c>
      <c r="E66" s="118"/>
      <c r="F66" s="118"/>
      <c r="G66" s="118"/>
      <c r="H66" s="118"/>
      <c r="I66" s="119"/>
      <c r="J66" s="118" t="s">
        <v>120</v>
      </c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20">
        <f>'KOM - Zpevněné plochy'!J30</f>
        <v>0</v>
      </c>
      <c r="AH66" s="119"/>
      <c r="AI66" s="119"/>
      <c r="AJ66" s="119"/>
      <c r="AK66" s="119"/>
      <c r="AL66" s="119"/>
      <c r="AM66" s="119"/>
      <c r="AN66" s="120">
        <f>SUM(AG66,AT66)</f>
        <v>0</v>
      </c>
      <c r="AO66" s="119"/>
      <c r="AP66" s="119"/>
      <c r="AQ66" s="121" t="s">
        <v>85</v>
      </c>
      <c r="AR66" s="122"/>
      <c r="AS66" s="128">
        <v>0</v>
      </c>
      <c r="AT66" s="129">
        <f>ROUND(SUM(AV66:AW66),2)</f>
        <v>0</v>
      </c>
      <c r="AU66" s="130">
        <f>'KOM - Zpevněné plochy'!P87</f>
        <v>0</v>
      </c>
      <c r="AV66" s="129">
        <f>'KOM - Zpevněné plochy'!J33</f>
        <v>0</v>
      </c>
      <c r="AW66" s="129">
        <f>'KOM - Zpevněné plochy'!J34</f>
        <v>0</v>
      </c>
      <c r="AX66" s="129">
        <f>'KOM - Zpevněné plochy'!J35</f>
        <v>0</v>
      </c>
      <c r="AY66" s="129">
        <f>'KOM - Zpevněné plochy'!J36</f>
        <v>0</v>
      </c>
      <c r="AZ66" s="129">
        <f>'KOM - Zpevněné plochy'!F33</f>
        <v>0</v>
      </c>
      <c r="BA66" s="129">
        <f>'KOM - Zpevněné plochy'!F34</f>
        <v>0</v>
      </c>
      <c r="BB66" s="129">
        <f>'KOM - Zpevněné plochy'!F35</f>
        <v>0</v>
      </c>
      <c r="BC66" s="129">
        <f>'KOM - Zpevněné plochy'!F36</f>
        <v>0</v>
      </c>
      <c r="BD66" s="131">
        <f>'KOM - Zpevněné plochy'!F37</f>
        <v>0</v>
      </c>
      <c r="BE66" s="7"/>
      <c r="BT66" s="127" t="s">
        <v>86</v>
      </c>
      <c r="BV66" s="127" t="s">
        <v>80</v>
      </c>
      <c r="BW66" s="127" t="s">
        <v>121</v>
      </c>
      <c r="BX66" s="127" t="s">
        <v>5</v>
      </c>
      <c r="CL66" s="127" t="s">
        <v>19</v>
      </c>
      <c r="CM66" s="127" t="s">
        <v>88</v>
      </c>
    </row>
    <row r="67" s="2" customFormat="1" ht="30" customHeight="1">
      <c r="A67" s="42"/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8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</row>
    <row r="68" s="2" customFormat="1" ht="6.96" customHeight="1">
      <c r="A68" s="42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48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</row>
  </sheetData>
  <sheetProtection sheet="1" formatColumns="0" formatRows="0" objects="1" scenarios="1" spinCount="100000" saltValue="m2c2FHs1DPLinzWNuavpWdQgpcdxluj9WbP6QN26jKWN447Ruv4dFy17aC1afinZKDb6aY68NSbPgl9Bg8UQEg==" hashValue="xWrT0CWj1ZG/yWt1RrCD3JkLkCubvKcSxB9eWD0vtCvsepzwbNrVgUOmo5IyhpL6Le8qHj3fN2cYYjj3bkGBOw==" algorithmName="SHA-512" password="EC2B"/>
  <mergeCells count="86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D65:H65"/>
    <mergeCell ref="J65:AF65"/>
    <mergeCell ref="D66:H66"/>
    <mergeCell ref="J66:AF66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65:AP65"/>
    <mergeCell ref="AG65:AM65"/>
    <mergeCell ref="AN66:AP66"/>
    <mergeCell ref="AG66:AM66"/>
    <mergeCell ref="AN54:AP54"/>
  </mergeCells>
  <hyperlinks>
    <hyperlink ref="A55" location="'VRN - Vedlejší rozpočtové...'!C2" display="/"/>
    <hyperlink ref="A56" location="'ARSA - Stavebně konstrukč...'!C2" display="/"/>
    <hyperlink ref="A57" location="'ZTI - D.1.4.1 - ZTI - vrc...'!C2" display="/"/>
    <hyperlink ref="A58" location="'UT - Vytápění'!C2" display="/"/>
    <hyperlink ref="A59" location="'EIS - D.1.4.3 - Elektroin...'!C2" display="/"/>
    <hyperlink ref="A60" location="'SLP - D.1.4.3 - Slaboproud'!C2" display="/"/>
    <hyperlink ref="A61" location="'EISV - D.1.4.3 - Elektroi...'!C2" display="/"/>
    <hyperlink ref="A62" location="'SLPO - Elektroinstalace -...'!C2" display="/"/>
    <hyperlink ref="A63" location="'VZT - Vzduchotechnika'!C2" display="/"/>
    <hyperlink ref="A64" location="'ARSB - Stavebně konstrukč...'!C2" display="/"/>
    <hyperlink ref="A65" location="'GAS - Gastrovybavení'!C2" display="/"/>
    <hyperlink ref="A66" location="'KOM - Zpevněné ploch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87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122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123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124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24. 10. 2023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41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ROUND(J83,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ROUND((SUM(BE83:BE110)),  2)</f>
        <v>0</v>
      </c>
      <c r="G33" s="42"/>
      <c r="H33" s="42"/>
      <c r="I33" s="152">
        <v>0.20999999999999999</v>
      </c>
      <c r="J33" s="151">
        <f>ROUND(((SUM(BE83:BE110))*I33),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ROUND((SUM(BF83:BF110)),  2)</f>
        <v>0</v>
      </c>
      <c r="G34" s="42"/>
      <c r="H34" s="42"/>
      <c r="I34" s="152">
        <v>0.14999999999999999</v>
      </c>
      <c r="J34" s="151">
        <f>ROUND(((SUM(BF83:BF110))*I34),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ROUND((SUM(BG83:BG110)),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ROUND((SUM(BH83:BH110)),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ROUND((SUM(BI83:BI110)),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125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123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VRN - Vedlejší rozpočtové náklady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24. 10. 2023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Jakub Vilingr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126</v>
      </c>
      <c r="D57" s="166"/>
      <c r="E57" s="166"/>
      <c r="F57" s="166"/>
      <c r="G57" s="166"/>
      <c r="H57" s="166"/>
      <c r="I57" s="166"/>
      <c r="J57" s="167" t="s">
        <v>127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J83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128</v>
      </c>
    </row>
    <row r="60" s="9" customFormat="1" ht="24.96" customHeight="1">
      <c r="A60" s="9"/>
      <c r="B60" s="169"/>
      <c r="C60" s="170"/>
      <c r="D60" s="171" t="s">
        <v>124</v>
      </c>
      <c r="E60" s="172"/>
      <c r="F60" s="172"/>
      <c r="G60" s="172"/>
      <c r="H60" s="172"/>
      <c r="I60" s="172"/>
      <c r="J60" s="173">
        <f>J84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129</v>
      </c>
      <c r="E61" s="178"/>
      <c r="F61" s="178"/>
      <c r="G61" s="178"/>
      <c r="H61" s="178"/>
      <c r="I61" s="178"/>
      <c r="J61" s="179">
        <f>J85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130</v>
      </c>
      <c r="E62" s="178"/>
      <c r="F62" s="178"/>
      <c r="G62" s="178"/>
      <c r="H62" s="178"/>
      <c r="I62" s="178"/>
      <c r="J62" s="179">
        <f>J96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131</v>
      </c>
      <c r="E63" s="178"/>
      <c r="F63" s="178"/>
      <c r="G63" s="178"/>
      <c r="H63" s="178"/>
      <c r="I63" s="178"/>
      <c r="J63" s="179">
        <f>J100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2"/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138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</row>
    <row r="65" s="2" customFormat="1" ht="6.96" customHeight="1">
      <c r="A65" s="42"/>
      <c r="B65" s="63"/>
      <c r="C65" s="64"/>
      <c r="D65" s="64"/>
      <c r="E65" s="64"/>
      <c r="F65" s="64"/>
      <c r="G65" s="64"/>
      <c r="H65" s="64"/>
      <c r="I65" s="64"/>
      <c r="J65" s="64"/>
      <c r="K65" s="64"/>
      <c r="L65" s="138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9" s="2" customFormat="1" ht="6.96" customHeight="1">
      <c r="A69" s="42"/>
      <c r="B69" s="65"/>
      <c r="C69" s="66"/>
      <c r="D69" s="66"/>
      <c r="E69" s="66"/>
      <c r="F69" s="66"/>
      <c r="G69" s="66"/>
      <c r="H69" s="66"/>
      <c r="I69" s="66"/>
      <c r="J69" s="66"/>
      <c r="K69" s="66"/>
      <c r="L69" s="138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0" s="2" customFormat="1" ht="24.96" customHeight="1">
      <c r="A70" s="42"/>
      <c r="B70" s="43"/>
      <c r="C70" s="26" t="s">
        <v>132</v>
      </c>
      <c r="D70" s="44"/>
      <c r="E70" s="44"/>
      <c r="F70" s="44"/>
      <c r="G70" s="44"/>
      <c r="H70" s="44"/>
      <c r="I70" s="44"/>
      <c r="J70" s="44"/>
      <c r="K70" s="44"/>
      <c r="L70" s="13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1" s="2" customFormat="1" ht="6.96" customHeight="1">
      <c r="A71" s="42"/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138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12" customHeight="1">
      <c r="A72" s="42"/>
      <c r="B72" s="43"/>
      <c r="C72" s="35" t="s">
        <v>16</v>
      </c>
      <c r="D72" s="44"/>
      <c r="E72" s="44"/>
      <c r="F72" s="44"/>
      <c r="G72" s="44"/>
      <c r="H72" s="44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26.25" customHeight="1">
      <c r="A73" s="42"/>
      <c r="B73" s="43"/>
      <c r="C73" s="44"/>
      <c r="D73" s="44"/>
      <c r="E73" s="164" t="str">
        <f>E7</f>
        <v>Novostavba zař. pro vých. a vzdělávání dětí a zahr. domku, Suchdol</v>
      </c>
      <c r="F73" s="35"/>
      <c r="G73" s="35"/>
      <c r="H73" s="35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12" customHeight="1">
      <c r="A74" s="42"/>
      <c r="B74" s="43"/>
      <c r="C74" s="35" t="s">
        <v>123</v>
      </c>
      <c r="D74" s="44"/>
      <c r="E74" s="44"/>
      <c r="F74" s="44"/>
      <c r="G74" s="44"/>
      <c r="H74" s="44"/>
      <c r="I74" s="44"/>
      <c r="J74" s="44"/>
      <c r="K74" s="4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16.5" customHeight="1">
      <c r="A75" s="42"/>
      <c r="B75" s="43"/>
      <c r="C75" s="44"/>
      <c r="D75" s="44"/>
      <c r="E75" s="73" t="str">
        <f>E9</f>
        <v>VRN - Vedlejší rozpočtové náklady</v>
      </c>
      <c r="F75" s="44"/>
      <c r="G75" s="44"/>
      <c r="H75" s="44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6.96" customHeight="1">
      <c r="A76" s="4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2" customHeight="1">
      <c r="A77" s="42"/>
      <c r="B77" s="43"/>
      <c r="C77" s="35" t="s">
        <v>22</v>
      </c>
      <c r="D77" s="44"/>
      <c r="E77" s="44"/>
      <c r="F77" s="30" t="str">
        <f>F12</f>
        <v>Suchdol</v>
      </c>
      <c r="G77" s="44"/>
      <c r="H77" s="44"/>
      <c r="I77" s="35" t="s">
        <v>24</v>
      </c>
      <c r="J77" s="76" t="str">
        <f>IF(J12="","",J12)</f>
        <v>24. 10. 2023</v>
      </c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6.96" customHeight="1">
      <c r="A78" s="42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25.65" customHeight="1">
      <c r="A79" s="42"/>
      <c r="B79" s="43"/>
      <c r="C79" s="35" t="s">
        <v>30</v>
      </c>
      <c r="D79" s="44"/>
      <c r="E79" s="44"/>
      <c r="F79" s="30" t="str">
        <f>E15</f>
        <v>Česká zemědělská univerzita v Praze. Kamýcká 129</v>
      </c>
      <c r="G79" s="44"/>
      <c r="H79" s="44"/>
      <c r="I79" s="35" t="s">
        <v>37</v>
      </c>
      <c r="J79" s="40" t="str">
        <f>E21</f>
        <v>PilsProjekt s.r.o., Částkova 74, Plzeň</v>
      </c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5.15" customHeight="1">
      <c r="A80" s="42"/>
      <c r="B80" s="43"/>
      <c r="C80" s="35" t="s">
        <v>35</v>
      </c>
      <c r="D80" s="44"/>
      <c r="E80" s="44"/>
      <c r="F80" s="30" t="str">
        <f>IF(E18="","",E18)</f>
        <v>Vyplň údaj</v>
      </c>
      <c r="G80" s="44"/>
      <c r="H80" s="44"/>
      <c r="I80" s="35" t="s">
        <v>40</v>
      </c>
      <c r="J80" s="40" t="str">
        <f>E24</f>
        <v>Jakub Vilingr</v>
      </c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0.32" customHeight="1">
      <c r="A81" s="42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11" customFormat="1" ht="29.28" customHeight="1">
      <c r="A82" s="181"/>
      <c r="B82" s="182"/>
      <c r="C82" s="183" t="s">
        <v>133</v>
      </c>
      <c r="D82" s="184" t="s">
        <v>63</v>
      </c>
      <c r="E82" s="184" t="s">
        <v>59</v>
      </c>
      <c r="F82" s="184" t="s">
        <v>60</v>
      </c>
      <c r="G82" s="184" t="s">
        <v>134</v>
      </c>
      <c r="H82" s="184" t="s">
        <v>135</v>
      </c>
      <c r="I82" s="184" t="s">
        <v>136</v>
      </c>
      <c r="J82" s="184" t="s">
        <v>127</v>
      </c>
      <c r="K82" s="185" t="s">
        <v>137</v>
      </c>
      <c r="L82" s="186"/>
      <c r="M82" s="96" t="s">
        <v>32</v>
      </c>
      <c r="N82" s="97" t="s">
        <v>48</v>
      </c>
      <c r="O82" s="97" t="s">
        <v>138</v>
      </c>
      <c r="P82" s="97" t="s">
        <v>139</v>
      </c>
      <c r="Q82" s="97" t="s">
        <v>140</v>
      </c>
      <c r="R82" s="97" t="s">
        <v>141</v>
      </c>
      <c r="S82" s="97" t="s">
        <v>142</v>
      </c>
      <c r="T82" s="98" t="s">
        <v>143</v>
      </c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  <c r="AE82" s="181"/>
    </row>
    <row r="83" s="2" customFormat="1" ht="22.8" customHeight="1">
      <c r="A83" s="42"/>
      <c r="B83" s="43"/>
      <c r="C83" s="103" t="s">
        <v>144</v>
      </c>
      <c r="D83" s="44"/>
      <c r="E83" s="44"/>
      <c r="F83" s="44"/>
      <c r="G83" s="44"/>
      <c r="H83" s="44"/>
      <c r="I83" s="44"/>
      <c r="J83" s="187">
        <f>BK83</f>
        <v>0</v>
      </c>
      <c r="K83" s="44"/>
      <c r="L83" s="48"/>
      <c r="M83" s="99"/>
      <c r="N83" s="188"/>
      <c r="O83" s="100"/>
      <c r="P83" s="189">
        <f>P84</f>
        <v>0</v>
      </c>
      <c r="Q83" s="100"/>
      <c r="R83" s="189">
        <f>R84</f>
        <v>0</v>
      </c>
      <c r="S83" s="100"/>
      <c r="T83" s="190">
        <f>T84</f>
        <v>0</v>
      </c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T83" s="20" t="s">
        <v>77</v>
      </c>
      <c r="AU83" s="20" t="s">
        <v>128</v>
      </c>
      <c r="BK83" s="191">
        <f>BK84</f>
        <v>0</v>
      </c>
    </row>
    <row r="84" s="12" customFormat="1" ht="25.92" customHeight="1">
      <c r="A84" s="12"/>
      <c r="B84" s="192"/>
      <c r="C84" s="193"/>
      <c r="D84" s="194" t="s">
        <v>77</v>
      </c>
      <c r="E84" s="195" t="s">
        <v>83</v>
      </c>
      <c r="F84" s="195" t="s">
        <v>84</v>
      </c>
      <c r="G84" s="193"/>
      <c r="H84" s="193"/>
      <c r="I84" s="196"/>
      <c r="J84" s="197">
        <f>BK84</f>
        <v>0</v>
      </c>
      <c r="K84" s="193"/>
      <c r="L84" s="198"/>
      <c r="M84" s="199"/>
      <c r="N84" s="200"/>
      <c r="O84" s="200"/>
      <c r="P84" s="201">
        <f>P85+P96+P100</f>
        <v>0</v>
      </c>
      <c r="Q84" s="200"/>
      <c r="R84" s="201">
        <f>R85+R96+R100</f>
        <v>0</v>
      </c>
      <c r="S84" s="200"/>
      <c r="T84" s="202">
        <f>T85+T96+T100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3" t="s">
        <v>145</v>
      </c>
      <c r="AT84" s="204" t="s">
        <v>77</v>
      </c>
      <c r="AU84" s="204" t="s">
        <v>78</v>
      </c>
      <c r="AY84" s="203" t="s">
        <v>146</v>
      </c>
      <c r="BK84" s="205">
        <f>BK85+BK96+BK100</f>
        <v>0</v>
      </c>
    </row>
    <row r="85" s="12" customFormat="1" ht="22.8" customHeight="1">
      <c r="A85" s="12"/>
      <c r="B85" s="192"/>
      <c r="C85" s="193"/>
      <c r="D85" s="194" t="s">
        <v>77</v>
      </c>
      <c r="E85" s="206" t="s">
        <v>147</v>
      </c>
      <c r="F85" s="206" t="s">
        <v>148</v>
      </c>
      <c r="G85" s="193"/>
      <c r="H85" s="193"/>
      <c r="I85" s="196"/>
      <c r="J85" s="207">
        <f>BK85</f>
        <v>0</v>
      </c>
      <c r="K85" s="193"/>
      <c r="L85" s="198"/>
      <c r="M85" s="199"/>
      <c r="N85" s="200"/>
      <c r="O85" s="200"/>
      <c r="P85" s="201">
        <f>SUM(P86:P95)</f>
        <v>0</v>
      </c>
      <c r="Q85" s="200"/>
      <c r="R85" s="201">
        <f>SUM(R86:R95)</f>
        <v>0</v>
      </c>
      <c r="S85" s="200"/>
      <c r="T85" s="202">
        <f>SUM(T86:T95)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3" t="s">
        <v>145</v>
      </c>
      <c r="AT85" s="204" t="s">
        <v>77</v>
      </c>
      <c r="AU85" s="204" t="s">
        <v>86</v>
      </c>
      <c r="AY85" s="203" t="s">
        <v>146</v>
      </c>
      <c r="BK85" s="205">
        <f>SUM(BK86:BK95)</f>
        <v>0</v>
      </c>
    </row>
    <row r="86" s="2" customFormat="1" ht="16.5" customHeight="1">
      <c r="A86" s="42"/>
      <c r="B86" s="43"/>
      <c r="C86" s="208" t="s">
        <v>86</v>
      </c>
      <c r="D86" s="208" t="s">
        <v>149</v>
      </c>
      <c r="E86" s="209" t="s">
        <v>150</v>
      </c>
      <c r="F86" s="210" t="s">
        <v>148</v>
      </c>
      <c r="G86" s="211" t="s">
        <v>151</v>
      </c>
      <c r="H86" s="212">
        <v>1</v>
      </c>
      <c r="I86" s="213"/>
      <c r="J86" s="214">
        <f>ROUND(I86*H86,2)</f>
        <v>0</v>
      </c>
      <c r="K86" s="210" t="s">
        <v>152</v>
      </c>
      <c r="L86" s="48"/>
      <c r="M86" s="215" t="s">
        <v>32</v>
      </c>
      <c r="N86" s="216" t="s">
        <v>49</v>
      </c>
      <c r="O86" s="88"/>
      <c r="P86" s="217">
        <f>O86*H86</f>
        <v>0</v>
      </c>
      <c r="Q86" s="217">
        <v>0</v>
      </c>
      <c r="R86" s="217">
        <f>Q86*H86</f>
        <v>0</v>
      </c>
      <c r="S86" s="217">
        <v>0</v>
      </c>
      <c r="T86" s="218">
        <f>S86*H86</f>
        <v>0</v>
      </c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R86" s="219" t="s">
        <v>153</v>
      </c>
      <c r="AT86" s="219" t="s">
        <v>149</v>
      </c>
      <c r="AU86" s="219" t="s">
        <v>88</v>
      </c>
      <c r="AY86" s="20" t="s">
        <v>146</v>
      </c>
      <c r="BE86" s="220">
        <f>IF(N86="základní",J86,0)</f>
        <v>0</v>
      </c>
      <c r="BF86" s="220">
        <f>IF(N86="snížená",J86,0)</f>
        <v>0</v>
      </c>
      <c r="BG86" s="220">
        <f>IF(N86="zákl. přenesená",J86,0)</f>
        <v>0</v>
      </c>
      <c r="BH86" s="220">
        <f>IF(N86="sníž. přenesená",J86,0)</f>
        <v>0</v>
      </c>
      <c r="BI86" s="220">
        <f>IF(N86="nulová",J86,0)</f>
        <v>0</v>
      </c>
      <c r="BJ86" s="20" t="s">
        <v>86</v>
      </c>
      <c r="BK86" s="220">
        <f>ROUND(I86*H86,2)</f>
        <v>0</v>
      </c>
      <c r="BL86" s="20" t="s">
        <v>153</v>
      </c>
      <c r="BM86" s="219" t="s">
        <v>154</v>
      </c>
    </row>
    <row r="87" s="2" customFormat="1">
      <c r="A87" s="42"/>
      <c r="B87" s="43"/>
      <c r="C87" s="44"/>
      <c r="D87" s="221" t="s">
        <v>155</v>
      </c>
      <c r="E87" s="44"/>
      <c r="F87" s="222" t="s">
        <v>148</v>
      </c>
      <c r="G87" s="44"/>
      <c r="H87" s="44"/>
      <c r="I87" s="223"/>
      <c r="J87" s="44"/>
      <c r="K87" s="44"/>
      <c r="L87" s="48"/>
      <c r="M87" s="224"/>
      <c r="N87" s="225"/>
      <c r="O87" s="88"/>
      <c r="P87" s="88"/>
      <c r="Q87" s="88"/>
      <c r="R87" s="88"/>
      <c r="S87" s="88"/>
      <c r="T87" s="89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T87" s="20" t="s">
        <v>155</v>
      </c>
      <c r="AU87" s="20" t="s">
        <v>88</v>
      </c>
    </row>
    <row r="88" s="2" customFormat="1">
      <c r="A88" s="42"/>
      <c r="B88" s="43"/>
      <c r="C88" s="44"/>
      <c r="D88" s="226" t="s">
        <v>156</v>
      </c>
      <c r="E88" s="44"/>
      <c r="F88" s="227" t="s">
        <v>157</v>
      </c>
      <c r="G88" s="44"/>
      <c r="H88" s="44"/>
      <c r="I88" s="223"/>
      <c r="J88" s="44"/>
      <c r="K88" s="44"/>
      <c r="L88" s="48"/>
      <c r="M88" s="224"/>
      <c r="N88" s="225"/>
      <c r="O88" s="88"/>
      <c r="P88" s="88"/>
      <c r="Q88" s="88"/>
      <c r="R88" s="88"/>
      <c r="S88" s="88"/>
      <c r="T88" s="89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T88" s="20" t="s">
        <v>156</v>
      </c>
      <c r="AU88" s="20" t="s">
        <v>88</v>
      </c>
    </row>
    <row r="89" s="2" customFormat="1" ht="16.5" customHeight="1">
      <c r="A89" s="42"/>
      <c r="B89" s="43"/>
      <c r="C89" s="208" t="s">
        <v>88</v>
      </c>
      <c r="D89" s="208" t="s">
        <v>149</v>
      </c>
      <c r="E89" s="209" t="s">
        <v>158</v>
      </c>
      <c r="F89" s="210" t="s">
        <v>159</v>
      </c>
      <c r="G89" s="211" t="s">
        <v>151</v>
      </c>
      <c r="H89" s="212">
        <v>1</v>
      </c>
      <c r="I89" s="213"/>
      <c r="J89" s="214">
        <f>ROUND(I89*H89,2)</f>
        <v>0</v>
      </c>
      <c r="K89" s="210" t="s">
        <v>152</v>
      </c>
      <c r="L89" s="48"/>
      <c r="M89" s="215" t="s">
        <v>32</v>
      </c>
      <c r="N89" s="216" t="s">
        <v>49</v>
      </c>
      <c r="O89" s="88"/>
      <c r="P89" s="217">
        <f>O89*H89</f>
        <v>0</v>
      </c>
      <c r="Q89" s="217">
        <v>0</v>
      </c>
      <c r="R89" s="217">
        <f>Q89*H89</f>
        <v>0</v>
      </c>
      <c r="S89" s="217">
        <v>0</v>
      </c>
      <c r="T89" s="218">
        <f>S89*H89</f>
        <v>0</v>
      </c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R89" s="219" t="s">
        <v>153</v>
      </c>
      <c r="AT89" s="219" t="s">
        <v>149</v>
      </c>
      <c r="AU89" s="219" t="s">
        <v>88</v>
      </c>
      <c r="AY89" s="20" t="s">
        <v>146</v>
      </c>
      <c r="BE89" s="220">
        <f>IF(N89="základní",J89,0)</f>
        <v>0</v>
      </c>
      <c r="BF89" s="220">
        <f>IF(N89="snížená",J89,0)</f>
        <v>0</v>
      </c>
      <c r="BG89" s="220">
        <f>IF(N89="zákl. přenesená",J89,0)</f>
        <v>0</v>
      </c>
      <c r="BH89" s="220">
        <f>IF(N89="sníž. přenesená",J89,0)</f>
        <v>0</v>
      </c>
      <c r="BI89" s="220">
        <f>IF(N89="nulová",J89,0)</f>
        <v>0</v>
      </c>
      <c r="BJ89" s="20" t="s">
        <v>86</v>
      </c>
      <c r="BK89" s="220">
        <f>ROUND(I89*H89,2)</f>
        <v>0</v>
      </c>
      <c r="BL89" s="20" t="s">
        <v>153</v>
      </c>
      <c r="BM89" s="219" t="s">
        <v>160</v>
      </c>
    </row>
    <row r="90" s="2" customFormat="1">
      <c r="A90" s="42"/>
      <c r="B90" s="43"/>
      <c r="C90" s="44"/>
      <c r="D90" s="221" t="s">
        <v>155</v>
      </c>
      <c r="E90" s="44"/>
      <c r="F90" s="222" t="s">
        <v>159</v>
      </c>
      <c r="G90" s="44"/>
      <c r="H90" s="44"/>
      <c r="I90" s="223"/>
      <c r="J90" s="44"/>
      <c r="K90" s="44"/>
      <c r="L90" s="48"/>
      <c r="M90" s="224"/>
      <c r="N90" s="225"/>
      <c r="O90" s="88"/>
      <c r="P90" s="88"/>
      <c r="Q90" s="88"/>
      <c r="R90" s="88"/>
      <c r="S90" s="88"/>
      <c r="T90" s="89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T90" s="20" t="s">
        <v>155</v>
      </c>
      <c r="AU90" s="20" t="s">
        <v>88</v>
      </c>
    </row>
    <row r="91" s="2" customFormat="1">
      <c r="A91" s="42"/>
      <c r="B91" s="43"/>
      <c r="C91" s="44"/>
      <c r="D91" s="226" t="s">
        <v>156</v>
      </c>
      <c r="E91" s="44"/>
      <c r="F91" s="227" t="s">
        <v>161</v>
      </c>
      <c r="G91" s="44"/>
      <c r="H91" s="44"/>
      <c r="I91" s="223"/>
      <c r="J91" s="44"/>
      <c r="K91" s="44"/>
      <c r="L91" s="48"/>
      <c r="M91" s="224"/>
      <c r="N91" s="225"/>
      <c r="O91" s="88"/>
      <c r="P91" s="88"/>
      <c r="Q91" s="88"/>
      <c r="R91" s="88"/>
      <c r="S91" s="88"/>
      <c r="T91" s="89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156</v>
      </c>
      <c r="AU91" s="20" t="s">
        <v>88</v>
      </c>
    </row>
    <row r="92" s="2" customFormat="1">
      <c r="A92" s="42"/>
      <c r="B92" s="43"/>
      <c r="C92" s="44"/>
      <c r="D92" s="221" t="s">
        <v>162</v>
      </c>
      <c r="E92" s="44"/>
      <c r="F92" s="228" t="s">
        <v>163</v>
      </c>
      <c r="G92" s="44"/>
      <c r="H92" s="44"/>
      <c r="I92" s="223"/>
      <c r="J92" s="44"/>
      <c r="K92" s="44"/>
      <c r="L92" s="48"/>
      <c r="M92" s="224"/>
      <c r="N92" s="225"/>
      <c r="O92" s="88"/>
      <c r="P92" s="88"/>
      <c r="Q92" s="88"/>
      <c r="R92" s="88"/>
      <c r="S92" s="88"/>
      <c r="T92" s="89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162</v>
      </c>
      <c r="AU92" s="20" t="s">
        <v>88</v>
      </c>
    </row>
    <row r="93" s="2" customFormat="1" ht="16.5" customHeight="1">
      <c r="A93" s="42"/>
      <c r="B93" s="43"/>
      <c r="C93" s="208" t="s">
        <v>164</v>
      </c>
      <c r="D93" s="208" t="s">
        <v>149</v>
      </c>
      <c r="E93" s="209" t="s">
        <v>165</v>
      </c>
      <c r="F93" s="210" t="s">
        <v>166</v>
      </c>
      <c r="G93" s="211" t="s">
        <v>151</v>
      </c>
      <c r="H93" s="212">
        <v>1</v>
      </c>
      <c r="I93" s="213"/>
      <c r="J93" s="214">
        <f>ROUND(I93*H93,2)</f>
        <v>0</v>
      </c>
      <c r="K93" s="210" t="s">
        <v>152</v>
      </c>
      <c r="L93" s="48"/>
      <c r="M93" s="215" t="s">
        <v>32</v>
      </c>
      <c r="N93" s="216" t="s">
        <v>49</v>
      </c>
      <c r="O93" s="88"/>
      <c r="P93" s="217">
        <f>O93*H93</f>
        <v>0</v>
      </c>
      <c r="Q93" s="217">
        <v>0</v>
      </c>
      <c r="R93" s="217">
        <f>Q93*H93</f>
        <v>0</v>
      </c>
      <c r="S93" s="217">
        <v>0</v>
      </c>
      <c r="T93" s="218">
        <f>S93*H93</f>
        <v>0</v>
      </c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R93" s="219" t="s">
        <v>153</v>
      </c>
      <c r="AT93" s="219" t="s">
        <v>149</v>
      </c>
      <c r="AU93" s="219" t="s">
        <v>88</v>
      </c>
      <c r="AY93" s="20" t="s">
        <v>146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20" t="s">
        <v>86</v>
      </c>
      <c r="BK93" s="220">
        <f>ROUND(I93*H93,2)</f>
        <v>0</v>
      </c>
      <c r="BL93" s="20" t="s">
        <v>153</v>
      </c>
      <c r="BM93" s="219" t="s">
        <v>167</v>
      </c>
    </row>
    <row r="94" s="2" customFormat="1">
      <c r="A94" s="42"/>
      <c r="B94" s="43"/>
      <c r="C94" s="44"/>
      <c r="D94" s="221" t="s">
        <v>155</v>
      </c>
      <c r="E94" s="44"/>
      <c r="F94" s="222" t="s">
        <v>166</v>
      </c>
      <c r="G94" s="44"/>
      <c r="H94" s="44"/>
      <c r="I94" s="223"/>
      <c r="J94" s="44"/>
      <c r="K94" s="44"/>
      <c r="L94" s="48"/>
      <c r="M94" s="224"/>
      <c r="N94" s="225"/>
      <c r="O94" s="88"/>
      <c r="P94" s="88"/>
      <c r="Q94" s="88"/>
      <c r="R94" s="88"/>
      <c r="S94" s="88"/>
      <c r="T94" s="89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T94" s="20" t="s">
        <v>155</v>
      </c>
      <c r="AU94" s="20" t="s">
        <v>88</v>
      </c>
    </row>
    <row r="95" s="2" customFormat="1">
      <c r="A95" s="42"/>
      <c r="B95" s="43"/>
      <c r="C95" s="44"/>
      <c r="D95" s="226" t="s">
        <v>156</v>
      </c>
      <c r="E95" s="44"/>
      <c r="F95" s="227" t="s">
        <v>168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156</v>
      </c>
      <c r="AU95" s="20" t="s">
        <v>88</v>
      </c>
    </row>
    <row r="96" s="12" customFormat="1" ht="22.8" customHeight="1">
      <c r="A96" s="12"/>
      <c r="B96" s="192"/>
      <c r="C96" s="193"/>
      <c r="D96" s="194" t="s">
        <v>77</v>
      </c>
      <c r="E96" s="206" t="s">
        <v>169</v>
      </c>
      <c r="F96" s="206" t="s">
        <v>170</v>
      </c>
      <c r="G96" s="193"/>
      <c r="H96" s="193"/>
      <c r="I96" s="196"/>
      <c r="J96" s="207">
        <f>BK96</f>
        <v>0</v>
      </c>
      <c r="K96" s="193"/>
      <c r="L96" s="198"/>
      <c r="M96" s="199"/>
      <c r="N96" s="200"/>
      <c r="O96" s="200"/>
      <c r="P96" s="201">
        <f>SUM(P97:P99)</f>
        <v>0</v>
      </c>
      <c r="Q96" s="200"/>
      <c r="R96" s="201">
        <f>SUM(R97:R99)</f>
        <v>0</v>
      </c>
      <c r="S96" s="200"/>
      <c r="T96" s="202">
        <f>SUM(T97:T99)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3" t="s">
        <v>145</v>
      </c>
      <c r="AT96" s="204" t="s">
        <v>77</v>
      </c>
      <c r="AU96" s="204" t="s">
        <v>86</v>
      </c>
      <c r="AY96" s="203" t="s">
        <v>146</v>
      </c>
      <c r="BK96" s="205">
        <f>SUM(BK97:BK99)</f>
        <v>0</v>
      </c>
    </row>
    <row r="97" s="2" customFormat="1" ht="16.5" customHeight="1">
      <c r="A97" s="42"/>
      <c r="B97" s="43"/>
      <c r="C97" s="208" t="s">
        <v>171</v>
      </c>
      <c r="D97" s="208" t="s">
        <v>149</v>
      </c>
      <c r="E97" s="209" t="s">
        <v>172</v>
      </c>
      <c r="F97" s="210" t="s">
        <v>170</v>
      </c>
      <c r="G97" s="211" t="s">
        <v>151</v>
      </c>
      <c r="H97" s="212">
        <v>1</v>
      </c>
      <c r="I97" s="213"/>
      <c r="J97" s="214">
        <f>ROUND(I97*H97,2)</f>
        <v>0</v>
      </c>
      <c r="K97" s="210" t="s">
        <v>152</v>
      </c>
      <c r="L97" s="48"/>
      <c r="M97" s="215" t="s">
        <v>32</v>
      </c>
      <c r="N97" s="216" t="s">
        <v>49</v>
      </c>
      <c r="O97" s="88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R97" s="219" t="s">
        <v>153</v>
      </c>
      <c r="AT97" s="219" t="s">
        <v>149</v>
      </c>
      <c r="AU97" s="219" t="s">
        <v>88</v>
      </c>
      <c r="AY97" s="20" t="s">
        <v>146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20" t="s">
        <v>86</v>
      </c>
      <c r="BK97" s="220">
        <f>ROUND(I97*H97,2)</f>
        <v>0</v>
      </c>
      <c r="BL97" s="20" t="s">
        <v>153</v>
      </c>
      <c r="BM97" s="219" t="s">
        <v>173</v>
      </c>
    </row>
    <row r="98" s="2" customFormat="1">
      <c r="A98" s="42"/>
      <c r="B98" s="43"/>
      <c r="C98" s="44"/>
      <c r="D98" s="221" t="s">
        <v>155</v>
      </c>
      <c r="E98" s="44"/>
      <c r="F98" s="222" t="s">
        <v>170</v>
      </c>
      <c r="G98" s="44"/>
      <c r="H98" s="44"/>
      <c r="I98" s="223"/>
      <c r="J98" s="44"/>
      <c r="K98" s="44"/>
      <c r="L98" s="48"/>
      <c r="M98" s="224"/>
      <c r="N98" s="225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0" t="s">
        <v>155</v>
      </c>
      <c r="AU98" s="20" t="s">
        <v>88</v>
      </c>
    </row>
    <row r="99" s="2" customFormat="1">
      <c r="A99" s="42"/>
      <c r="B99" s="43"/>
      <c r="C99" s="44"/>
      <c r="D99" s="226" t="s">
        <v>156</v>
      </c>
      <c r="E99" s="44"/>
      <c r="F99" s="227" t="s">
        <v>174</v>
      </c>
      <c r="G99" s="44"/>
      <c r="H99" s="44"/>
      <c r="I99" s="223"/>
      <c r="J99" s="44"/>
      <c r="K99" s="44"/>
      <c r="L99" s="48"/>
      <c r="M99" s="224"/>
      <c r="N99" s="225"/>
      <c r="O99" s="88"/>
      <c r="P99" s="88"/>
      <c r="Q99" s="88"/>
      <c r="R99" s="88"/>
      <c r="S99" s="88"/>
      <c r="T99" s="89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0" t="s">
        <v>156</v>
      </c>
      <c r="AU99" s="20" t="s">
        <v>88</v>
      </c>
    </row>
    <row r="100" s="12" customFormat="1" ht="22.8" customHeight="1">
      <c r="A100" s="12"/>
      <c r="B100" s="192"/>
      <c r="C100" s="193"/>
      <c r="D100" s="194" t="s">
        <v>77</v>
      </c>
      <c r="E100" s="206" t="s">
        <v>175</v>
      </c>
      <c r="F100" s="206" t="s">
        <v>176</v>
      </c>
      <c r="G100" s="193"/>
      <c r="H100" s="193"/>
      <c r="I100" s="196"/>
      <c r="J100" s="207">
        <f>BK100</f>
        <v>0</v>
      </c>
      <c r="K100" s="193"/>
      <c r="L100" s="198"/>
      <c r="M100" s="199"/>
      <c r="N100" s="200"/>
      <c r="O100" s="200"/>
      <c r="P100" s="201">
        <f>SUM(P101:P110)</f>
        <v>0</v>
      </c>
      <c r="Q100" s="200"/>
      <c r="R100" s="201">
        <f>SUM(R101:R110)</f>
        <v>0</v>
      </c>
      <c r="S100" s="200"/>
      <c r="T100" s="202">
        <f>SUM(T101:T110)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3" t="s">
        <v>145</v>
      </c>
      <c r="AT100" s="204" t="s">
        <v>77</v>
      </c>
      <c r="AU100" s="204" t="s">
        <v>86</v>
      </c>
      <c r="AY100" s="203" t="s">
        <v>146</v>
      </c>
      <c r="BK100" s="205">
        <f>SUM(BK101:BK110)</f>
        <v>0</v>
      </c>
    </row>
    <row r="101" s="2" customFormat="1" ht="16.5" customHeight="1">
      <c r="A101" s="42"/>
      <c r="B101" s="43"/>
      <c r="C101" s="208" t="s">
        <v>145</v>
      </c>
      <c r="D101" s="208" t="s">
        <v>149</v>
      </c>
      <c r="E101" s="209" t="s">
        <v>177</v>
      </c>
      <c r="F101" s="210" t="s">
        <v>178</v>
      </c>
      <c r="G101" s="211" t="s">
        <v>151</v>
      </c>
      <c r="H101" s="212">
        <v>1</v>
      </c>
      <c r="I101" s="213"/>
      <c r="J101" s="214">
        <f>ROUND(I101*H101,2)</f>
        <v>0</v>
      </c>
      <c r="K101" s="210" t="s">
        <v>152</v>
      </c>
      <c r="L101" s="48"/>
      <c r="M101" s="215" t="s">
        <v>32</v>
      </c>
      <c r="N101" s="216" t="s">
        <v>49</v>
      </c>
      <c r="O101" s="88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19" t="s">
        <v>153</v>
      </c>
      <c r="AT101" s="219" t="s">
        <v>149</v>
      </c>
      <c r="AU101" s="219" t="s">
        <v>88</v>
      </c>
      <c r="AY101" s="20" t="s">
        <v>146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20" t="s">
        <v>86</v>
      </c>
      <c r="BK101" s="220">
        <f>ROUND(I101*H101,2)</f>
        <v>0</v>
      </c>
      <c r="BL101" s="20" t="s">
        <v>153</v>
      </c>
      <c r="BM101" s="219" t="s">
        <v>179</v>
      </c>
    </row>
    <row r="102" s="2" customFormat="1">
      <c r="A102" s="42"/>
      <c r="B102" s="43"/>
      <c r="C102" s="44"/>
      <c r="D102" s="221" t="s">
        <v>155</v>
      </c>
      <c r="E102" s="44"/>
      <c r="F102" s="222" t="s">
        <v>178</v>
      </c>
      <c r="G102" s="44"/>
      <c r="H102" s="44"/>
      <c r="I102" s="223"/>
      <c r="J102" s="44"/>
      <c r="K102" s="44"/>
      <c r="L102" s="48"/>
      <c r="M102" s="224"/>
      <c r="N102" s="22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155</v>
      </c>
      <c r="AU102" s="20" t="s">
        <v>88</v>
      </c>
    </row>
    <row r="103" s="2" customFormat="1">
      <c r="A103" s="42"/>
      <c r="B103" s="43"/>
      <c r="C103" s="44"/>
      <c r="D103" s="226" t="s">
        <v>156</v>
      </c>
      <c r="E103" s="44"/>
      <c r="F103" s="227" t="s">
        <v>180</v>
      </c>
      <c r="G103" s="44"/>
      <c r="H103" s="44"/>
      <c r="I103" s="223"/>
      <c r="J103" s="44"/>
      <c r="K103" s="44"/>
      <c r="L103" s="48"/>
      <c r="M103" s="224"/>
      <c r="N103" s="225"/>
      <c r="O103" s="88"/>
      <c r="P103" s="88"/>
      <c r="Q103" s="88"/>
      <c r="R103" s="88"/>
      <c r="S103" s="88"/>
      <c r="T103" s="89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T103" s="20" t="s">
        <v>156</v>
      </c>
      <c r="AU103" s="20" t="s">
        <v>88</v>
      </c>
    </row>
    <row r="104" s="2" customFormat="1" ht="16.5" customHeight="1">
      <c r="A104" s="42"/>
      <c r="B104" s="43"/>
      <c r="C104" s="208" t="s">
        <v>181</v>
      </c>
      <c r="D104" s="208" t="s">
        <v>149</v>
      </c>
      <c r="E104" s="209" t="s">
        <v>182</v>
      </c>
      <c r="F104" s="210" t="s">
        <v>183</v>
      </c>
      <c r="G104" s="211" t="s">
        <v>151</v>
      </c>
      <c r="H104" s="212">
        <v>1</v>
      </c>
      <c r="I104" s="213"/>
      <c r="J104" s="214">
        <f>ROUND(I104*H104,2)</f>
        <v>0</v>
      </c>
      <c r="K104" s="210" t="s">
        <v>152</v>
      </c>
      <c r="L104" s="48"/>
      <c r="M104" s="215" t="s">
        <v>32</v>
      </c>
      <c r="N104" s="216" t="s">
        <v>49</v>
      </c>
      <c r="O104" s="88"/>
      <c r="P104" s="217">
        <f>O104*H104</f>
        <v>0</v>
      </c>
      <c r="Q104" s="217">
        <v>0</v>
      </c>
      <c r="R104" s="217">
        <f>Q104*H104</f>
        <v>0</v>
      </c>
      <c r="S104" s="217">
        <v>0</v>
      </c>
      <c r="T104" s="218">
        <f>S104*H104</f>
        <v>0</v>
      </c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R104" s="219" t="s">
        <v>153</v>
      </c>
      <c r="AT104" s="219" t="s">
        <v>149</v>
      </c>
      <c r="AU104" s="219" t="s">
        <v>88</v>
      </c>
      <c r="AY104" s="20" t="s">
        <v>146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20" t="s">
        <v>86</v>
      </c>
      <c r="BK104" s="220">
        <f>ROUND(I104*H104,2)</f>
        <v>0</v>
      </c>
      <c r="BL104" s="20" t="s">
        <v>153</v>
      </c>
      <c r="BM104" s="219" t="s">
        <v>184</v>
      </c>
    </row>
    <row r="105" s="2" customFormat="1">
      <c r="A105" s="42"/>
      <c r="B105" s="43"/>
      <c r="C105" s="44"/>
      <c r="D105" s="221" t="s">
        <v>155</v>
      </c>
      <c r="E105" s="44"/>
      <c r="F105" s="222" t="s">
        <v>183</v>
      </c>
      <c r="G105" s="44"/>
      <c r="H105" s="44"/>
      <c r="I105" s="223"/>
      <c r="J105" s="44"/>
      <c r="K105" s="44"/>
      <c r="L105" s="48"/>
      <c r="M105" s="224"/>
      <c r="N105" s="225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155</v>
      </c>
      <c r="AU105" s="20" t="s">
        <v>88</v>
      </c>
    </row>
    <row r="106" s="2" customFormat="1">
      <c r="A106" s="42"/>
      <c r="B106" s="43"/>
      <c r="C106" s="44"/>
      <c r="D106" s="226" t="s">
        <v>156</v>
      </c>
      <c r="E106" s="44"/>
      <c r="F106" s="227" t="s">
        <v>185</v>
      </c>
      <c r="G106" s="44"/>
      <c r="H106" s="44"/>
      <c r="I106" s="223"/>
      <c r="J106" s="44"/>
      <c r="K106" s="44"/>
      <c r="L106" s="48"/>
      <c r="M106" s="224"/>
      <c r="N106" s="225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0" t="s">
        <v>156</v>
      </c>
      <c r="AU106" s="20" t="s">
        <v>88</v>
      </c>
    </row>
    <row r="107" s="13" customFormat="1">
      <c r="A107" s="13"/>
      <c r="B107" s="229"/>
      <c r="C107" s="230"/>
      <c r="D107" s="221" t="s">
        <v>186</v>
      </c>
      <c r="E107" s="231" t="s">
        <v>32</v>
      </c>
      <c r="F107" s="232" t="s">
        <v>187</v>
      </c>
      <c r="G107" s="230"/>
      <c r="H107" s="233">
        <v>1</v>
      </c>
      <c r="I107" s="234"/>
      <c r="J107" s="230"/>
      <c r="K107" s="230"/>
      <c r="L107" s="235"/>
      <c r="M107" s="236"/>
      <c r="N107" s="237"/>
      <c r="O107" s="237"/>
      <c r="P107" s="237"/>
      <c r="Q107" s="237"/>
      <c r="R107" s="237"/>
      <c r="S107" s="237"/>
      <c r="T107" s="238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9" t="s">
        <v>186</v>
      </c>
      <c r="AU107" s="239" t="s">
        <v>88</v>
      </c>
      <c r="AV107" s="13" t="s">
        <v>88</v>
      </c>
      <c r="AW107" s="13" t="s">
        <v>39</v>
      </c>
      <c r="AX107" s="13" t="s">
        <v>86</v>
      </c>
      <c r="AY107" s="239" t="s">
        <v>146</v>
      </c>
    </row>
    <row r="108" s="2" customFormat="1" ht="16.5" customHeight="1">
      <c r="A108" s="42"/>
      <c r="B108" s="43"/>
      <c r="C108" s="208" t="s">
        <v>188</v>
      </c>
      <c r="D108" s="208" t="s">
        <v>149</v>
      </c>
      <c r="E108" s="209" t="s">
        <v>189</v>
      </c>
      <c r="F108" s="210" t="s">
        <v>190</v>
      </c>
      <c r="G108" s="211" t="s">
        <v>151</v>
      </c>
      <c r="H108" s="212">
        <v>1</v>
      </c>
      <c r="I108" s="213"/>
      <c r="J108" s="214">
        <f>ROUND(I108*H108,2)</f>
        <v>0</v>
      </c>
      <c r="K108" s="210" t="s">
        <v>152</v>
      </c>
      <c r="L108" s="48"/>
      <c r="M108" s="215" t="s">
        <v>32</v>
      </c>
      <c r="N108" s="216" t="s">
        <v>49</v>
      </c>
      <c r="O108" s="88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R108" s="219" t="s">
        <v>153</v>
      </c>
      <c r="AT108" s="219" t="s">
        <v>149</v>
      </c>
      <c r="AU108" s="219" t="s">
        <v>88</v>
      </c>
      <c r="AY108" s="20" t="s">
        <v>146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0" t="s">
        <v>86</v>
      </c>
      <c r="BK108" s="220">
        <f>ROUND(I108*H108,2)</f>
        <v>0</v>
      </c>
      <c r="BL108" s="20" t="s">
        <v>153</v>
      </c>
      <c r="BM108" s="219" t="s">
        <v>191</v>
      </c>
    </row>
    <row r="109" s="2" customFormat="1">
      <c r="A109" s="42"/>
      <c r="B109" s="43"/>
      <c r="C109" s="44"/>
      <c r="D109" s="221" t="s">
        <v>155</v>
      </c>
      <c r="E109" s="44"/>
      <c r="F109" s="222" t="s">
        <v>190</v>
      </c>
      <c r="G109" s="44"/>
      <c r="H109" s="44"/>
      <c r="I109" s="223"/>
      <c r="J109" s="44"/>
      <c r="K109" s="44"/>
      <c r="L109" s="48"/>
      <c r="M109" s="224"/>
      <c r="N109" s="225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0" t="s">
        <v>155</v>
      </c>
      <c r="AU109" s="20" t="s">
        <v>88</v>
      </c>
    </row>
    <row r="110" s="2" customFormat="1">
      <c r="A110" s="42"/>
      <c r="B110" s="43"/>
      <c r="C110" s="44"/>
      <c r="D110" s="226" t="s">
        <v>156</v>
      </c>
      <c r="E110" s="44"/>
      <c r="F110" s="227" t="s">
        <v>192</v>
      </c>
      <c r="G110" s="44"/>
      <c r="H110" s="44"/>
      <c r="I110" s="223"/>
      <c r="J110" s="44"/>
      <c r="K110" s="44"/>
      <c r="L110" s="48"/>
      <c r="M110" s="240"/>
      <c r="N110" s="241"/>
      <c r="O110" s="242"/>
      <c r="P110" s="242"/>
      <c r="Q110" s="242"/>
      <c r="R110" s="242"/>
      <c r="S110" s="242"/>
      <c r="T110" s="243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156</v>
      </c>
      <c r="AU110" s="20" t="s">
        <v>88</v>
      </c>
    </row>
    <row r="111" s="2" customFormat="1" ht="6.96" customHeight="1">
      <c r="A111" s="42"/>
      <c r="B111" s="63"/>
      <c r="C111" s="64"/>
      <c r="D111" s="64"/>
      <c r="E111" s="64"/>
      <c r="F111" s="64"/>
      <c r="G111" s="64"/>
      <c r="H111" s="64"/>
      <c r="I111" s="64"/>
      <c r="J111" s="64"/>
      <c r="K111" s="64"/>
      <c r="L111" s="48"/>
      <c r="M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</row>
  </sheetData>
  <sheetProtection sheet="1" autoFilter="0" formatColumns="0" formatRows="0" objects="1" scenarios="1" spinCount="100000" saltValue="j+x4br8Y21hwVCht64Vv2gtAKXQP7XheG7BhyZoVXbMNUPlQ8AJMcpxeW+ZH25JGwsqkGUYu0NtQfxhrxxFBzw==" hashValue="/oYX2DwY7mnNlAV6YN5S/mcpaIT7+LM2nNBAohcuF4FUxO60WdwkaX6twYNKWcylcGKaDrkawKrqYGqaXkSvgA==" algorithmName="SHA-512" password="EC2B"/>
  <autoFilter ref="C82:K110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3_02/010001000"/>
    <hyperlink ref="F91" r:id="rId2" display="https://podminky.urs.cz/item/CS_URS_2023_02/013244000"/>
    <hyperlink ref="F95" r:id="rId3" display="https://podminky.urs.cz/item/CS_URS_2023_02/013254000"/>
    <hyperlink ref="F99" r:id="rId4" display="https://podminky.urs.cz/item/CS_URS_2023_02/030001000"/>
    <hyperlink ref="F103" r:id="rId5" display="https://podminky.urs.cz/item/CS_URS_2023_02/043002000"/>
    <hyperlink ref="F106" r:id="rId6" display="https://podminky.urs.cz/item/CS_URS_2023_02/043114000"/>
    <hyperlink ref="F110" r:id="rId7" display="https://podminky.urs.cz/item/CS_URS_2023_02/04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91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122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123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193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24. 10. 2023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41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ROUND(J107,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ROUND((SUM(BE107:BE2737)),  2)</f>
        <v>0</v>
      </c>
      <c r="G33" s="42"/>
      <c r="H33" s="42"/>
      <c r="I33" s="152">
        <v>0.20999999999999999</v>
      </c>
      <c r="J33" s="151">
        <f>ROUND(((SUM(BE107:BE2737))*I33),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ROUND((SUM(BF107:BF2737)),  2)</f>
        <v>0</v>
      </c>
      <c r="G34" s="42"/>
      <c r="H34" s="42"/>
      <c r="I34" s="152">
        <v>0.14999999999999999</v>
      </c>
      <c r="J34" s="151">
        <f>ROUND(((SUM(BF107:BF2737))*I34),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ROUND((SUM(BG107:BG2737)),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ROUND((SUM(BH107:BH2737)),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ROUND((SUM(BI107:BI2737)),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125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123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ARSA - Stavebně konstrukční řešení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24. 10. 2023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Jakub Vilingr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126</v>
      </c>
      <c r="D57" s="166"/>
      <c r="E57" s="166"/>
      <c r="F57" s="166"/>
      <c r="G57" s="166"/>
      <c r="H57" s="166"/>
      <c r="I57" s="166"/>
      <c r="J57" s="167" t="s">
        <v>127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J107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128</v>
      </c>
    </row>
    <row r="60" s="9" customFormat="1" ht="24.96" customHeight="1">
      <c r="A60" s="9"/>
      <c r="B60" s="169"/>
      <c r="C60" s="170"/>
      <c r="D60" s="171" t="s">
        <v>194</v>
      </c>
      <c r="E60" s="172"/>
      <c r="F60" s="172"/>
      <c r="G60" s="172"/>
      <c r="H60" s="172"/>
      <c r="I60" s="172"/>
      <c r="J60" s="173">
        <f>J108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195</v>
      </c>
      <c r="E61" s="178"/>
      <c r="F61" s="178"/>
      <c r="G61" s="178"/>
      <c r="H61" s="178"/>
      <c r="I61" s="178"/>
      <c r="J61" s="179">
        <f>J109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196</v>
      </c>
      <c r="E62" s="178"/>
      <c r="F62" s="178"/>
      <c r="G62" s="178"/>
      <c r="H62" s="178"/>
      <c r="I62" s="178"/>
      <c r="J62" s="179">
        <f>J170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197</v>
      </c>
      <c r="E63" s="178"/>
      <c r="F63" s="178"/>
      <c r="G63" s="178"/>
      <c r="H63" s="178"/>
      <c r="I63" s="178"/>
      <c r="J63" s="179">
        <f>J319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198</v>
      </c>
      <c r="E64" s="178"/>
      <c r="F64" s="178"/>
      <c r="G64" s="178"/>
      <c r="H64" s="178"/>
      <c r="I64" s="178"/>
      <c r="J64" s="179">
        <f>J423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199</v>
      </c>
      <c r="E65" s="178"/>
      <c r="F65" s="178"/>
      <c r="G65" s="178"/>
      <c r="H65" s="178"/>
      <c r="I65" s="178"/>
      <c r="J65" s="179">
        <f>J432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200</v>
      </c>
      <c r="E66" s="178"/>
      <c r="F66" s="178"/>
      <c r="G66" s="178"/>
      <c r="H66" s="178"/>
      <c r="I66" s="178"/>
      <c r="J66" s="179">
        <f>J673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201</v>
      </c>
      <c r="E67" s="178"/>
      <c r="F67" s="178"/>
      <c r="G67" s="178"/>
      <c r="H67" s="178"/>
      <c r="I67" s="178"/>
      <c r="J67" s="179">
        <f>J693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202</v>
      </c>
      <c r="E68" s="178"/>
      <c r="F68" s="178"/>
      <c r="G68" s="178"/>
      <c r="H68" s="178"/>
      <c r="I68" s="178"/>
      <c r="J68" s="179">
        <f>J806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203</v>
      </c>
      <c r="E69" s="178"/>
      <c r="F69" s="178"/>
      <c r="G69" s="178"/>
      <c r="H69" s="178"/>
      <c r="I69" s="178"/>
      <c r="J69" s="179">
        <f>J821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9"/>
      <c r="C70" s="170"/>
      <c r="D70" s="171" t="s">
        <v>204</v>
      </c>
      <c r="E70" s="172"/>
      <c r="F70" s="172"/>
      <c r="G70" s="172"/>
      <c r="H70" s="172"/>
      <c r="I70" s="172"/>
      <c r="J70" s="173">
        <f>J825</f>
        <v>0</v>
      </c>
      <c r="K70" s="170"/>
      <c r="L70" s="17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5"/>
      <c r="C71" s="176"/>
      <c r="D71" s="177" t="s">
        <v>205</v>
      </c>
      <c r="E71" s="178"/>
      <c r="F71" s="178"/>
      <c r="G71" s="178"/>
      <c r="H71" s="178"/>
      <c r="I71" s="178"/>
      <c r="J71" s="179">
        <f>J826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5"/>
      <c r="C72" s="176"/>
      <c r="D72" s="177" t="s">
        <v>206</v>
      </c>
      <c r="E72" s="178"/>
      <c r="F72" s="178"/>
      <c r="G72" s="178"/>
      <c r="H72" s="178"/>
      <c r="I72" s="178"/>
      <c r="J72" s="179">
        <f>J854</f>
        <v>0</v>
      </c>
      <c r="K72" s="176"/>
      <c r="L72" s="18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5"/>
      <c r="C73" s="176"/>
      <c r="D73" s="177" t="s">
        <v>207</v>
      </c>
      <c r="E73" s="178"/>
      <c r="F73" s="178"/>
      <c r="G73" s="178"/>
      <c r="H73" s="178"/>
      <c r="I73" s="178"/>
      <c r="J73" s="179">
        <f>J1002</f>
        <v>0</v>
      </c>
      <c r="K73" s="176"/>
      <c r="L73" s="18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5"/>
      <c r="C74" s="176"/>
      <c r="D74" s="177" t="s">
        <v>208</v>
      </c>
      <c r="E74" s="178"/>
      <c r="F74" s="178"/>
      <c r="G74" s="178"/>
      <c r="H74" s="178"/>
      <c r="I74" s="178"/>
      <c r="J74" s="179">
        <f>J1190</f>
        <v>0</v>
      </c>
      <c r="K74" s="176"/>
      <c r="L74" s="18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5"/>
      <c r="C75" s="176"/>
      <c r="D75" s="177" t="s">
        <v>209</v>
      </c>
      <c r="E75" s="178"/>
      <c r="F75" s="178"/>
      <c r="G75" s="178"/>
      <c r="H75" s="178"/>
      <c r="I75" s="178"/>
      <c r="J75" s="179">
        <f>J1197</f>
        <v>0</v>
      </c>
      <c r="K75" s="176"/>
      <c r="L75" s="18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5"/>
      <c r="C76" s="176"/>
      <c r="D76" s="177" t="s">
        <v>210</v>
      </c>
      <c r="E76" s="178"/>
      <c r="F76" s="178"/>
      <c r="G76" s="178"/>
      <c r="H76" s="178"/>
      <c r="I76" s="178"/>
      <c r="J76" s="179">
        <f>J1386</f>
        <v>0</v>
      </c>
      <c r="K76" s="176"/>
      <c r="L76" s="18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5"/>
      <c r="C77" s="176"/>
      <c r="D77" s="177" t="s">
        <v>211</v>
      </c>
      <c r="E77" s="178"/>
      <c r="F77" s="178"/>
      <c r="G77" s="178"/>
      <c r="H77" s="178"/>
      <c r="I77" s="178"/>
      <c r="J77" s="179">
        <f>J1619</f>
        <v>0</v>
      </c>
      <c r="K77" s="176"/>
      <c r="L77" s="18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5"/>
      <c r="C78" s="176"/>
      <c r="D78" s="177" t="s">
        <v>212</v>
      </c>
      <c r="E78" s="178"/>
      <c r="F78" s="178"/>
      <c r="G78" s="178"/>
      <c r="H78" s="178"/>
      <c r="I78" s="178"/>
      <c r="J78" s="179">
        <f>J1650</f>
        <v>0</v>
      </c>
      <c r="K78" s="176"/>
      <c r="L78" s="18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5"/>
      <c r="C79" s="176"/>
      <c r="D79" s="177" t="s">
        <v>213</v>
      </c>
      <c r="E79" s="178"/>
      <c r="F79" s="178"/>
      <c r="G79" s="178"/>
      <c r="H79" s="178"/>
      <c r="I79" s="178"/>
      <c r="J79" s="179">
        <f>J1964</f>
        <v>0</v>
      </c>
      <c r="K79" s="176"/>
      <c r="L79" s="18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5"/>
      <c r="C80" s="176"/>
      <c r="D80" s="177" t="s">
        <v>214</v>
      </c>
      <c r="E80" s="178"/>
      <c r="F80" s="178"/>
      <c r="G80" s="178"/>
      <c r="H80" s="178"/>
      <c r="I80" s="178"/>
      <c r="J80" s="179">
        <f>J2157</f>
        <v>0</v>
      </c>
      <c r="K80" s="176"/>
      <c r="L80" s="18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5"/>
      <c r="C81" s="176"/>
      <c r="D81" s="177" t="s">
        <v>215</v>
      </c>
      <c r="E81" s="178"/>
      <c r="F81" s="178"/>
      <c r="G81" s="178"/>
      <c r="H81" s="178"/>
      <c r="I81" s="178"/>
      <c r="J81" s="179">
        <f>J2378</f>
        <v>0</v>
      </c>
      <c r="K81" s="176"/>
      <c r="L81" s="18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5"/>
      <c r="C82" s="176"/>
      <c r="D82" s="177" t="s">
        <v>216</v>
      </c>
      <c r="E82" s="178"/>
      <c r="F82" s="178"/>
      <c r="G82" s="178"/>
      <c r="H82" s="178"/>
      <c r="I82" s="178"/>
      <c r="J82" s="179">
        <f>J2434</f>
        <v>0</v>
      </c>
      <c r="K82" s="176"/>
      <c r="L82" s="18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5"/>
      <c r="C83" s="176"/>
      <c r="D83" s="177" t="s">
        <v>217</v>
      </c>
      <c r="E83" s="178"/>
      <c r="F83" s="178"/>
      <c r="G83" s="178"/>
      <c r="H83" s="178"/>
      <c r="I83" s="178"/>
      <c r="J83" s="179">
        <f>J2488</f>
        <v>0</v>
      </c>
      <c r="K83" s="176"/>
      <c r="L83" s="18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75"/>
      <c r="C84" s="176"/>
      <c r="D84" s="177" t="s">
        <v>218</v>
      </c>
      <c r="E84" s="178"/>
      <c r="F84" s="178"/>
      <c r="G84" s="178"/>
      <c r="H84" s="178"/>
      <c r="I84" s="178"/>
      <c r="J84" s="179">
        <f>J2516</f>
        <v>0</v>
      </c>
      <c r="K84" s="176"/>
      <c r="L84" s="18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75"/>
      <c r="C85" s="176"/>
      <c r="D85" s="177" t="s">
        <v>219</v>
      </c>
      <c r="E85" s="178"/>
      <c r="F85" s="178"/>
      <c r="G85" s="178"/>
      <c r="H85" s="178"/>
      <c r="I85" s="178"/>
      <c r="J85" s="179">
        <f>J2676</f>
        <v>0</v>
      </c>
      <c r="K85" s="176"/>
      <c r="L85" s="18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9" customFormat="1" ht="24.96" customHeight="1">
      <c r="A86" s="9"/>
      <c r="B86" s="169"/>
      <c r="C86" s="170"/>
      <c r="D86" s="171" t="s">
        <v>220</v>
      </c>
      <c r="E86" s="172"/>
      <c r="F86" s="172"/>
      <c r="G86" s="172"/>
      <c r="H86" s="172"/>
      <c r="I86" s="172"/>
      <c r="J86" s="173">
        <f>J2729</f>
        <v>0</v>
      </c>
      <c r="K86" s="170"/>
      <c r="L86" s="174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="9" customFormat="1" ht="24.96" customHeight="1">
      <c r="A87" s="9"/>
      <c r="B87" s="169"/>
      <c r="C87" s="170"/>
      <c r="D87" s="171" t="s">
        <v>221</v>
      </c>
      <c r="E87" s="172"/>
      <c r="F87" s="172"/>
      <c r="G87" s="172"/>
      <c r="H87" s="172"/>
      <c r="I87" s="172"/>
      <c r="J87" s="173">
        <f>J2734</f>
        <v>0</v>
      </c>
      <c r="K87" s="170"/>
      <c r="L87" s="174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="2" customFormat="1" ht="21.84" customHeight="1">
      <c r="A88" s="42"/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6.96" customHeight="1">
      <c r="A89" s="42"/>
      <c r="B89" s="63"/>
      <c r="C89" s="64"/>
      <c r="D89" s="64"/>
      <c r="E89" s="64"/>
      <c r="F89" s="64"/>
      <c r="G89" s="64"/>
      <c r="H89" s="64"/>
      <c r="I89" s="64"/>
      <c r="J89" s="64"/>
      <c r="K89" s="6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3" s="2" customFormat="1" ht="6.96" customHeight="1">
      <c r="A93" s="42"/>
      <c r="B93" s="65"/>
      <c r="C93" s="66"/>
      <c r="D93" s="66"/>
      <c r="E93" s="66"/>
      <c r="F93" s="66"/>
      <c r="G93" s="66"/>
      <c r="H93" s="66"/>
      <c r="I93" s="66"/>
      <c r="J93" s="66"/>
      <c r="K93" s="66"/>
      <c r="L93" s="138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24.96" customHeight="1">
      <c r="A94" s="42"/>
      <c r="B94" s="43"/>
      <c r="C94" s="26" t="s">
        <v>132</v>
      </c>
      <c r="D94" s="44"/>
      <c r="E94" s="44"/>
      <c r="F94" s="44"/>
      <c r="G94" s="44"/>
      <c r="H94" s="44"/>
      <c r="I94" s="44"/>
      <c r="J94" s="44"/>
      <c r="K94" s="44"/>
      <c r="L94" s="138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6.96" customHeight="1">
      <c r="A95" s="42"/>
      <c r="B95" s="43"/>
      <c r="C95" s="44"/>
      <c r="D95" s="44"/>
      <c r="E95" s="44"/>
      <c r="F95" s="44"/>
      <c r="G95" s="44"/>
      <c r="H95" s="44"/>
      <c r="I95" s="44"/>
      <c r="J95" s="44"/>
      <c r="K95" s="44"/>
      <c r="L95" s="138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12" customHeight="1">
      <c r="A96" s="42"/>
      <c r="B96" s="43"/>
      <c r="C96" s="35" t="s">
        <v>16</v>
      </c>
      <c r="D96" s="44"/>
      <c r="E96" s="44"/>
      <c r="F96" s="44"/>
      <c r="G96" s="44"/>
      <c r="H96" s="44"/>
      <c r="I96" s="44"/>
      <c r="J96" s="44"/>
      <c r="K96" s="44"/>
      <c r="L96" s="138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26.25" customHeight="1">
      <c r="A97" s="42"/>
      <c r="B97" s="43"/>
      <c r="C97" s="44"/>
      <c r="D97" s="44"/>
      <c r="E97" s="164" t="str">
        <f>E7</f>
        <v>Novostavba zař. pro vých. a vzdělávání dětí a zahr. domku, Suchdol</v>
      </c>
      <c r="F97" s="35"/>
      <c r="G97" s="35"/>
      <c r="H97" s="35"/>
      <c r="I97" s="44"/>
      <c r="J97" s="44"/>
      <c r="K97" s="44"/>
      <c r="L97" s="138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12" customHeight="1">
      <c r="A98" s="42"/>
      <c r="B98" s="43"/>
      <c r="C98" s="35" t="s">
        <v>123</v>
      </c>
      <c r="D98" s="44"/>
      <c r="E98" s="44"/>
      <c r="F98" s="44"/>
      <c r="G98" s="44"/>
      <c r="H98" s="44"/>
      <c r="I98" s="44"/>
      <c r="J98" s="44"/>
      <c r="K98" s="44"/>
      <c r="L98" s="138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2" customFormat="1" ht="16.5" customHeight="1">
      <c r="A99" s="42"/>
      <c r="B99" s="43"/>
      <c r="C99" s="44"/>
      <c r="D99" s="44"/>
      <c r="E99" s="73" t="str">
        <f>E9</f>
        <v>ARSA - Stavebně konstrukční řešení</v>
      </c>
      <c r="F99" s="44"/>
      <c r="G99" s="44"/>
      <c r="H99" s="44"/>
      <c r="I99" s="44"/>
      <c r="J99" s="44"/>
      <c r="K99" s="44"/>
      <c r="L99" s="138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="2" customFormat="1" ht="6.96" customHeight="1">
      <c r="A100" s="42"/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138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</row>
    <row r="101" s="2" customFormat="1" ht="12" customHeight="1">
      <c r="A101" s="42"/>
      <c r="B101" s="43"/>
      <c r="C101" s="35" t="s">
        <v>22</v>
      </c>
      <c r="D101" s="44"/>
      <c r="E101" s="44"/>
      <c r="F101" s="30" t="str">
        <f>F12</f>
        <v>Suchdol</v>
      </c>
      <c r="G101" s="44"/>
      <c r="H101" s="44"/>
      <c r="I101" s="35" t="s">
        <v>24</v>
      </c>
      <c r="J101" s="76" t="str">
        <f>IF(J12="","",J12)</f>
        <v>24. 10. 2023</v>
      </c>
      <c r="K101" s="44"/>
      <c r="L101" s="138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</row>
    <row r="102" s="2" customFormat="1" ht="6.96" customHeight="1">
      <c r="A102" s="42"/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138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</row>
    <row r="103" s="2" customFormat="1" ht="25.65" customHeight="1">
      <c r="A103" s="42"/>
      <c r="B103" s="43"/>
      <c r="C103" s="35" t="s">
        <v>30</v>
      </c>
      <c r="D103" s="44"/>
      <c r="E103" s="44"/>
      <c r="F103" s="30" t="str">
        <f>E15</f>
        <v>Česká zemědělská univerzita v Praze. Kamýcká 129</v>
      </c>
      <c r="G103" s="44"/>
      <c r="H103" s="44"/>
      <c r="I103" s="35" t="s">
        <v>37</v>
      </c>
      <c r="J103" s="40" t="str">
        <f>E21</f>
        <v>PilsProjekt s.r.o., Částkova 74, Plzeň</v>
      </c>
      <c r="K103" s="44"/>
      <c r="L103" s="138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</row>
    <row r="104" s="2" customFormat="1" ht="15.15" customHeight="1">
      <c r="A104" s="42"/>
      <c r="B104" s="43"/>
      <c r="C104" s="35" t="s">
        <v>35</v>
      </c>
      <c r="D104" s="44"/>
      <c r="E104" s="44"/>
      <c r="F104" s="30" t="str">
        <f>IF(E18="","",E18)</f>
        <v>Vyplň údaj</v>
      </c>
      <c r="G104" s="44"/>
      <c r="H104" s="44"/>
      <c r="I104" s="35" t="s">
        <v>40</v>
      </c>
      <c r="J104" s="40" t="str">
        <f>E24</f>
        <v>Jakub Vilingr</v>
      </c>
      <c r="K104" s="44"/>
      <c r="L104" s="138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</row>
    <row r="105" s="2" customFormat="1" ht="10.32" customHeight="1">
      <c r="A105" s="42"/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138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</row>
    <row r="106" s="11" customFormat="1" ht="29.28" customHeight="1">
      <c r="A106" s="181"/>
      <c r="B106" s="182"/>
      <c r="C106" s="183" t="s">
        <v>133</v>
      </c>
      <c r="D106" s="184" t="s">
        <v>63</v>
      </c>
      <c r="E106" s="184" t="s">
        <v>59</v>
      </c>
      <c r="F106" s="184" t="s">
        <v>60</v>
      </c>
      <c r="G106" s="184" t="s">
        <v>134</v>
      </c>
      <c r="H106" s="184" t="s">
        <v>135</v>
      </c>
      <c r="I106" s="184" t="s">
        <v>136</v>
      </c>
      <c r="J106" s="184" t="s">
        <v>127</v>
      </c>
      <c r="K106" s="185" t="s">
        <v>137</v>
      </c>
      <c r="L106" s="186"/>
      <c r="M106" s="96" t="s">
        <v>32</v>
      </c>
      <c r="N106" s="97" t="s">
        <v>48</v>
      </c>
      <c r="O106" s="97" t="s">
        <v>138</v>
      </c>
      <c r="P106" s="97" t="s">
        <v>139</v>
      </c>
      <c r="Q106" s="97" t="s">
        <v>140</v>
      </c>
      <c r="R106" s="97" t="s">
        <v>141</v>
      </c>
      <c r="S106" s="97" t="s">
        <v>142</v>
      </c>
      <c r="T106" s="98" t="s">
        <v>143</v>
      </c>
      <c r="U106" s="181"/>
      <c r="V106" s="181"/>
      <c r="W106" s="181"/>
      <c r="X106" s="181"/>
      <c r="Y106" s="181"/>
      <c r="Z106" s="181"/>
      <c r="AA106" s="181"/>
      <c r="AB106" s="181"/>
      <c r="AC106" s="181"/>
      <c r="AD106" s="181"/>
      <c r="AE106" s="181"/>
    </row>
    <row r="107" s="2" customFormat="1" ht="22.8" customHeight="1">
      <c r="A107" s="42"/>
      <c r="B107" s="43"/>
      <c r="C107" s="103" t="s">
        <v>144</v>
      </c>
      <c r="D107" s="44"/>
      <c r="E107" s="44"/>
      <c r="F107" s="44"/>
      <c r="G107" s="44"/>
      <c r="H107" s="44"/>
      <c r="I107" s="44"/>
      <c r="J107" s="187">
        <f>BK107</f>
        <v>0</v>
      </c>
      <c r="K107" s="44"/>
      <c r="L107" s="48"/>
      <c r="M107" s="99"/>
      <c r="N107" s="188"/>
      <c r="O107" s="100"/>
      <c r="P107" s="189">
        <f>P108+P825+P2729+P2734</f>
        <v>0</v>
      </c>
      <c r="Q107" s="100"/>
      <c r="R107" s="189">
        <f>R108+R825+R2729+R2734</f>
        <v>1475.9799915500003</v>
      </c>
      <c r="S107" s="100"/>
      <c r="T107" s="190">
        <f>T108+T825+T2729+T2734</f>
        <v>0.38130000000000003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77</v>
      </c>
      <c r="AU107" s="20" t="s">
        <v>128</v>
      </c>
      <c r="BK107" s="191">
        <f>BK108+BK825+BK2729+BK2734</f>
        <v>0</v>
      </c>
    </row>
    <row r="108" s="12" customFormat="1" ht="25.92" customHeight="1">
      <c r="A108" s="12"/>
      <c r="B108" s="192"/>
      <c r="C108" s="193"/>
      <c r="D108" s="194" t="s">
        <v>77</v>
      </c>
      <c r="E108" s="195" t="s">
        <v>222</v>
      </c>
      <c r="F108" s="195" t="s">
        <v>223</v>
      </c>
      <c r="G108" s="193"/>
      <c r="H108" s="193"/>
      <c r="I108" s="196"/>
      <c r="J108" s="197">
        <f>BK108</f>
        <v>0</v>
      </c>
      <c r="K108" s="193"/>
      <c r="L108" s="198"/>
      <c r="M108" s="199"/>
      <c r="N108" s="200"/>
      <c r="O108" s="200"/>
      <c r="P108" s="201">
        <f>P109+P170+P319+P423+P432+P673+P693+P806+P821</f>
        <v>0</v>
      </c>
      <c r="Q108" s="200"/>
      <c r="R108" s="201">
        <f>R109+R170+R319+R423+R432+R673+R693+R806+R821</f>
        <v>1193.8159481100001</v>
      </c>
      <c r="S108" s="200"/>
      <c r="T108" s="202">
        <f>T109+T170+T319+T423+T432+T673+T693+T806+T821</f>
        <v>0.38130000000000003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3" t="s">
        <v>86</v>
      </c>
      <c r="AT108" s="204" t="s">
        <v>77</v>
      </c>
      <c r="AU108" s="204" t="s">
        <v>78</v>
      </c>
      <c r="AY108" s="203" t="s">
        <v>146</v>
      </c>
      <c r="BK108" s="205">
        <f>BK109+BK170+BK319+BK423+BK432+BK673+BK693+BK806+BK821</f>
        <v>0</v>
      </c>
    </row>
    <row r="109" s="12" customFormat="1" ht="22.8" customHeight="1">
      <c r="A109" s="12"/>
      <c r="B109" s="192"/>
      <c r="C109" s="193"/>
      <c r="D109" s="194" t="s">
        <v>77</v>
      </c>
      <c r="E109" s="206" t="s">
        <v>86</v>
      </c>
      <c r="F109" s="206" t="s">
        <v>224</v>
      </c>
      <c r="G109" s="193"/>
      <c r="H109" s="193"/>
      <c r="I109" s="196"/>
      <c r="J109" s="207">
        <f>BK109</f>
        <v>0</v>
      </c>
      <c r="K109" s="193"/>
      <c r="L109" s="198"/>
      <c r="M109" s="199"/>
      <c r="N109" s="200"/>
      <c r="O109" s="200"/>
      <c r="P109" s="201">
        <f>SUM(P110:P169)</f>
        <v>0</v>
      </c>
      <c r="Q109" s="200"/>
      <c r="R109" s="201">
        <f>SUM(R110:R169)</f>
        <v>5.1159999999999997</v>
      </c>
      <c r="S109" s="200"/>
      <c r="T109" s="202">
        <f>SUM(T110:T169)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3" t="s">
        <v>86</v>
      </c>
      <c r="AT109" s="204" t="s">
        <v>77</v>
      </c>
      <c r="AU109" s="204" t="s">
        <v>86</v>
      </c>
      <c r="AY109" s="203" t="s">
        <v>146</v>
      </c>
      <c r="BK109" s="205">
        <f>SUM(BK110:BK169)</f>
        <v>0</v>
      </c>
    </row>
    <row r="110" s="2" customFormat="1" ht="33" customHeight="1">
      <c r="A110" s="42"/>
      <c r="B110" s="43"/>
      <c r="C110" s="208" t="s">
        <v>86</v>
      </c>
      <c r="D110" s="208" t="s">
        <v>149</v>
      </c>
      <c r="E110" s="209" t="s">
        <v>225</v>
      </c>
      <c r="F110" s="210" t="s">
        <v>226</v>
      </c>
      <c r="G110" s="211" t="s">
        <v>227</v>
      </c>
      <c r="H110" s="212">
        <v>227.15000000000001</v>
      </c>
      <c r="I110" s="213"/>
      <c r="J110" s="214">
        <f>ROUND(I110*H110,2)</f>
        <v>0</v>
      </c>
      <c r="K110" s="210" t="s">
        <v>152</v>
      </c>
      <c r="L110" s="48"/>
      <c r="M110" s="215" t="s">
        <v>32</v>
      </c>
      <c r="N110" s="216" t="s">
        <v>49</v>
      </c>
      <c r="O110" s="88"/>
      <c r="P110" s="217">
        <f>O110*H110</f>
        <v>0</v>
      </c>
      <c r="Q110" s="217">
        <v>0</v>
      </c>
      <c r="R110" s="217">
        <f>Q110*H110</f>
        <v>0</v>
      </c>
      <c r="S110" s="217">
        <v>0</v>
      </c>
      <c r="T110" s="218">
        <f>S110*H110</f>
        <v>0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19" t="s">
        <v>171</v>
      </c>
      <c r="AT110" s="219" t="s">
        <v>149</v>
      </c>
      <c r="AU110" s="219" t="s">
        <v>88</v>
      </c>
      <c r="AY110" s="20" t="s">
        <v>146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20" t="s">
        <v>86</v>
      </c>
      <c r="BK110" s="220">
        <f>ROUND(I110*H110,2)</f>
        <v>0</v>
      </c>
      <c r="BL110" s="20" t="s">
        <v>171</v>
      </c>
      <c r="BM110" s="219" t="s">
        <v>228</v>
      </c>
    </row>
    <row r="111" s="2" customFormat="1">
      <c r="A111" s="42"/>
      <c r="B111" s="43"/>
      <c r="C111" s="44"/>
      <c r="D111" s="221" t="s">
        <v>155</v>
      </c>
      <c r="E111" s="44"/>
      <c r="F111" s="222" t="s">
        <v>229</v>
      </c>
      <c r="G111" s="44"/>
      <c r="H111" s="44"/>
      <c r="I111" s="223"/>
      <c r="J111" s="44"/>
      <c r="K111" s="44"/>
      <c r="L111" s="48"/>
      <c r="M111" s="224"/>
      <c r="N111" s="225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155</v>
      </c>
      <c r="AU111" s="20" t="s">
        <v>88</v>
      </c>
    </row>
    <row r="112" s="2" customFormat="1">
      <c r="A112" s="42"/>
      <c r="B112" s="43"/>
      <c r="C112" s="44"/>
      <c r="D112" s="226" t="s">
        <v>156</v>
      </c>
      <c r="E112" s="44"/>
      <c r="F112" s="227" t="s">
        <v>230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156</v>
      </c>
      <c r="AU112" s="20" t="s">
        <v>88</v>
      </c>
    </row>
    <row r="113" s="14" customFormat="1">
      <c r="A113" s="14"/>
      <c r="B113" s="244"/>
      <c r="C113" s="245"/>
      <c r="D113" s="221" t="s">
        <v>186</v>
      </c>
      <c r="E113" s="246" t="s">
        <v>32</v>
      </c>
      <c r="F113" s="247" t="s">
        <v>231</v>
      </c>
      <c r="G113" s="245"/>
      <c r="H113" s="246" t="s">
        <v>32</v>
      </c>
      <c r="I113" s="248"/>
      <c r="J113" s="245"/>
      <c r="K113" s="245"/>
      <c r="L113" s="249"/>
      <c r="M113" s="250"/>
      <c r="N113" s="251"/>
      <c r="O113" s="251"/>
      <c r="P113" s="251"/>
      <c r="Q113" s="251"/>
      <c r="R113" s="251"/>
      <c r="S113" s="251"/>
      <c r="T113" s="25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3" t="s">
        <v>186</v>
      </c>
      <c r="AU113" s="253" t="s">
        <v>88</v>
      </c>
      <c r="AV113" s="14" t="s">
        <v>86</v>
      </c>
      <c r="AW113" s="14" t="s">
        <v>39</v>
      </c>
      <c r="AX113" s="14" t="s">
        <v>78</v>
      </c>
      <c r="AY113" s="253" t="s">
        <v>146</v>
      </c>
    </row>
    <row r="114" s="13" customFormat="1">
      <c r="A114" s="13"/>
      <c r="B114" s="229"/>
      <c r="C114" s="230"/>
      <c r="D114" s="221" t="s">
        <v>186</v>
      </c>
      <c r="E114" s="231" t="s">
        <v>32</v>
      </c>
      <c r="F114" s="232" t="s">
        <v>232</v>
      </c>
      <c r="G114" s="230"/>
      <c r="H114" s="233">
        <v>227.15000000000001</v>
      </c>
      <c r="I114" s="234"/>
      <c r="J114" s="230"/>
      <c r="K114" s="230"/>
      <c r="L114" s="235"/>
      <c r="M114" s="236"/>
      <c r="N114" s="237"/>
      <c r="O114" s="237"/>
      <c r="P114" s="237"/>
      <c r="Q114" s="237"/>
      <c r="R114" s="237"/>
      <c r="S114" s="237"/>
      <c r="T114" s="238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9" t="s">
        <v>186</v>
      </c>
      <c r="AU114" s="239" t="s">
        <v>88</v>
      </c>
      <c r="AV114" s="13" t="s">
        <v>88</v>
      </c>
      <c r="AW114" s="13" t="s">
        <v>39</v>
      </c>
      <c r="AX114" s="13" t="s">
        <v>86</v>
      </c>
      <c r="AY114" s="239" t="s">
        <v>146</v>
      </c>
    </row>
    <row r="115" s="2" customFormat="1" ht="33" customHeight="1">
      <c r="A115" s="42"/>
      <c r="B115" s="43"/>
      <c r="C115" s="208" t="s">
        <v>88</v>
      </c>
      <c r="D115" s="208" t="s">
        <v>149</v>
      </c>
      <c r="E115" s="209" t="s">
        <v>233</v>
      </c>
      <c r="F115" s="210" t="s">
        <v>234</v>
      </c>
      <c r="G115" s="211" t="s">
        <v>227</v>
      </c>
      <c r="H115" s="212">
        <v>7.6749999999999998</v>
      </c>
      <c r="I115" s="213"/>
      <c r="J115" s="214">
        <f>ROUND(I115*H115,2)</f>
        <v>0</v>
      </c>
      <c r="K115" s="210" t="s">
        <v>152</v>
      </c>
      <c r="L115" s="48"/>
      <c r="M115" s="215" t="s">
        <v>32</v>
      </c>
      <c r="N115" s="216" t="s">
        <v>49</v>
      </c>
      <c r="O115" s="88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19" t="s">
        <v>171</v>
      </c>
      <c r="AT115" s="219" t="s">
        <v>149</v>
      </c>
      <c r="AU115" s="219" t="s">
        <v>88</v>
      </c>
      <c r="AY115" s="20" t="s">
        <v>146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20" t="s">
        <v>86</v>
      </c>
      <c r="BK115" s="220">
        <f>ROUND(I115*H115,2)</f>
        <v>0</v>
      </c>
      <c r="BL115" s="20" t="s">
        <v>171</v>
      </c>
      <c r="BM115" s="219" t="s">
        <v>235</v>
      </c>
    </row>
    <row r="116" s="2" customFormat="1">
      <c r="A116" s="42"/>
      <c r="B116" s="43"/>
      <c r="C116" s="44"/>
      <c r="D116" s="221" t="s">
        <v>155</v>
      </c>
      <c r="E116" s="44"/>
      <c r="F116" s="222" t="s">
        <v>236</v>
      </c>
      <c r="G116" s="44"/>
      <c r="H116" s="44"/>
      <c r="I116" s="223"/>
      <c r="J116" s="44"/>
      <c r="K116" s="44"/>
      <c r="L116" s="48"/>
      <c r="M116" s="224"/>
      <c r="N116" s="225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155</v>
      </c>
      <c r="AU116" s="20" t="s">
        <v>88</v>
      </c>
    </row>
    <row r="117" s="2" customFormat="1">
      <c r="A117" s="42"/>
      <c r="B117" s="43"/>
      <c r="C117" s="44"/>
      <c r="D117" s="226" t="s">
        <v>156</v>
      </c>
      <c r="E117" s="44"/>
      <c r="F117" s="227" t="s">
        <v>237</v>
      </c>
      <c r="G117" s="44"/>
      <c r="H117" s="44"/>
      <c r="I117" s="223"/>
      <c r="J117" s="44"/>
      <c r="K117" s="44"/>
      <c r="L117" s="48"/>
      <c r="M117" s="224"/>
      <c r="N117" s="22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156</v>
      </c>
      <c r="AU117" s="20" t="s">
        <v>88</v>
      </c>
    </row>
    <row r="118" s="14" customFormat="1">
      <c r="A118" s="14"/>
      <c r="B118" s="244"/>
      <c r="C118" s="245"/>
      <c r="D118" s="221" t="s">
        <v>186</v>
      </c>
      <c r="E118" s="246" t="s">
        <v>32</v>
      </c>
      <c r="F118" s="247" t="s">
        <v>238</v>
      </c>
      <c r="G118" s="245"/>
      <c r="H118" s="246" t="s">
        <v>32</v>
      </c>
      <c r="I118" s="248"/>
      <c r="J118" s="245"/>
      <c r="K118" s="245"/>
      <c r="L118" s="249"/>
      <c r="M118" s="250"/>
      <c r="N118" s="251"/>
      <c r="O118" s="251"/>
      <c r="P118" s="251"/>
      <c r="Q118" s="251"/>
      <c r="R118" s="251"/>
      <c r="S118" s="251"/>
      <c r="T118" s="25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3" t="s">
        <v>186</v>
      </c>
      <c r="AU118" s="253" t="s">
        <v>88</v>
      </c>
      <c r="AV118" s="14" t="s">
        <v>86</v>
      </c>
      <c r="AW118" s="14" t="s">
        <v>39</v>
      </c>
      <c r="AX118" s="14" t="s">
        <v>78</v>
      </c>
      <c r="AY118" s="253" t="s">
        <v>146</v>
      </c>
    </row>
    <row r="119" s="13" customFormat="1">
      <c r="A119" s="13"/>
      <c r="B119" s="229"/>
      <c r="C119" s="230"/>
      <c r="D119" s="221" t="s">
        <v>186</v>
      </c>
      <c r="E119" s="231" t="s">
        <v>32</v>
      </c>
      <c r="F119" s="232" t="s">
        <v>239</v>
      </c>
      <c r="G119" s="230"/>
      <c r="H119" s="233">
        <v>7.6749999999999998</v>
      </c>
      <c r="I119" s="234"/>
      <c r="J119" s="230"/>
      <c r="K119" s="230"/>
      <c r="L119" s="235"/>
      <c r="M119" s="236"/>
      <c r="N119" s="237"/>
      <c r="O119" s="237"/>
      <c r="P119" s="237"/>
      <c r="Q119" s="237"/>
      <c r="R119" s="237"/>
      <c r="S119" s="237"/>
      <c r="T119" s="238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9" t="s">
        <v>186</v>
      </c>
      <c r="AU119" s="239" t="s">
        <v>88</v>
      </c>
      <c r="AV119" s="13" t="s">
        <v>88</v>
      </c>
      <c r="AW119" s="13" t="s">
        <v>39</v>
      </c>
      <c r="AX119" s="13" t="s">
        <v>86</v>
      </c>
      <c r="AY119" s="239" t="s">
        <v>146</v>
      </c>
    </row>
    <row r="120" s="2" customFormat="1" ht="33" customHeight="1">
      <c r="A120" s="42"/>
      <c r="B120" s="43"/>
      <c r="C120" s="208" t="s">
        <v>164</v>
      </c>
      <c r="D120" s="208" t="s">
        <v>149</v>
      </c>
      <c r="E120" s="209" t="s">
        <v>240</v>
      </c>
      <c r="F120" s="210" t="s">
        <v>241</v>
      </c>
      <c r="G120" s="211" t="s">
        <v>227</v>
      </c>
      <c r="H120" s="212">
        <v>109.529</v>
      </c>
      <c r="I120" s="213"/>
      <c r="J120" s="214">
        <f>ROUND(I120*H120,2)</f>
        <v>0</v>
      </c>
      <c r="K120" s="210" t="s">
        <v>152</v>
      </c>
      <c r="L120" s="48"/>
      <c r="M120" s="215" t="s">
        <v>32</v>
      </c>
      <c r="N120" s="216" t="s">
        <v>49</v>
      </c>
      <c r="O120" s="88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19" t="s">
        <v>171</v>
      </c>
      <c r="AT120" s="219" t="s">
        <v>149</v>
      </c>
      <c r="AU120" s="219" t="s">
        <v>88</v>
      </c>
      <c r="AY120" s="20" t="s">
        <v>146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20" t="s">
        <v>86</v>
      </c>
      <c r="BK120" s="220">
        <f>ROUND(I120*H120,2)</f>
        <v>0</v>
      </c>
      <c r="BL120" s="20" t="s">
        <v>171</v>
      </c>
      <c r="BM120" s="219" t="s">
        <v>242</v>
      </c>
    </row>
    <row r="121" s="2" customFormat="1">
      <c r="A121" s="42"/>
      <c r="B121" s="43"/>
      <c r="C121" s="44"/>
      <c r="D121" s="221" t="s">
        <v>155</v>
      </c>
      <c r="E121" s="44"/>
      <c r="F121" s="222" t="s">
        <v>243</v>
      </c>
      <c r="G121" s="44"/>
      <c r="H121" s="44"/>
      <c r="I121" s="223"/>
      <c r="J121" s="44"/>
      <c r="K121" s="44"/>
      <c r="L121" s="48"/>
      <c r="M121" s="224"/>
      <c r="N121" s="225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155</v>
      </c>
      <c r="AU121" s="20" t="s">
        <v>88</v>
      </c>
    </row>
    <row r="122" s="2" customFormat="1">
      <c r="A122" s="42"/>
      <c r="B122" s="43"/>
      <c r="C122" s="44"/>
      <c r="D122" s="226" t="s">
        <v>156</v>
      </c>
      <c r="E122" s="44"/>
      <c r="F122" s="227" t="s">
        <v>244</v>
      </c>
      <c r="G122" s="44"/>
      <c r="H122" s="44"/>
      <c r="I122" s="223"/>
      <c r="J122" s="44"/>
      <c r="K122" s="44"/>
      <c r="L122" s="48"/>
      <c r="M122" s="224"/>
      <c r="N122" s="225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156</v>
      </c>
      <c r="AU122" s="20" t="s">
        <v>88</v>
      </c>
    </row>
    <row r="123" s="14" customFormat="1">
      <c r="A123" s="14"/>
      <c r="B123" s="244"/>
      <c r="C123" s="245"/>
      <c r="D123" s="221" t="s">
        <v>186</v>
      </c>
      <c r="E123" s="246" t="s">
        <v>32</v>
      </c>
      <c r="F123" s="247" t="s">
        <v>245</v>
      </c>
      <c r="G123" s="245"/>
      <c r="H123" s="246" t="s">
        <v>32</v>
      </c>
      <c r="I123" s="248"/>
      <c r="J123" s="245"/>
      <c r="K123" s="245"/>
      <c r="L123" s="249"/>
      <c r="M123" s="250"/>
      <c r="N123" s="251"/>
      <c r="O123" s="251"/>
      <c r="P123" s="251"/>
      <c r="Q123" s="251"/>
      <c r="R123" s="251"/>
      <c r="S123" s="251"/>
      <c r="T123" s="25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3" t="s">
        <v>186</v>
      </c>
      <c r="AU123" s="253" t="s">
        <v>88</v>
      </c>
      <c r="AV123" s="14" t="s">
        <v>86</v>
      </c>
      <c r="AW123" s="14" t="s">
        <v>39</v>
      </c>
      <c r="AX123" s="14" t="s">
        <v>78</v>
      </c>
      <c r="AY123" s="253" t="s">
        <v>146</v>
      </c>
    </row>
    <row r="124" s="13" customFormat="1">
      <c r="A124" s="13"/>
      <c r="B124" s="229"/>
      <c r="C124" s="230"/>
      <c r="D124" s="221" t="s">
        <v>186</v>
      </c>
      <c r="E124" s="231" t="s">
        <v>32</v>
      </c>
      <c r="F124" s="232" t="s">
        <v>246</v>
      </c>
      <c r="G124" s="230"/>
      <c r="H124" s="233">
        <v>109.529</v>
      </c>
      <c r="I124" s="234"/>
      <c r="J124" s="230"/>
      <c r="K124" s="230"/>
      <c r="L124" s="235"/>
      <c r="M124" s="236"/>
      <c r="N124" s="237"/>
      <c r="O124" s="237"/>
      <c r="P124" s="237"/>
      <c r="Q124" s="237"/>
      <c r="R124" s="237"/>
      <c r="S124" s="237"/>
      <c r="T124" s="238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9" t="s">
        <v>186</v>
      </c>
      <c r="AU124" s="239" t="s">
        <v>88</v>
      </c>
      <c r="AV124" s="13" t="s">
        <v>88</v>
      </c>
      <c r="AW124" s="13" t="s">
        <v>39</v>
      </c>
      <c r="AX124" s="13" t="s">
        <v>86</v>
      </c>
      <c r="AY124" s="239" t="s">
        <v>146</v>
      </c>
    </row>
    <row r="125" s="2" customFormat="1" ht="37.8" customHeight="1">
      <c r="A125" s="42"/>
      <c r="B125" s="43"/>
      <c r="C125" s="208" t="s">
        <v>171</v>
      </c>
      <c r="D125" s="208" t="s">
        <v>149</v>
      </c>
      <c r="E125" s="209" t="s">
        <v>247</v>
      </c>
      <c r="F125" s="210" t="s">
        <v>248</v>
      </c>
      <c r="G125" s="211" t="s">
        <v>227</v>
      </c>
      <c r="H125" s="212">
        <v>286.17700000000002</v>
      </c>
      <c r="I125" s="213"/>
      <c r="J125" s="214">
        <f>ROUND(I125*H125,2)</f>
        <v>0</v>
      </c>
      <c r="K125" s="210" t="s">
        <v>152</v>
      </c>
      <c r="L125" s="48"/>
      <c r="M125" s="215" t="s">
        <v>32</v>
      </c>
      <c r="N125" s="216" t="s">
        <v>49</v>
      </c>
      <c r="O125" s="88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19" t="s">
        <v>171</v>
      </c>
      <c r="AT125" s="219" t="s">
        <v>149</v>
      </c>
      <c r="AU125" s="219" t="s">
        <v>88</v>
      </c>
      <c r="AY125" s="20" t="s">
        <v>146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20" t="s">
        <v>86</v>
      </c>
      <c r="BK125" s="220">
        <f>ROUND(I125*H125,2)</f>
        <v>0</v>
      </c>
      <c r="BL125" s="20" t="s">
        <v>171</v>
      </c>
      <c r="BM125" s="219" t="s">
        <v>249</v>
      </c>
    </row>
    <row r="126" s="2" customFormat="1">
      <c r="A126" s="42"/>
      <c r="B126" s="43"/>
      <c r="C126" s="44"/>
      <c r="D126" s="221" t="s">
        <v>155</v>
      </c>
      <c r="E126" s="44"/>
      <c r="F126" s="222" t="s">
        <v>250</v>
      </c>
      <c r="G126" s="44"/>
      <c r="H126" s="44"/>
      <c r="I126" s="223"/>
      <c r="J126" s="44"/>
      <c r="K126" s="44"/>
      <c r="L126" s="48"/>
      <c r="M126" s="224"/>
      <c r="N126" s="225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0" t="s">
        <v>155</v>
      </c>
      <c r="AU126" s="20" t="s">
        <v>88</v>
      </c>
    </row>
    <row r="127" s="2" customFormat="1">
      <c r="A127" s="42"/>
      <c r="B127" s="43"/>
      <c r="C127" s="44"/>
      <c r="D127" s="226" t="s">
        <v>156</v>
      </c>
      <c r="E127" s="44"/>
      <c r="F127" s="227" t="s">
        <v>251</v>
      </c>
      <c r="G127" s="44"/>
      <c r="H127" s="44"/>
      <c r="I127" s="223"/>
      <c r="J127" s="44"/>
      <c r="K127" s="44"/>
      <c r="L127" s="48"/>
      <c r="M127" s="224"/>
      <c r="N127" s="225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156</v>
      </c>
      <c r="AU127" s="20" t="s">
        <v>88</v>
      </c>
    </row>
    <row r="128" s="14" customFormat="1">
      <c r="A128" s="14"/>
      <c r="B128" s="244"/>
      <c r="C128" s="245"/>
      <c r="D128" s="221" t="s">
        <v>186</v>
      </c>
      <c r="E128" s="246" t="s">
        <v>32</v>
      </c>
      <c r="F128" s="247" t="s">
        <v>252</v>
      </c>
      <c r="G128" s="245"/>
      <c r="H128" s="246" t="s">
        <v>32</v>
      </c>
      <c r="I128" s="248"/>
      <c r="J128" s="245"/>
      <c r="K128" s="245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186</v>
      </c>
      <c r="AU128" s="253" t="s">
        <v>88</v>
      </c>
      <c r="AV128" s="14" t="s">
        <v>86</v>
      </c>
      <c r="AW128" s="14" t="s">
        <v>39</v>
      </c>
      <c r="AX128" s="14" t="s">
        <v>78</v>
      </c>
      <c r="AY128" s="253" t="s">
        <v>146</v>
      </c>
    </row>
    <row r="129" s="13" customFormat="1">
      <c r="A129" s="13"/>
      <c r="B129" s="229"/>
      <c r="C129" s="230"/>
      <c r="D129" s="221" t="s">
        <v>186</v>
      </c>
      <c r="E129" s="231" t="s">
        <v>32</v>
      </c>
      <c r="F129" s="232" t="s">
        <v>253</v>
      </c>
      <c r="G129" s="230"/>
      <c r="H129" s="233">
        <v>336.67899999999997</v>
      </c>
      <c r="I129" s="234"/>
      <c r="J129" s="230"/>
      <c r="K129" s="230"/>
      <c r="L129" s="235"/>
      <c r="M129" s="236"/>
      <c r="N129" s="237"/>
      <c r="O129" s="237"/>
      <c r="P129" s="237"/>
      <c r="Q129" s="237"/>
      <c r="R129" s="237"/>
      <c r="S129" s="237"/>
      <c r="T129" s="23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9" t="s">
        <v>186</v>
      </c>
      <c r="AU129" s="239" t="s">
        <v>88</v>
      </c>
      <c r="AV129" s="13" t="s">
        <v>88</v>
      </c>
      <c r="AW129" s="13" t="s">
        <v>39</v>
      </c>
      <c r="AX129" s="13" t="s">
        <v>78</v>
      </c>
      <c r="AY129" s="239" t="s">
        <v>146</v>
      </c>
    </row>
    <row r="130" s="14" customFormat="1">
      <c r="A130" s="14"/>
      <c r="B130" s="244"/>
      <c r="C130" s="245"/>
      <c r="D130" s="221" t="s">
        <v>186</v>
      </c>
      <c r="E130" s="246" t="s">
        <v>32</v>
      </c>
      <c r="F130" s="247" t="s">
        <v>254</v>
      </c>
      <c r="G130" s="245"/>
      <c r="H130" s="246" t="s">
        <v>32</v>
      </c>
      <c r="I130" s="248"/>
      <c r="J130" s="245"/>
      <c r="K130" s="245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186</v>
      </c>
      <c r="AU130" s="253" t="s">
        <v>88</v>
      </c>
      <c r="AV130" s="14" t="s">
        <v>86</v>
      </c>
      <c r="AW130" s="14" t="s">
        <v>39</v>
      </c>
      <c r="AX130" s="14" t="s">
        <v>78</v>
      </c>
      <c r="AY130" s="253" t="s">
        <v>146</v>
      </c>
    </row>
    <row r="131" s="13" customFormat="1">
      <c r="A131" s="13"/>
      <c r="B131" s="229"/>
      <c r="C131" s="230"/>
      <c r="D131" s="221" t="s">
        <v>186</v>
      </c>
      <c r="E131" s="231" t="s">
        <v>32</v>
      </c>
      <c r="F131" s="232" t="s">
        <v>255</v>
      </c>
      <c r="G131" s="230"/>
      <c r="H131" s="233">
        <v>-50.502000000000002</v>
      </c>
      <c r="I131" s="234"/>
      <c r="J131" s="230"/>
      <c r="K131" s="230"/>
      <c r="L131" s="235"/>
      <c r="M131" s="236"/>
      <c r="N131" s="237"/>
      <c r="O131" s="237"/>
      <c r="P131" s="237"/>
      <c r="Q131" s="237"/>
      <c r="R131" s="237"/>
      <c r="S131" s="237"/>
      <c r="T131" s="23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9" t="s">
        <v>186</v>
      </c>
      <c r="AU131" s="239" t="s">
        <v>88</v>
      </c>
      <c r="AV131" s="13" t="s">
        <v>88</v>
      </c>
      <c r="AW131" s="13" t="s">
        <v>39</v>
      </c>
      <c r="AX131" s="13" t="s">
        <v>78</v>
      </c>
      <c r="AY131" s="239" t="s">
        <v>146</v>
      </c>
    </row>
    <row r="132" s="15" customFormat="1">
      <c r="A132" s="15"/>
      <c r="B132" s="254"/>
      <c r="C132" s="255"/>
      <c r="D132" s="221" t="s">
        <v>186</v>
      </c>
      <c r="E132" s="256" t="s">
        <v>32</v>
      </c>
      <c r="F132" s="257" t="s">
        <v>256</v>
      </c>
      <c r="G132" s="255"/>
      <c r="H132" s="258">
        <v>286.17699999999996</v>
      </c>
      <c r="I132" s="259"/>
      <c r="J132" s="255"/>
      <c r="K132" s="255"/>
      <c r="L132" s="260"/>
      <c r="M132" s="261"/>
      <c r="N132" s="262"/>
      <c r="O132" s="262"/>
      <c r="P132" s="262"/>
      <c r="Q132" s="262"/>
      <c r="R132" s="262"/>
      <c r="S132" s="262"/>
      <c r="T132" s="263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4" t="s">
        <v>186</v>
      </c>
      <c r="AU132" s="264" t="s">
        <v>88</v>
      </c>
      <c r="AV132" s="15" t="s">
        <v>171</v>
      </c>
      <c r="AW132" s="15" t="s">
        <v>39</v>
      </c>
      <c r="AX132" s="15" t="s">
        <v>86</v>
      </c>
      <c r="AY132" s="264" t="s">
        <v>146</v>
      </c>
    </row>
    <row r="133" s="2" customFormat="1" ht="37.8" customHeight="1">
      <c r="A133" s="42"/>
      <c r="B133" s="43"/>
      <c r="C133" s="208" t="s">
        <v>145</v>
      </c>
      <c r="D133" s="208" t="s">
        <v>149</v>
      </c>
      <c r="E133" s="209" t="s">
        <v>257</v>
      </c>
      <c r="F133" s="210" t="s">
        <v>258</v>
      </c>
      <c r="G133" s="211" t="s">
        <v>227</v>
      </c>
      <c r="H133" s="212">
        <v>1430.885</v>
      </c>
      <c r="I133" s="213"/>
      <c r="J133" s="214">
        <f>ROUND(I133*H133,2)</f>
        <v>0</v>
      </c>
      <c r="K133" s="210" t="s">
        <v>152</v>
      </c>
      <c r="L133" s="48"/>
      <c r="M133" s="215" t="s">
        <v>32</v>
      </c>
      <c r="N133" s="216" t="s">
        <v>49</v>
      </c>
      <c r="O133" s="88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19" t="s">
        <v>171</v>
      </c>
      <c r="AT133" s="219" t="s">
        <v>149</v>
      </c>
      <c r="AU133" s="219" t="s">
        <v>88</v>
      </c>
      <c r="AY133" s="20" t="s">
        <v>146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0" t="s">
        <v>86</v>
      </c>
      <c r="BK133" s="220">
        <f>ROUND(I133*H133,2)</f>
        <v>0</v>
      </c>
      <c r="BL133" s="20" t="s">
        <v>171</v>
      </c>
      <c r="BM133" s="219" t="s">
        <v>259</v>
      </c>
    </row>
    <row r="134" s="2" customFormat="1">
      <c r="A134" s="42"/>
      <c r="B134" s="43"/>
      <c r="C134" s="44"/>
      <c r="D134" s="221" t="s">
        <v>155</v>
      </c>
      <c r="E134" s="44"/>
      <c r="F134" s="222" t="s">
        <v>260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155</v>
      </c>
      <c r="AU134" s="20" t="s">
        <v>88</v>
      </c>
    </row>
    <row r="135" s="2" customFormat="1">
      <c r="A135" s="42"/>
      <c r="B135" s="43"/>
      <c r="C135" s="44"/>
      <c r="D135" s="226" t="s">
        <v>156</v>
      </c>
      <c r="E135" s="44"/>
      <c r="F135" s="227" t="s">
        <v>261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156</v>
      </c>
      <c r="AU135" s="20" t="s">
        <v>88</v>
      </c>
    </row>
    <row r="136" s="14" customFormat="1">
      <c r="A136" s="14"/>
      <c r="B136" s="244"/>
      <c r="C136" s="245"/>
      <c r="D136" s="221" t="s">
        <v>186</v>
      </c>
      <c r="E136" s="246" t="s">
        <v>32</v>
      </c>
      <c r="F136" s="247" t="s">
        <v>252</v>
      </c>
      <c r="G136" s="245"/>
      <c r="H136" s="246" t="s">
        <v>32</v>
      </c>
      <c r="I136" s="248"/>
      <c r="J136" s="245"/>
      <c r="K136" s="245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186</v>
      </c>
      <c r="AU136" s="253" t="s">
        <v>88</v>
      </c>
      <c r="AV136" s="14" t="s">
        <v>86</v>
      </c>
      <c r="AW136" s="14" t="s">
        <v>39</v>
      </c>
      <c r="AX136" s="14" t="s">
        <v>78</v>
      </c>
      <c r="AY136" s="253" t="s">
        <v>146</v>
      </c>
    </row>
    <row r="137" s="13" customFormat="1">
      <c r="A137" s="13"/>
      <c r="B137" s="229"/>
      <c r="C137" s="230"/>
      <c r="D137" s="221" t="s">
        <v>186</v>
      </c>
      <c r="E137" s="231" t="s">
        <v>32</v>
      </c>
      <c r="F137" s="232" t="s">
        <v>253</v>
      </c>
      <c r="G137" s="230"/>
      <c r="H137" s="233">
        <v>336.67899999999997</v>
      </c>
      <c r="I137" s="234"/>
      <c r="J137" s="230"/>
      <c r="K137" s="230"/>
      <c r="L137" s="235"/>
      <c r="M137" s="236"/>
      <c r="N137" s="237"/>
      <c r="O137" s="237"/>
      <c r="P137" s="237"/>
      <c r="Q137" s="237"/>
      <c r="R137" s="237"/>
      <c r="S137" s="237"/>
      <c r="T137" s="23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9" t="s">
        <v>186</v>
      </c>
      <c r="AU137" s="239" t="s">
        <v>88</v>
      </c>
      <c r="AV137" s="13" t="s">
        <v>88</v>
      </c>
      <c r="AW137" s="13" t="s">
        <v>39</v>
      </c>
      <c r="AX137" s="13" t="s">
        <v>78</v>
      </c>
      <c r="AY137" s="239" t="s">
        <v>146</v>
      </c>
    </row>
    <row r="138" s="14" customFormat="1">
      <c r="A138" s="14"/>
      <c r="B138" s="244"/>
      <c r="C138" s="245"/>
      <c r="D138" s="221" t="s">
        <v>186</v>
      </c>
      <c r="E138" s="246" t="s">
        <v>32</v>
      </c>
      <c r="F138" s="247" t="s">
        <v>254</v>
      </c>
      <c r="G138" s="245"/>
      <c r="H138" s="246" t="s">
        <v>32</v>
      </c>
      <c r="I138" s="248"/>
      <c r="J138" s="245"/>
      <c r="K138" s="245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186</v>
      </c>
      <c r="AU138" s="253" t="s">
        <v>88</v>
      </c>
      <c r="AV138" s="14" t="s">
        <v>86</v>
      </c>
      <c r="AW138" s="14" t="s">
        <v>39</v>
      </c>
      <c r="AX138" s="14" t="s">
        <v>78</v>
      </c>
      <c r="AY138" s="253" t="s">
        <v>146</v>
      </c>
    </row>
    <row r="139" s="13" customFormat="1">
      <c r="A139" s="13"/>
      <c r="B139" s="229"/>
      <c r="C139" s="230"/>
      <c r="D139" s="221" t="s">
        <v>186</v>
      </c>
      <c r="E139" s="231" t="s">
        <v>32</v>
      </c>
      <c r="F139" s="232" t="s">
        <v>255</v>
      </c>
      <c r="G139" s="230"/>
      <c r="H139" s="233">
        <v>-50.502000000000002</v>
      </c>
      <c r="I139" s="234"/>
      <c r="J139" s="230"/>
      <c r="K139" s="230"/>
      <c r="L139" s="235"/>
      <c r="M139" s="236"/>
      <c r="N139" s="237"/>
      <c r="O139" s="237"/>
      <c r="P139" s="237"/>
      <c r="Q139" s="237"/>
      <c r="R139" s="237"/>
      <c r="S139" s="237"/>
      <c r="T139" s="23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9" t="s">
        <v>186</v>
      </c>
      <c r="AU139" s="239" t="s">
        <v>88</v>
      </c>
      <c r="AV139" s="13" t="s">
        <v>88</v>
      </c>
      <c r="AW139" s="13" t="s">
        <v>39</v>
      </c>
      <c r="AX139" s="13" t="s">
        <v>78</v>
      </c>
      <c r="AY139" s="239" t="s">
        <v>146</v>
      </c>
    </row>
    <row r="140" s="15" customFormat="1">
      <c r="A140" s="15"/>
      <c r="B140" s="254"/>
      <c r="C140" s="255"/>
      <c r="D140" s="221" t="s">
        <v>186</v>
      </c>
      <c r="E140" s="256" t="s">
        <v>32</v>
      </c>
      <c r="F140" s="257" t="s">
        <v>256</v>
      </c>
      <c r="G140" s="255"/>
      <c r="H140" s="258">
        <v>286.17699999999996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4" t="s">
        <v>186</v>
      </c>
      <c r="AU140" s="264" t="s">
        <v>88</v>
      </c>
      <c r="AV140" s="15" t="s">
        <v>171</v>
      </c>
      <c r="AW140" s="15" t="s">
        <v>39</v>
      </c>
      <c r="AX140" s="15" t="s">
        <v>86</v>
      </c>
      <c r="AY140" s="264" t="s">
        <v>146</v>
      </c>
    </row>
    <row r="141" s="13" customFormat="1">
      <c r="A141" s="13"/>
      <c r="B141" s="229"/>
      <c r="C141" s="230"/>
      <c r="D141" s="221" t="s">
        <v>186</v>
      </c>
      <c r="E141" s="230"/>
      <c r="F141" s="232" t="s">
        <v>262</v>
      </c>
      <c r="G141" s="230"/>
      <c r="H141" s="233">
        <v>1430.885</v>
      </c>
      <c r="I141" s="234"/>
      <c r="J141" s="230"/>
      <c r="K141" s="230"/>
      <c r="L141" s="235"/>
      <c r="M141" s="236"/>
      <c r="N141" s="237"/>
      <c r="O141" s="237"/>
      <c r="P141" s="237"/>
      <c r="Q141" s="237"/>
      <c r="R141" s="237"/>
      <c r="S141" s="237"/>
      <c r="T141" s="23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9" t="s">
        <v>186</v>
      </c>
      <c r="AU141" s="239" t="s">
        <v>88</v>
      </c>
      <c r="AV141" s="13" t="s">
        <v>88</v>
      </c>
      <c r="AW141" s="13" t="s">
        <v>4</v>
      </c>
      <c r="AX141" s="13" t="s">
        <v>86</v>
      </c>
      <c r="AY141" s="239" t="s">
        <v>146</v>
      </c>
    </row>
    <row r="142" s="2" customFormat="1" ht="33" customHeight="1">
      <c r="A142" s="42"/>
      <c r="B142" s="43"/>
      <c r="C142" s="208" t="s">
        <v>181</v>
      </c>
      <c r="D142" s="208" t="s">
        <v>149</v>
      </c>
      <c r="E142" s="209" t="s">
        <v>263</v>
      </c>
      <c r="F142" s="210" t="s">
        <v>264</v>
      </c>
      <c r="G142" s="211" t="s">
        <v>265</v>
      </c>
      <c r="H142" s="212">
        <v>515.11900000000003</v>
      </c>
      <c r="I142" s="213"/>
      <c r="J142" s="214">
        <f>ROUND(I142*H142,2)</f>
        <v>0</v>
      </c>
      <c r="K142" s="210" t="s">
        <v>152</v>
      </c>
      <c r="L142" s="48"/>
      <c r="M142" s="215" t="s">
        <v>32</v>
      </c>
      <c r="N142" s="216" t="s">
        <v>49</v>
      </c>
      <c r="O142" s="88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19" t="s">
        <v>171</v>
      </c>
      <c r="AT142" s="219" t="s">
        <v>149</v>
      </c>
      <c r="AU142" s="219" t="s">
        <v>88</v>
      </c>
      <c r="AY142" s="20" t="s">
        <v>146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0" t="s">
        <v>86</v>
      </c>
      <c r="BK142" s="220">
        <f>ROUND(I142*H142,2)</f>
        <v>0</v>
      </c>
      <c r="BL142" s="20" t="s">
        <v>171</v>
      </c>
      <c r="BM142" s="219" t="s">
        <v>266</v>
      </c>
    </row>
    <row r="143" s="2" customFormat="1">
      <c r="A143" s="42"/>
      <c r="B143" s="43"/>
      <c r="C143" s="44"/>
      <c r="D143" s="221" t="s">
        <v>155</v>
      </c>
      <c r="E143" s="44"/>
      <c r="F143" s="222" t="s">
        <v>267</v>
      </c>
      <c r="G143" s="44"/>
      <c r="H143" s="44"/>
      <c r="I143" s="223"/>
      <c r="J143" s="44"/>
      <c r="K143" s="44"/>
      <c r="L143" s="48"/>
      <c r="M143" s="224"/>
      <c r="N143" s="225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155</v>
      </c>
      <c r="AU143" s="20" t="s">
        <v>88</v>
      </c>
    </row>
    <row r="144" s="2" customFormat="1">
      <c r="A144" s="42"/>
      <c r="B144" s="43"/>
      <c r="C144" s="44"/>
      <c r="D144" s="226" t="s">
        <v>156</v>
      </c>
      <c r="E144" s="44"/>
      <c r="F144" s="227" t="s">
        <v>268</v>
      </c>
      <c r="G144" s="44"/>
      <c r="H144" s="44"/>
      <c r="I144" s="223"/>
      <c r="J144" s="44"/>
      <c r="K144" s="44"/>
      <c r="L144" s="48"/>
      <c r="M144" s="224"/>
      <c r="N144" s="22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156</v>
      </c>
      <c r="AU144" s="20" t="s">
        <v>88</v>
      </c>
    </row>
    <row r="145" s="14" customFormat="1">
      <c r="A145" s="14"/>
      <c r="B145" s="244"/>
      <c r="C145" s="245"/>
      <c r="D145" s="221" t="s">
        <v>186</v>
      </c>
      <c r="E145" s="246" t="s">
        <v>32</v>
      </c>
      <c r="F145" s="247" t="s">
        <v>252</v>
      </c>
      <c r="G145" s="245"/>
      <c r="H145" s="246" t="s">
        <v>32</v>
      </c>
      <c r="I145" s="248"/>
      <c r="J145" s="245"/>
      <c r="K145" s="245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186</v>
      </c>
      <c r="AU145" s="253" t="s">
        <v>88</v>
      </c>
      <c r="AV145" s="14" t="s">
        <v>86</v>
      </c>
      <c r="AW145" s="14" t="s">
        <v>39</v>
      </c>
      <c r="AX145" s="14" t="s">
        <v>78</v>
      </c>
      <c r="AY145" s="253" t="s">
        <v>146</v>
      </c>
    </row>
    <row r="146" s="13" customFormat="1">
      <c r="A146" s="13"/>
      <c r="B146" s="229"/>
      <c r="C146" s="230"/>
      <c r="D146" s="221" t="s">
        <v>186</v>
      </c>
      <c r="E146" s="231" t="s">
        <v>32</v>
      </c>
      <c r="F146" s="232" t="s">
        <v>253</v>
      </c>
      <c r="G146" s="230"/>
      <c r="H146" s="233">
        <v>336.67899999999997</v>
      </c>
      <c r="I146" s="234"/>
      <c r="J146" s="230"/>
      <c r="K146" s="230"/>
      <c r="L146" s="235"/>
      <c r="M146" s="236"/>
      <c r="N146" s="237"/>
      <c r="O146" s="237"/>
      <c r="P146" s="237"/>
      <c r="Q146" s="237"/>
      <c r="R146" s="237"/>
      <c r="S146" s="237"/>
      <c r="T146" s="23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9" t="s">
        <v>186</v>
      </c>
      <c r="AU146" s="239" t="s">
        <v>88</v>
      </c>
      <c r="AV146" s="13" t="s">
        <v>88</v>
      </c>
      <c r="AW146" s="13" t="s">
        <v>39</v>
      </c>
      <c r="AX146" s="13" t="s">
        <v>78</v>
      </c>
      <c r="AY146" s="239" t="s">
        <v>146</v>
      </c>
    </row>
    <row r="147" s="14" customFormat="1">
      <c r="A147" s="14"/>
      <c r="B147" s="244"/>
      <c r="C147" s="245"/>
      <c r="D147" s="221" t="s">
        <v>186</v>
      </c>
      <c r="E147" s="246" t="s">
        <v>32</v>
      </c>
      <c r="F147" s="247" t="s">
        <v>254</v>
      </c>
      <c r="G147" s="245"/>
      <c r="H147" s="246" t="s">
        <v>32</v>
      </c>
      <c r="I147" s="248"/>
      <c r="J147" s="245"/>
      <c r="K147" s="245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186</v>
      </c>
      <c r="AU147" s="253" t="s">
        <v>88</v>
      </c>
      <c r="AV147" s="14" t="s">
        <v>86</v>
      </c>
      <c r="AW147" s="14" t="s">
        <v>39</v>
      </c>
      <c r="AX147" s="14" t="s">
        <v>78</v>
      </c>
      <c r="AY147" s="253" t="s">
        <v>146</v>
      </c>
    </row>
    <row r="148" s="13" customFormat="1">
      <c r="A148" s="13"/>
      <c r="B148" s="229"/>
      <c r="C148" s="230"/>
      <c r="D148" s="221" t="s">
        <v>186</v>
      </c>
      <c r="E148" s="231" t="s">
        <v>32</v>
      </c>
      <c r="F148" s="232" t="s">
        <v>255</v>
      </c>
      <c r="G148" s="230"/>
      <c r="H148" s="233">
        <v>-50.502000000000002</v>
      </c>
      <c r="I148" s="234"/>
      <c r="J148" s="230"/>
      <c r="K148" s="230"/>
      <c r="L148" s="235"/>
      <c r="M148" s="236"/>
      <c r="N148" s="237"/>
      <c r="O148" s="237"/>
      <c r="P148" s="237"/>
      <c r="Q148" s="237"/>
      <c r="R148" s="237"/>
      <c r="S148" s="237"/>
      <c r="T148" s="23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9" t="s">
        <v>186</v>
      </c>
      <c r="AU148" s="239" t="s">
        <v>88</v>
      </c>
      <c r="AV148" s="13" t="s">
        <v>88</v>
      </c>
      <c r="AW148" s="13" t="s">
        <v>39</v>
      </c>
      <c r="AX148" s="13" t="s">
        <v>78</v>
      </c>
      <c r="AY148" s="239" t="s">
        <v>146</v>
      </c>
    </row>
    <row r="149" s="15" customFormat="1">
      <c r="A149" s="15"/>
      <c r="B149" s="254"/>
      <c r="C149" s="255"/>
      <c r="D149" s="221" t="s">
        <v>186</v>
      </c>
      <c r="E149" s="256" t="s">
        <v>32</v>
      </c>
      <c r="F149" s="257" t="s">
        <v>256</v>
      </c>
      <c r="G149" s="255"/>
      <c r="H149" s="258">
        <v>286.17699999999996</v>
      </c>
      <c r="I149" s="259"/>
      <c r="J149" s="255"/>
      <c r="K149" s="255"/>
      <c r="L149" s="260"/>
      <c r="M149" s="261"/>
      <c r="N149" s="262"/>
      <c r="O149" s="262"/>
      <c r="P149" s="262"/>
      <c r="Q149" s="262"/>
      <c r="R149" s="262"/>
      <c r="S149" s="262"/>
      <c r="T149" s="263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4" t="s">
        <v>186</v>
      </c>
      <c r="AU149" s="264" t="s">
        <v>88</v>
      </c>
      <c r="AV149" s="15" t="s">
        <v>171</v>
      </c>
      <c r="AW149" s="15" t="s">
        <v>39</v>
      </c>
      <c r="AX149" s="15" t="s">
        <v>86</v>
      </c>
      <c r="AY149" s="264" t="s">
        <v>146</v>
      </c>
    </row>
    <row r="150" s="13" customFormat="1">
      <c r="A150" s="13"/>
      <c r="B150" s="229"/>
      <c r="C150" s="230"/>
      <c r="D150" s="221" t="s">
        <v>186</v>
      </c>
      <c r="E150" s="230"/>
      <c r="F150" s="232" t="s">
        <v>269</v>
      </c>
      <c r="G150" s="230"/>
      <c r="H150" s="233">
        <v>515.11900000000003</v>
      </c>
      <c r="I150" s="234"/>
      <c r="J150" s="230"/>
      <c r="K150" s="230"/>
      <c r="L150" s="235"/>
      <c r="M150" s="236"/>
      <c r="N150" s="237"/>
      <c r="O150" s="237"/>
      <c r="P150" s="237"/>
      <c r="Q150" s="237"/>
      <c r="R150" s="237"/>
      <c r="S150" s="237"/>
      <c r="T150" s="23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9" t="s">
        <v>186</v>
      </c>
      <c r="AU150" s="239" t="s">
        <v>88</v>
      </c>
      <c r="AV150" s="13" t="s">
        <v>88</v>
      </c>
      <c r="AW150" s="13" t="s">
        <v>4</v>
      </c>
      <c r="AX150" s="13" t="s">
        <v>86</v>
      </c>
      <c r="AY150" s="239" t="s">
        <v>146</v>
      </c>
    </row>
    <row r="151" s="2" customFormat="1" ht="24.15" customHeight="1">
      <c r="A151" s="42"/>
      <c r="B151" s="43"/>
      <c r="C151" s="208" t="s">
        <v>188</v>
      </c>
      <c r="D151" s="208" t="s">
        <v>149</v>
      </c>
      <c r="E151" s="209" t="s">
        <v>270</v>
      </c>
      <c r="F151" s="210" t="s">
        <v>271</v>
      </c>
      <c r="G151" s="211" t="s">
        <v>227</v>
      </c>
      <c r="H151" s="212">
        <v>51.652999999999999</v>
      </c>
      <c r="I151" s="213"/>
      <c r="J151" s="214">
        <f>ROUND(I151*H151,2)</f>
        <v>0</v>
      </c>
      <c r="K151" s="210" t="s">
        <v>152</v>
      </c>
      <c r="L151" s="48"/>
      <c r="M151" s="215" t="s">
        <v>32</v>
      </c>
      <c r="N151" s="216" t="s">
        <v>49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171</v>
      </c>
      <c r="AT151" s="219" t="s">
        <v>149</v>
      </c>
      <c r="AU151" s="219" t="s">
        <v>88</v>
      </c>
      <c r="AY151" s="20" t="s">
        <v>146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86</v>
      </c>
      <c r="BK151" s="220">
        <f>ROUND(I151*H151,2)</f>
        <v>0</v>
      </c>
      <c r="BL151" s="20" t="s">
        <v>171</v>
      </c>
      <c r="BM151" s="219" t="s">
        <v>272</v>
      </c>
    </row>
    <row r="152" s="2" customFormat="1">
      <c r="A152" s="42"/>
      <c r="B152" s="43"/>
      <c r="C152" s="44"/>
      <c r="D152" s="221" t="s">
        <v>155</v>
      </c>
      <c r="E152" s="44"/>
      <c r="F152" s="222" t="s">
        <v>273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155</v>
      </c>
      <c r="AU152" s="20" t="s">
        <v>88</v>
      </c>
    </row>
    <row r="153" s="2" customFormat="1">
      <c r="A153" s="42"/>
      <c r="B153" s="43"/>
      <c r="C153" s="44"/>
      <c r="D153" s="226" t="s">
        <v>156</v>
      </c>
      <c r="E153" s="44"/>
      <c r="F153" s="227" t="s">
        <v>274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156</v>
      </c>
      <c r="AU153" s="20" t="s">
        <v>88</v>
      </c>
    </row>
    <row r="154" s="14" customFormat="1">
      <c r="A154" s="14"/>
      <c r="B154" s="244"/>
      <c r="C154" s="245"/>
      <c r="D154" s="221" t="s">
        <v>186</v>
      </c>
      <c r="E154" s="246" t="s">
        <v>32</v>
      </c>
      <c r="F154" s="247" t="s">
        <v>275</v>
      </c>
      <c r="G154" s="245"/>
      <c r="H154" s="246" t="s">
        <v>32</v>
      </c>
      <c r="I154" s="248"/>
      <c r="J154" s="245"/>
      <c r="K154" s="245"/>
      <c r="L154" s="249"/>
      <c r="M154" s="250"/>
      <c r="N154" s="251"/>
      <c r="O154" s="251"/>
      <c r="P154" s="251"/>
      <c r="Q154" s="251"/>
      <c r="R154" s="251"/>
      <c r="S154" s="251"/>
      <c r="T154" s="25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3" t="s">
        <v>186</v>
      </c>
      <c r="AU154" s="253" t="s">
        <v>88</v>
      </c>
      <c r="AV154" s="14" t="s">
        <v>86</v>
      </c>
      <c r="AW154" s="14" t="s">
        <v>39</v>
      </c>
      <c r="AX154" s="14" t="s">
        <v>78</v>
      </c>
      <c r="AY154" s="253" t="s">
        <v>146</v>
      </c>
    </row>
    <row r="155" s="13" customFormat="1">
      <c r="A155" s="13"/>
      <c r="B155" s="229"/>
      <c r="C155" s="230"/>
      <c r="D155" s="221" t="s">
        <v>186</v>
      </c>
      <c r="E155" s="231" t="s">
        <v>32</v>
      </c>
      <c r="F155" s="232" t="s">
        <v>276</v>
      </c>
      <c r="G155" s="230"/>
      <c r="H155" s="233">
        <v>51.652999999999999</v>
      </c>
      <c r="I155" s="234"/>
      <c r="J155" s="230"/>
      <c r="K155" s="230"/>
      <c r="L155" s="235"/>
      <c r="M155" s="236"/>
      <c r="N155" s="237"/>
      <c r="O155" s="237"/>
      <c r="P155" s="237"/>
      <c r="Q155" s="237"/>
      <c r="R155" s="237"/>
      <c r="S155" s="237"/>
      <c r="T155" s="23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9" t="s">
        <v>186</v>
      </c>
      <c r="AU155" s="239" t="s">
        <v>88</v>
      </c>
      <c r="AV155" s="13" t="s">
        <v>88</v>
      </c>
      <c r="AW155" s="13" t="s">
        <v>39</v>
      </c>
      <c r="AX155" s="13" t="s">
        <v>86</v>
      </c>
      <c r="AY155" s="239" t="s">
        <v>146</v>
      </c>
    </row>
    <row r="156" s="2" customFormat="1" ht="24.15" customHeight="1">
      <c r="A156" s="42"/>
      <c r="B156" s="43"/>
      <c r="C156" s="208" t="s">
        <v>277</v>
      </c>
      <c r="D156" s="208" t="s">
        <v>149</v>
      </c>
      <c r="E156" s="209" t="s">
        <v>278</v>
      </c>
      <c r="F156" s="210" t="s">
        <v>279</v>
      </c>
      <c r="G156" s="211" t="s">
        <v>227</v>
      </c>
      <c r="H156" s="212">
        <v>2.5579999999999998</v>
      </c>
      <c r="I156" s="213"/>
      <c r="J156" s="214">
        <f>ROUND(I156*H156,2)</f>
        <v>0</v>
      </c>
      <c r="K156" s="210" t="s">
        <v>152</v>
      </c>
      <c r="L156" s="48"/>
      <c r="M156" s="215" t="s">
        <v>32</v>
      </c>
      <c r="N156" s="216" t="s">
        <v>49</v>
      </c>
      <c r="O156" s="88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19" t="s">
        <v>171</v>
      </c>
      <c r="AT156" s="219" t="s">
        <v>149</v>
      </c>
      <c r="AU156" s="219" t="s">
        <v>88</v>
      </c>
      <c r="AY156" s="20" t="s">
        <v>146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86</v>
      </c>
      <c r="BK156" s="220">
        <f>ROUND(I156*H156,2)</f>
        <v>0</v>
      </c>
      <c r="BL156" s="20" t="s">
        <v>171</v>
      </c>
      <c r="BM156" s="219" t="s">
        <v>280</v>
      </c>
    </row>
    <row r="157" s="2" customFormat="1">
      <c r="A157" s="42"/>
      <c r="B157" s="43"/>
      <c r="C157" s="44"/>
      <c r="D157" s="221" t="s">
        <v>155</v>
      </c>
      <c r="E157" s="44"/>
      <c r="F157" s="222" t="s">
        <v>281</v>
      </c>
      <c r="G157" s="44"/>
      <c r="H157" s="44"/>
      <c r="I157" s="223"/>
      <c r="J157" s="44"/>
      <c r="K157" s="44"/>
      <c r="L157" s="48"/>
      <c r="M157" s="224"/>
      <c r="N157" s="225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0" t="s">
        <v>155</v>
      </c>
      <c r="AU157" s="20" t="s">
        <v>88</v>
      </c>
    </row>
    <row r="158" s="2" customFormat="1">
      <c r="A158" s="42"/>
      <c r="B158" s="43"/>
      <c r="C158" s="44"/>
      <c r="D158" s="226" t="s">
        <v>156</v>
      </c>
      <c r="E158" s="44"/>
      <c r="F158" s="227" t="s">
        <v>282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156</v>
      </c>
      <c r="AU158" s="20" t="s">
        <v>88</v>
      </c>
    </row>
    <row r="159" s="14" customFormat="1">
      <c r="A159" s="14"/>
      <c r="B159" s="244"/>
      <c r="C159" s="245"/>
      <c r="D159" s="221" t="s">
        <v>186</v>
      </c>
      <c r="E159" s="246" t="s">
        <v>32</v>
      </c>
      <c r="F159" s="247" t="s">
        <v>238</v>
      </c>
      <c r="G159" s="245"/>
      <c r="H159" s="246" t="s">
        <v>32</v>
      </c>
      <c r="I159" s="248"/>
      <c r="J159" s="245"/>
      <c r="K159" s="245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186</v>
      </c>
      <c r="AU159" s="253" t="s">
        <v>88</v>
      </c>
      <c r="AV159" s="14" t="s">
        <v>86</v>
      </c>
      <c r="AW159" s="14" t="s">
        <v>39</v>
      </c>
      <c r="AX159" s="14" t="s">
        <v>78</v>
      </c>
      <c r="AY159" s="253" t="s">
        <v>146</v>
      </c>
    </row>
    <row r="160" s="14" customFormat="1">
      <c r="A160" s="14"/>
      <c r="B160" s="244"/>
      <c r="C160" s="245"/>
      <c r="D160" s="221" t="s">
        <v>186</v>
      </c>
      <c r="E160" s="246" t="s">
        <v>32</v>
      </c>
      <c r="F160" s="247" t="s">
        <v>283</v>
      </c>
      <c r="G160" s="245"/>
      <c r="H160" s="246" t="s">
        <v>32</v>
      </c>
      <c r="I160" s="248"/>
      <c r="J160" s="245"/>
      <c r="K160" s="245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186</v>
      </c>
      <c r="AU160" s="253" t="s">
        <v>88</v>
      </c>
      <c r="AV160" s="14" t="s">
        <v>86</v>
      </c>
      <c r="AW160" s="14" t="s">
        <v>39</v>
      </c>
      <c r="AX160" s="14" t="s">
        <v>78</v>
      </c>
      <c r="AY160" s="253" t="s">
        <v>146</v>
      </c>
    </row>
    <row r="161" s="13" customFormat="1">
      <c r="A161" s="13"/>
      <c r="B161" s="229"/>
      <c r="C161" s="230"/>
      <c r="D161" s="221" t="s">
        <v>186</v>
      </c>
      <c r="E161" s="231" t="s">
        <v>32</v>
      </c>
      <c r="F161" s="232" t="s">
        <v>284</v>
      </c>
      <c r="G161" s="230"/>
      <c r="H161" s="233">
        <v>2.5579999999999998</v>
      </c>
      <c r="I161" s="234"/>
      <c r="J161" s="230"/>
      <c r="K161" s="230"/>
      <c r="L161" s="235"/>
      <c r="M161" s="236"/>
      <c r="N161" s="237"/>
      <c r="O161" s="237"/>
      <c r="P161" s="237"/>
      <c r="Q161" s="237"/>
      <c r="R161" s="237"/>
      <c r="S161" s="237"/>
      <c r="T161" s="23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9" t="s">
        <v>186</v>
      </c>
      <c r="AU161" s="239" t="s">
        <v>88</v>
      </c>
      <c r="AV161" s="13" t="s">
        <v>88</v>
      </c>
      <c r="AW161" s="13" t="s">
        <v>39</v>
      </c>
      <c r="AX161" s="13" t="s">
        <v>86</v>
      </c>
      <c r="AY161" s="239" t="s">
        <v>146</v>
      </c>
    </row>
    <row r="162" s="2" customFormat="1" ht="16.5" customHeight="1">
      <c r="A162" s="42"/>
      <c r="B162" s="43"/>
      <c r="C162" s="265" t="s">
        <v>285</v>
      </c>
      <c r="D162" s="265" t="s">
        <v>286</v>
      </c>
      <c r="E162" s="266" t="s">
        <v>287</v>
      </c>
      <c r="F162" s="267" t="s">
        <v>288</v>
      </c>
      <c r="G162" s="268" t="s">
        <v>265</v>
      </c>
      <c r="H162" s="269">
        <v>5.1159999999999997</v>
      </c>
      <c r="I162" s="270"/>
      <c r="J162" s="271">
        <f>ROUND(I162*H162,2)</f>
        <v>0</v>
      </c>
      <c r="K162" s="267" t="s">
        <v>152</v>
      </c>
      <c r="L162" s="272"/>
      <c r="M162" s="273" t="s">
        <v>32</v>
      </c>
      <c r="N162" s="274" t="s">
        <v>49</v>
      </c>
      <c r="O162" s="88"/>
      <c r="P162" s="217">
        <f>O162*H162</f>
        <v>0</v>
      </c>
      <c r="Q162" s="217">
        <v>1</v>
      </c>
      <c r="R162" s="217">
        <f>Q162*H162</f>
        <v>5.1159999999999997</v>
      </c>
      <c r="S162" s="217">
        <v>0</v>
      </c>
      <c r="T162" s="218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19" t="s">
        <v>277</v>
      </c>
      <c r="AT162" s="219" t="s">
        <v>286</v>
      </c>
      <c r="AU162" s="219" t="s">
        <v>88</v>
      </c>
      <c r="AY162" s="20" t="s">
        <v>146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20" t="s">
        <v>86</v>
      </c>
      <c r="BK162" s="220">
        <f>ROUND(I162*H162,2)</f>
        <v>0</v>
      </c>
      <c r="BL162" s="20" t="s">
        <v>171</v>
      </c>
      <c r="BM162" s="219" t="s">
        <v>289</v>
      </c>
    </row>
    <row r="163" s="2" customFormat="1">
      <c r="A163" s="42"/>
      <c r="B163" s="43"/>
      <c r="C163" s="44"/>
      <c r="D163" s="221" t="s">
        <v>155</v>
      </c>
      <c r="E163" s="44"/>
      <c r="F163" s="222" t="s">
        <v>288</v>
      </c>
      <c r="G163" s="44"/>
      <c r="H163" s="44"/>
      <c r="I163" s="223"/>
      <c r="J163" s="44"/>
      <c r="K163" s="44"/>
      <c r="L163" s="48"/>
      <c r="M163" s="224"/>
      <c r="N163" s="225"/>
      <c r="O163" s="88"/>
      <c r="P163" s="88"/>
      <c r="Q163" s="88"/>
      <c r="R163" s="88"/>
      <c r="S163" s="88"/>
      <c r="T163" s="89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T163" s="20" t="s">
        <v>155</v>
      </c>
      <c r="AU163" s="20" t="s">
        <v>88</v>
      </c>
    </row>
    <row r="164" s="13" customFormat="1">
      <c r="A164" s="13"/>
      <c r="B164" s="229"/>
      <c r="C164" s="230"/>
      <c r="D164" s="221" t="s">
        <v>186</v>
      </c>
      <c r="E164" s="230"/>
      <c r="F164" s="232" t="s">
        <v>290</v>
      </c>
      <c r="G164" s="230"/>
      <c r="H164" s="233">
        <v>5.1159999999999997</v>
      </c>
      <c r="I164" s="234"/>
      <c r="J164" s="230"/>
      <c r="K164" s="230"/>
      <c r="L164" s="235"/>
      <c r="M164" s="236"/>
      <c r="N164" s="237"/>
      <c r="O164" s="237"/>
      <c r="P164" s="237"/>
      <c r="Q164" s="237"/>
      <c r="R164" s="237"/>
      <c r="S164" s="237"/>
      <c r="T164" s="23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9" t="s">
        <v>186</v>
      </c>
      <c r="AU164" s="239" t="s">
        <v>88</v>
      </c>
      <c r="AV164" s="13" t="s">
        <v>88</v>
      </c>
      <c r="AW164" s="13" t="s">
        <v>4</v>
      </c>
      <c r="AX164" s="13" t="s">
        <v>86</v>
      </c>
      <c r="AY164" s="239" t="s">
        <v>146</v>
      </c>
    </row>
    <row r="165" s="2" customFormat="1" ht="24.15" customHeight="1">
      <c r="A165" s="42"/>
      <c r="B165" s="43"/>
      <c r="C165" s="208" t="s">
        <v>291</v>
      </c>
      <c r="D165" s="208" t="s">
        <v>149</v>
      </c>
      <c r="E165" s="209" t="s">
        <v>292</v>
      </c>
      <c r="F165" s="210" t="s">
        <v>293</v>
      </c>
      <c r="G165" s="211" t="s">
        <v>294</v>
      </c>
      <c r="H165" s="212">
        <v>649</v>
      </c>
      <c r="I165" s="213"/>
      <c r="J165" s="214">
        <f>ROUND(I165*H165,2)</f>
        <v>0</v>
      </c>
      <c r="K165" s="210" t="s">
        <v>152</v>
      </c>
      <c r="L165" s="48"/>
      <c r="M165" s="215" t="s">
        <v>32</v>
      </c>
      <c r="N165" s="216" t="s">
        <v>49</v>
      </c>
      <c r="O165" s="88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19" t="s">
        <v>171</v>
      </c>
      <c r="AT165" s="219" t="s">
        <v>149</v>
      </c>
      <c r="AU165" s="219" t="s">
        <v>88</v>
      </c>
      <c r="AY165" s="20" t="s">
        <v>146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0" t="s">
        <v>86</v>
      </c>
      <c r="BK165" s="220">
        <f>ROUND(I165*H165,2)</f>
        <v>0</v>
      </c>
      <c r="BL165" s="20" t="s">
        <v>171</v>
      </c>
      <c r="BM165" s="219" t="s">
        <v>295</v>
      </c>
    </row>
    <row r="166" s="2" customFormat="1">
      <c r="A166" s="42"/>
      <c r="B166" s="43"/>
      <c r="C166" s="44"/>
      <c r="D166" s="221" t="s">
        <v>155</v>
      </c>
      <c r="E166" s="44"/>
      <c r="F166" s="222" t="s">
        <v>296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155</v>
      </c>
      <c r="AU166" s="20" t="s">
        <v>88</v>
      </c>
    </row>
    <row r="167" s="2" customFormat="1">
      <c r="A167" s="42"/>
      <c r="B167" s="43"/>
      <c r="C167" s="44"/>
      <c r="D167" s="226" t="s">
        <v>156</v>
      </c>
      <c r="E167" s="44"/>
      <c r="F167" s="227" t="s">
        <v>297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156</v>
      </c>
      <c r="AU167" s="20" t="s">
        <v>88</v>
      </c>
    </row>
    <row r="168" s="14" customFormat="1">
      <c r="A168" s="14"/>
      <c r="B168" s="244"/>
      <c r="C168" s="245"/>
      <c r="D168" s="221" t="s">
        <v>186</v>
      </c>
      <c r="E168" s="246" t="s">
        <v>32</v>
      </c>
      <c r="F168" s="247" t="s">
        <v>231</v>
      </c>
      <c r="G168" s="245"/>
      <c r="H168" s="246" t="s">
        <v>32</v>
      </c>
      <c r="I168" s="248"/>
      <c r="J168" s="245"/>
      <c r="K168" s="245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186</v>
      </c>
      <c r="AU168" s="253" t="s">
        <v>88</v>
      </c>
      <c r="AV168" s="14" t="s">
        <v>86</v>
      </c>
      <c r="AW168" s="14" t="s">
        <v>39</v>
      </c>
      <c r="AX168" s="14" t="s">
        <v>78</v>
      </c>
      <c r="AY168" s="253" t="s">
        <v>146</v>
      </c>
    </row>
    <row r="169" s="13" customFormat="1">
      <c r="A169" s="13"/>
      <c r="B169" s="229"/>
      <c r="C169" s="230"/>
      <c r="D169" s="221" t="s">
        <v>186</v>
      </c>
      <c r="E169" s="231" t="s">
        <v>32</v>
      </c>
      <c r="F169" s="232" t="s">
        <v>298</v>
      </c>
      <c r="G169" s="230"/>
      <c r="H169" s="233">
        <v>649</v>
      </c>
      <c r="I169" s="234"/>
      <c r="J169" s="230"/>
      <c r="K169" s="230"/>
      <c r="L169" s="235"/>
      <c r="M169" s="236"/>
      <c r="N169" s="237"/>
      <c r="O169" s="237"/>
      <c r="P169" s="237"/>
      <c r="Q169" s="237"/>
      <c r="R169" s="237"/>
      <c r="S169" s="237"/>
      <c r="T169" s="23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9" t="s">
        <v>186</v>
      </c>
      <c r="AU169" s="239" t="s">
        <v>88</v>
      </c>
      <c r="AV169" s="13" t="s">
        <v>88</v>
      </c>
      <c r="AW169" s="13" t="s">
        <v>39</v>
      </c>
      <c r="AX169" s="13" t="s">
        <v>86</v>
      </c>
      <c r="AY169" s="239" t="s">
        <v>146</v>
      </c>
    </row>
    <row r="170" s="12" customFormat="1" ht="22.8" customHeight="1">
      <c r="A170" s="12"/>
      <c r="B170" s="192"/>
      <c r="C170" s="193"/>
      <c r="D170" s="194" t="s">
        <v>77</v>
      </c>
      <c r="E170" s="206" t="s">
        <v>88</v>
      </c>
      <c r="F170" s="206" t="s">
        <v>299</v>
      </c>
      <c r="G170" s="193"/>
      <c r="H170" s="193"/>
      <c r="I170" s="196"/>
      <c r="J170" s="207">
        <f>BK170</f>
        <v>0</v>
      </c>
      <c r="K170" s="193"/>
      <c r="L170" s="198"/>
      <c r="M170" s="199"/>
      <c r="N170" s="200"/>
      <c r="O170" s="200"/>
      <c r="P170" s="201">
        <f>SUM(P171:P318)</f>
        <v>0</v>
      </c>
      <c r="Q170" s="200"/>
      <c r="R170" s="201">
        <f>SUM(R171:R318)</f>
        <v>913.10493316000009</v>
      </c>
      <c r="S170" s="200"/>
      <c r="T170" s="202">
        <f>SUM(T171:T318)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3" t="s">
        <v>86</v>
      </c>
      <c r="AT170" s="204" t="s">
        <v>77</v>
      </c>
      <c r="AU170" s="204" t="s">
        <v>86</v>
      </c>
      <c r="AY170" s="203" t="s">
        <v>146</v>
      </c>
      <c r="BK170" s="205">
        <f>SUM(BK171:BK318)</f>
        <v>0</v>
      </c>
    </row>
    <row r="171" s="2" customFormat="1" ht="37.8" customHeight="1">
      <c r="A171" s="42"/>
      <c r="B171" s="43"/>
      <c r="C171" s="208" t="s">
        <v>300</v>
      </c>
      <c r="D171" s="208" t="s">
        <v>149</v>
      </c>
      <c r="E171" s="209" t="s">
        <v>301</v>
      </c>
      <c r="F171" s="210" t="s">
        <v>302</v>
      </c>
      <c r="G171" s="211" t="s">
        <v>303</v>
      </c>
      <c r="H171" s="212">
        <v>88.400000000000006</v>
      </c>
      <c r="I171" s="213"/>
      <c r="J171" s="214">
        <f>ROUND(I171*H171,2)</f>
        <v>0</v>
      </c>
      <c r="K171" s="210" t="s">
        <v>152</v>
      </c>
      <c r="L171" s="48"/>
      <c r="M171" s="215" t="s">
        <v>32</v>
      </c>
      <c r="N171" s="216" t="s">
        <v>49</v>
      </c>
      <c r="O171" s="88"/>
      <c r="P171" s="217">
        <f>O171*H171</f>
        <v>0</v>
      </c>
      <c r="Q171" s="217">
        <v>0.00050000000000000001</v>
      </c>
      <c r="R171" s="217">
        <f>Q171*H171</f>
        <v>0.044200000000000003</v>
      </c>
      <c r="S171" s="217">
        <v>0</v>
      </c>
      <c r="T171" s="218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19" t="s">
        <v>171</v>
      </c>
      <c r="AT171" s="219" t="s">
        <v>149</v>
      </c>
      <c r="AU171" s="219" t="s">
        <v>88</v>
      </c>
      <c r="AY171" s="20" t="s">
        <v>146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20" t="s">
        <v>86</v>
      </c>
      <c r="BK171" s="220">
        <f>ROUND(I171*H171,2)</f>
        <v>0</v>
      </c>
      <c r="BL171" s="20" t="s">
        <v>171</v>
      </c>
      <c r="BM171" s="219" t="s">
        <v>304</v>
      </c>
    </row>
    <row r="172" s="2" customFormat="1">
      <c r="A172" s="42"/>
      <c r="B172" s="43"/>
      <c r="C172" s="44"/>
      <c r="D172" s="221" t="s">
        <v>155</v>
      </c>
      <c r="E172" s="44"/>
      <c r="F172" s="222" t="s">
        <v>305</v>
      </c>
      <c r="G172" s="44"/>
      <c r="H172" s="44"/>
      <c r="I172" s="223"/>
      <c r="J172" s="44"/>
      <c r="K172" s="44"/>
      <c r="L172" s="48"/>
      <c r="M172" s="224"/>
      <c r="N172" s="22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155</v>
      </c>
      <c r="AU172" s="20" t="s">
        <v>88</v>
      </c>
    </row>
    <row r="173" s="2" customFormat="1">
      <c r="A173" s="42"/>
      <c r="B173" s="43"/>
      <c r="C173" s="44"/>
      <c r="D173" s="226" t="s">
        <v>156</v>
      </c>
      <c r="E173" s="44"/>
      <c r="F173" s="227" t="s">
        <v>306</v>
      </c>
      <c r="G173" s="44"/>
      <c r="H173" s="44"/>
      <c r="I173" s="223"/>
      <c r="J173" s="44"/>
      <c r="K173" s="44"/>
      <c r="L173" s="48"/>
      <c r="M173" s="224"/>
      <c r="N173" s="225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156</v>
      </c>
      <c r="AU173" s="20" t="s">
        <v>88</v>
      </c>
    </row>
    <row r="174" s="13" customFormat="1">
      <c r="A174" s="13"/>
      <c r="B174" s="229"/>
      <c r="C174" s="230"/>
      <c r="D174" s="221" t="s">
        <v>186</v>
      </c>
      <c r="E174" s="231" t="s">
        <v>32</v>
      </c>
      <c r="F174" s="232" t="s">
        <v>307</v>
      </c>
      <c r="G174" s="230"/>
      <c r="H174" s="233">
        <v>50</v>
      </c>
      <c r="I174" s="234"/>
      <c r="J174" s="230"/>
      <c r="K174" s="230"/>
      <c r="L174" s="235"/>
      <c r="M174" s="236"/>
      <c r="N174" s="237"/>
      <c r="O174" s="237"/>
      <c r="P174" s="237"/>
      <c r="Q174" s="237"/>
      <c r="R174" s="237"/>
      <c r="S174" s="237"/>
      <c r="T174" s="23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9" t="s">
        <v>186</v>
      </c>
      <c r="AU174" s="239" t="s">
        <v>88</v>
      </c>
      <c r="AV174" s="13" t="s">
        <v>88</v>
      </c>
      <c r="AW174" s="13" t="s">
        <v>39</v>
      </c>
      <c r="AX174" s="13" t="s">
        <v>78</v>
      </c>
      <c r="AY174" s="239" t="s">
        <v>146</v>
      </c>
    </row>
    <row r="175" s="13" customFormat="1">
      <c r="A175" s="13"/>
      <c r="B175" s="229"/>
      <c r="C175" s="230"/>
      <c r="D175" s="221" t="s">
        <v>186</v>
      </c>
      <c r="E175" s="231" t="s">
        <v>32</v>
      </c>
      <c r="F175" s="232" t="s">
        <v>308</v>
      </c>
      <c r="G175" s="230"/>
      <c r="H175" s="233">
        <v>15.199999999999999</v>
      </c>
      <c r="I175" s="234"/>
      <c r="J175" s="230"/>
      <c r="K175" s="230"/>
      <c r="L175" s="235"/>
      <c r="M175" s="236"/>
      <c r="N175" s="237"/>
      <c r="O175" s="237"/>
      <c r="P175" s="237"/>
      <c r="Q175" s="237"/>
      <c r="R175" s="237"/>
      <c r="S175" s="237"/>
      <c r="T175" s="23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9" t="s">
        <v>186</v>
      </c>
      <c r="AU175" s="239" t="s">
        <v>88</v>
      </c>
      <c r="AV175" s="13" t="s">
        <v>88</v>
      </c>
      <c r="AW175" s="13" t="s">
        <v>39</v>
      </c>
      <c r="AX175" s="13" t="s">
        <v>78</v>
      </c>
      <c r="AY175" s="239" t="s">
        <v>146</v>
      </c>
    </row>
    <row r="176" s="13" customFormat="1">
      <c r="A176" s="13"/>
      <c r="B176" s="229"/>
      <c r="C176" s="230"/>
      <c r="D176" s="221" t="s">
        <v>186</v>
      </c>
      <c r="E176" s="231" t="s">
        <v>32</v>
      </c>
      <c r="F176" s="232" t="s">
        <v>309</v>
      </c>
      <c r="G176" s="230"/>
      <c r="H176" s="233">
        <v>13.6</v>
      </c>
      <c r="I176" s="234"/>
      <c r="J176" s="230"/>
      <c r="K176" s="230"/>
      <c r="L176" s="235"/>
      <c r="M176" s="236"/>
      <c r="N176" s="237"/>
      <c r="O176" s="237"/>
      <c r="P176" s="237"/>
      <c r="Q176" s="237"/>
      <c r="R176" s="237"/>
      <c r="S176" s="237"/>
      <c r="T176" s="23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9" t="s">
        <v>186</v>
      </c>
      <c r="AU176" s="239" t="s">
        <v>88</v>
      </c>
      <c r="AV176" s="13" t="s">
        <v>88</v>
      </c>
      <c r="AW176" s="13" t="s">
        <v>39</v>
      </c>
      <c r="AX176" s="13" t="s">
        <v>78</v>
      </c>
      <c r="AY176" s="239" t="s">
        <v>146</v>
      </c>
    </row>
    <row r="177" s="13" customFormat="1">
      <c r="A177" s="13"/>
      <c r="B177" s="229"/>
      <c r="C177" s="230"/>
      <c r="D177" s="221" t="s">
        <v>186</v>
      </c>
      <c r="E177" s="231" t="s">
        <v>32</v>
      </c>
      <c r="F177" s="232" t="s">
        <v>310</v>
      </c>
      <c r="G177" s="230"/>
      <c r="H177" s="233">
        <v>9.5999999999999996</v>
      </c>
      <c r="I177" s="234"/>
      <c r="J177" s="230"/>
      <c r="K177" s="230"/>
      <c r="L177" s="235"/>
      <c r="M177" s="236"/>
      <c r="N177" s="237"/>
      <c r="O177" s="237"/>
      <c r="P177" s="237"/>
      <c r="Q177" s="237"/>
      <c r="R177" s="237"/>
      <c r="S177" s="237"/>
      <c r="T177" s="23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9" t="s">
        <v>186</v>
      </c>
      <c r="AU177" s="239" t="s">
        <v>88</v>
      </c>
      <c r="AV177" s="13" t="s">
        <v>88</v>
      </c>
      <c r="AW177" s="13" t="s">
        <v>39</v>
      </c>
      <c r="AX177" s="13" t="s">
        <v>78</v>
      </c>
      <c r="AY177" s="239" t="s">
        <v>146</v>
      </c>
    </row>
    <row r="178" s="15" customFormat="1">
      <c r="A178" s="15"/>
      <c r="B178" s="254"/>
      <c r="C178" s="255"/>
      <c r="D178" s="221" t="s">
        <v>186</v>
      </c>
      <c r="E178" s="256" t="s">
        <v>32</v>
      </c>
      <c r="F178" s="257" t="s">
        <v>256</v>
      </c>
      <c r="G178" s="255"/>
      <c r="H178" s="258">
        <v>88.399999999999991</v>
      </c>
      <c r="I178" s="259"/>
      <c r="J178" s="255"/>
      <c r="K178" s="255"/>
      <c r="L178" s="260"/>
      <c r="M178" s="261"/>
      <c r="N178" s="262"/>
      <c r="O178" s="262"/>
      <c r="P178" s="262"/>
      <c r="Q178" s="262"/>
      <c r="R178" s="262"/>
      <c r="S178" s="262"/>
      <c r="T178" s="263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4" t="s">
        <v>186</v>
      </c>
      <c r="AU178" s="264" t="s">
        <v>88</v>
      </c>
      <c r="AV178" s="15" t="s">
        <v>171</v>
      </c>
      <c r="AW178" s="15" t="s">
        <v>39</v>
      </c>
      <c r="AX178" s="15" t="s">
        <v>86</v>
      </c>
      <c r="AY178" s="264" t="s">
        <v>146</v>
      </c>
    </row>
    <row r="179" s="2" customFormat="1" ht="37.8" customHeight="1">
      <c r="A179" s="42"/>
      <c r="B179" s="43"/>
      <c r="C179" s="208" t="s">
        <v>311</v>
      </c>
      <c r="D179" s="208" t="s">
        <v>149</v>
      </c>
      <c r="E179" s="209" t="s">
        <v>312</v>
      </c>
      <c r="F179" s="210" t="s">
        <v>313</v>
      </c>
      <c r="G179" s="211" t="s">
        <v>303</v>
      </c>
      <c r="H179" s="212">
        <v>23.800000000000001</v>
      </c>
      <c r="I179" s="213"/>
      <c r="J179" s="214">
        <f>ROUND(I179*H179,2)</f>
        <v>0</v>
      </c>
      <c r="K179" s="210" t="s">
        <v>152</v>
      </c>
      <c r="L179" s="48"/>
      <c r="M179" s="215" t="s">
        <v>32</v>
      </c>
      <c r="N179" s="216" t="s">
        <v>49</v>
      </c>
      <c r="O179" s="88"/>
      <c r="P179" s="217">
        <f>O179*H179</f>
        <v>0</v>
      </c>
      <c r="Q179" s="217">
        <v>0.0016299999999999999</v>
      </c>
      <c r="R179" s="217">
        <f>Q179*H179</f>
        <v>0.038794000000000002</v>
      </c>
      <c r="S179" s="217">
        <v>0</v>
      </c>
      <c r="T179" s="218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19" t="s">
        <v>171</v>
      </c>
      <c r="AT179" s="219" t="s">
        <v>149</v>
      </c>
      <c r="AU179" s="219" t="s">
        <v>88</v>
      </c>
      <c r="AY179" s="20" t="s">
        <v>146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20" t="s">
        <v>86</v>
      </c>
      <c r="BK179" s="220">
        <f>ROUND(I179*H179,2)</f>
        <v>0</v>
      </c>
      <c r="BL179" s="20" t="s">
        <v>171</v>
      </c>
      <c r="BM179" s="219" t="s">
        <v>314</v>
      </c>
    </row>
    <row r="180" s="2" customFormat="1">
      <c r="A180" s="42"/>
      <c r="B180" s="43"/>
      <c r="C180" s="44"/>
      <c r="D180" s="221" t="s">
        <v>155</v>
      </c>
      <c r="E180" s="44"/>
      <c r="F180" s="222" t="s">
        <v>315</v>
      </c>
      <c r="G180" s="44"/>
      <c r="H180" s="44"/>
      <c r="I180" s="223"/>
      <c r="J180" s="44"/>
      <c r="K180" s="44"/>
      <c r="L180" s="48"/>
      <c r="M180" s="224"/>
      <c r="N180" s="22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0" t="s">
        <v>155</v>
      </c>
      <c r="AU180" s="20" t="s">
        <v>88</v>
      </c>
    </row>
    <row r="181" s="2" customFormat="1">
      <c r="A181" s="42"/>
      <c r="B181" s="43"/>
      <c r="C181" s="44"/>
      <c r="D181" s="226" t="s">
        <v>156</v>
      </c>
      <c r="E181" s="44"/>
      <c r="F181" s="227" t="s">
        <v>316</v>
      </c>
      <c r="G181" s="44"/>
      <c r="H181" s="44"/>
      <c r="I181" s="223"/>
      <c r="J181" s="44"/>
      <c r="K181" s="44"/>
      <c r="L181" s="48"/>
      <c r="M181" s="224"/>
      <c r="N181" s="225"/>
      <c r="O181" s="88"/>
      <c r="P181" s="88"/>
      <c r="Q181" s="88"/>
      <c r="R181" s="88"/>
      <c r="S181" s="88"/>
      <c r="T181" s="89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T181" s="20" t="s">
        <v>156</v>
      </c>
      <c r="AU181" s="20" t="s">
        <v>88</v>
      </c>
    </row>
    <row r="182" s="14" customFormat="1">
      <c r="A182" s="14"/>
      <c r="B182" s="244"/>
      <c r="C182" s="245"/>
      <c r="D182" s="221" t="s">
        <v>186</v>
      </c>
      <c r="E182" s="246" t="s">
        <v>32</v>
      </c>
      <c r="F182" s="247" t="s">
        <v>317</v>
      </c>
      <c r="G182" s="245"/>
      <c r="H182" s="246" t="s">
        <v>32</v>
      </c>
      <c r="I182" s="248"/>
      <c r="J182" s="245"/>
      <c r="K182" s="245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186</v>
      </c>
      <c r="AU182" s="253" t="s">
        <v>88</v>
      </c>
      <c r="AV182" s="14" t="s">
        <v>86</v>
      </c>
      <c r="AW182" s="14" t="s">
        <v>39</v>
      </c>
      <c r="AX182" s="14" t="s">
        <v>78</v>
      </c>
      <c r="AY182" s="253" t="s">
        <v>146</v>
      </c>
    </row>
    <row r="183" s="13" customFormat="1">
      <c r="A183" s="13"/>
      <c r="B183" s="229"/>
      <c r="C183" s="230"/>
      <c r="D183" s="221" t="s">
        <v>186</v>
      </c>
      <c r="E183" s="231" t="s">
        <v>32</v>
      </c>
      <c r="F183" s="232" t="s">
        <v>318</v>
      </c>
      <c r="G183" s="230"/>
      <c r="H183" s="233">
        <v>23.800000000000001</v>
      </c>
      <c r="I183" s="234"/>
      <c r="J183" s="230"/>
      <c r="K183" s="230"/>
      <c r="L183" s="235"/>
      <c r="M183" s="236"/>
      <c r="N183" s="237"/>
      <c r="O183" s="237"/>
      <c r="P183" s="237"/>
      <c r="Q183" s="237"/>
      <c r="R183" s="237"/>
      <c r="S183" s="237"/>
      <c r="T183" s="23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9" t="s">
        <v>186</v>
      </c>
      <c r="AU183" s="239" t="s">
        <v>88</v>
      </c>
      <c r="AV183" s="13" t="s">
        <v>88</v>
      </c>
      <c r="AW183" s="13" t="s">
        <v>39</v>
      </c>
      <c r="AX183" s="13" t="s">
        <v>86</v>
      </c>
      <c r="AY183" s="239" t="s">
        <v>146</v>
      </c>
    </row>
    <row r="184" s="2" customFormat="1" ht="24.15" customHeight="1">
      <c r="A184" s="42"/>
      <c r="B184" s="43"/>
      <c r="C184" s="208" t="s">
        <v>319</v>
      </c>
      <c r="D184" s="208" t="s">
        <v>149</v>
      </c>
      <c r="E184" s="209" t="s">
        <v>320</v>
      </c>
      <c r="F184" s="210" t="s">
        <v>321</v>
      </c>
      <c r="G184" s="211" t="s">
        <v>227</v>
      </c>
      <c r="H184" s="212">
        <v>123.503</v>
      </c>
      <c r="I184" s="213"/>
      <c r="J184" s="214">
        <f>ROUND(I184*H184,2)</f>
        <v>0</v>
      </c>
      <c r="K184" s="210" t="s">
        <v>152</v>
      </c>
      <c r="L184" s="48"/>
      <c r="M184" s="215" t="s">
        <v>32</v>
      </c>
      <c r="N184" s="216" t="s">
        <v>49</v>
      </c>
      <c r="O184" s="88"/>
      <c r="P184" s="217">
        <f>O184*H184</f>
        <v>0</v>
      </c>
      <c r="Q184" s="217">
        <v>2.1600000000000001</v>
      </c>
      <c r="R184" s="217">
        <f>Q184*H184</f>
        <v>266.76648</v>
      </c>
      <c r="S184" s="217">
        <v>0</v>
      </c>
      <c r="T184" s="218">
        <f>S184*H184</f>
        <v>0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R184" s="219" t="s">
        <v>171</v>
      </c>
      <c r="AT184" s="219" t="s">
        <v>149</v>
      </c>
      <c r="AU184" s="219" t="s">
        <v>88</v>
      </c>
      <c r="AY184" s="20" t="s">
        <v>146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20" t="s">
        <v>86</v>
      </c>
      <c r="BK184" s="220">
        <f>ROUND(I184*H184,2)</f>
        <v>0</v>
      </c>
      <c r="BL184" s="20" t="s">
        <v>171</v>
      </c>
      <c r="BM184" s="219" t="s">
        <v>322</v>
      </c>
    </row>
    <row r="185" s="2" customFormat="1">
      <c r="A185" s="42"/>
      <c r="B185" s="43"/>
      <c r="C185" s="44"/>
      <c r="D185" s="221" t="s">
        <v>155</v>
      </c>
      <c r="E185" s="44"/>
      <c r="F185" s="222" t="s">
        <v>323</v>
      </c>
      <c r="G185" s="44"/>
      <c r="H185" s="44"/>
      <c r="I185" s="223"/>
      <c r="J185" s="44"/>
      <c r="K185" s="44"/>
      <c r="L185" s="48"/>
      <c r="M185" s="224"/>
      <c r="N185" s="225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0" t="s">
        <v>155</v>
      </c>
      <c r="AU185" s="20" t="s">
        <v>88</v>
      </c>
    </row>
    <row r="186" s="2" customFormat="1">
      <c r="A186" s="42"/>
      <c r="B186" s="43"/>
      <c r="C186" s="44"/>
      <c r="D186" s="226" t="s">
        <v>156</v>
      </c>
      <c r="E186" s="44"/>
      <c r="F186" s="227" t="s">
        <v>324</v>
      </c>
      <c r="G186" s="44"/>
      <c r="H186" s="44"/>
      <c r="I186" s="223"/>
      <c r="J186" s="44"/>
      <c r="K186" s="44"/>
      <c r="L186" s="48"/>
      <c r="M186" s="224"/>
      <c r="N186" s="225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0" t="s">
        <v>156</v>
      </c>
      <c r="AU186" s="20" t="s">
        <v>88</v>
      </c>
    </row>
    <row r="187" s="14" customFormat="1">
      <c r="A187" s="14"/>
      <c r="B187" s="244"/>
      <c r="C187" s="245"/>
      <c r="D187" s="221" t="s">
        <v>186</v>
      </c>
      <c r="E187" s="246" t="s">
        <v>32</v>
      </c>
      <c r="F187" s="247" t="s">
        <v>325</v>
      </c>
      <c r="G187" s="245"/>
      <c r="H187" s="246" t="s">
        <v>32</v>
      </c>
      <c r="I187" s="248"/>
      <c r="J187" s="245"/>
      <c r="K187" s="245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186</v>
      </c>
      <c r="AU187" s="253" t="s">
        <v>88</v>
      </c>
      <c r="AV187" s="14" t="s">
        <v>86</v>
      </c>
      <c r="AW187" s="14" t="s">
        <v>39</v>
      </c>
      <c r="AX187" s="14" t="s">
        <v>78</v>
      </c>
      <c r="AY187" s="253" t="s">
        <v>146</v>
      </c>
    </row>
    <row r="188" s="13" customFormat="1">
      <c r="A188" s="13"/>
      <c r="B188" s="229"/>
      <c r="C188" s="230"/>
      <c r="D188" s="221" t="s">
        <v>186</v>
      </c>
      <c r="E188" s="231" t="s">
        <v>32</v>
      </c>
      <c r="F188" s="232" t="s">
        <v>326</v>
      </c>
      <c r="G188" s="230"/>
      <c r="H188" s="233">
        <v>8.8729999999999993</v>
      </c>
      <c r="I188" s="234"/>
      <c r="J188" s="230"/>
      <c r="K188" s="230"/>
      <c r="L188" s="235"/>
      <c r="M188" s="236"/>
      <c r="N188" s="237"/>
      <c r="O188" s="237"/>
      <c r="P188" s="237"/>
      <c r="Q188" s="237"/>
      <c r="R188" s="237"/>
      <c r="S188" s="237"/>
      <c r="T188" s="23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9" t="s">
        <v>186</v>
      </c>
      <c r="AU188" s="239" t="s">
        <v>88</v>
      </c>
      <c r="AV188" s="13" t="s">
        <v>88</v>
      </c>
      <c r="AW188" s="13" t="s">
        <v>39</v>
      </c>
      <c r="AX188" s="13" t="s">
        <v>78</v>
      </c>
      <c r="AY188" s="239" t="s">
        <v>146</v>
      </c>
    </row>
    <row r="189" s="13" customFormat="1">
      <c r="A189" s="13"/>
      <c r="B189" s="229"/>
      <c r="C189" s="230"/>
      <c r="D189" s="221" t="s">
        <v>186</v>
      </c>
      <c r="E189" s="231" t="s">
        <v>32</v>
      </c>
      <c r="F189" s="232" t="s">
        <v>327</v>
      </c>
      <c r="G189" s="230"/>
      <c r="H189" s="233">
        <v>18.413</v>
      </c>
      <c r="I189" s="234"/>
      <c r="J189" s="230"/>
      <c r="K189" s="230"/>
      <c r="L189" s="235"/>
      <c r="M189" s="236"/>
      <c r="N189" s="237"/>
      <c r="O189" s="237"/>
      <c r="P189" s="237"/>
      <c r="Q189" s="237"/>
      <c r="R189" s="237"/>
      <c r="S189" s="237"/>
      <c r="T189" s="23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9" t="s">
        <v>186</v>
      </c>
      <c r="AU189" s="239" t="s">
        <v>88</v>
      </c>
      <c r="AV189" s="13" t="s">
        <v>88</v>
      </c>
      <c r="AW189" s="13" t="s">
        <v>39</v>
      </c>
      <c r="AX189" s="13" t="s">
        <v>78</v>
      </c>
      <c r="AY189" s="239" t="s">
        <v>146</v>
      </c>
    </row>
    <row r="190" s="13" customFormat="1">
      <c r="A190" s="13"/>
      <c r="B190" s="229"/>
      <c r="C190" s="230"/>
      <c r="D190" s="221" t="s">
        <v>186</v>
      </c>
      <c r="E190" s="231" t="s">
        <v>32</v>
      </c>
      <c r="F190" s="232" t="s">
        <v>328</v>
      </c>
      <c r="G190" s="230"/>
      <c r="H190" s="233">
        <v>7.4880000000000004</v>
      </c>
      <c r="I190" s="234"/>
      <c r="J190" s="230"/>
      <c r="K190" s="230"/>
      <c r="L190" s="235"/>
      <c r="M190" s="236"/>
      <c r="N190" s="237"/>
      <c r="O190" s="237"/>
      <c r="P190" s="237"/>
      <c r="Q190" s="237"/>
      <c r="R190" s="237"/>
      <c r="S190" s="237"/>
      <c r="T190" s="23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9" t="s">
        <v>186</v>
      </c>
      <c r="AU190" s="239" t="s">
        <v>88</v>
      </c>
      <c r="AV190" s="13" t="s">
        <v>88</v>
      </c>
      <c r="AW190" s="13" t="s">
        <v>39</v>
      </c>
      <c r="AX190" s="13" t="s">
        <v>78</v>
      </c>
      <c r="AY190" s="239" t="s">
        <v>146</v>
      </c>
    </row>
    <row r="191" s="13" customFormat="1">
      <c r="A191" s="13"/>
      <c r="B191" s="229"/>
      <c r="C191" s="230"/>
      <c r="D191" s="221" t="s">
        <v>186</v>
      </c>
      <c r="E191" s="231" t="s">
        <v>32</v>
      </c>
      <c r="F191" s="232" t="s">
        <v>329</v>
      </c>
      <c r="G191" s="230"/>
      <c r="H191" s="233">
        <v>4.4249999999999998</v>
      </c>
      <c r="I191" s="234"/>
      <c r="J191" s="230"/>
      <c r="K191" s="230"/>
      <c r="L191" s="235"/>
      <c r="M191" s="236"/>
      <c r="N191" s="237"/>
      <c r="O191" s="237"/>
      <c r="P191" s="237"/>
      <c r="Q191" s="237"/>
      <c r="R191" s="237"/>
      <c r="S191" s="237"/>
      <c r="T191" s="23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9" t="s">
        <v>186</v>
      </c>
      <c r="AU191" s="239" t="s">
        <v>88</v>
      </c>
      <c r="AV191" s="13" t="s">
        <v>88</v>
      </c>
      <c r="AW191" s="13" t="s">
        <v>39</v>
      </c>
      <c r="AX191" s="13" t="s">
        <v>78</v>
      </c>
      <c r="AY191" s="239" t="s">
        <v>146</v>
      </c>
    </row>
    <row r="192" s="13" customFormat="1">
      <c r="A192" s="13"/>
      <c r="B192" s="229"/>
      <c r="C192" s="230"/>
      <c r="D192" s="221" t="s">
        <v>186</v>
      </c>
      <c r="E192" s="231" t="s">
        <v>32</v>
      </c>
      <c r="F192" s="232" t="s">
        <v>330</v>
      </c>
      <c r="G192" s="230"/>
      <c r="H192" s="233">
        <v>0.78300000000000003</v>
      </c>
      <c r="I192" s="234"/>
      <c r="J192" s="230"/>
      <c r="K192" s="230"/>
      <c r="L192" s="235"/>
      <c r="M192" s="236"/>
      <c r="N192" s="237"/>
      <c r="O192" s="237"/>
      <c r="P192" s="237"/>
      <c r="Q192" s="237"/>
      <c r="R192" s="237"/>
      <c r="S192" s="237"/>
      <c r="T192" s="23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9" t="s">
        <v>186</v>
      </c>
      <c r="AU192" s="239" t="s">
        <v>88</v>
      </c>
      <c r="AV192" s="13" t="s">
        <v>88</v>
      </c>
      <c r="AW192" s="13" t="s">
        <v>39</v>
      </c>
      <c r="AX192" s="13" t="s">
        <v>78</v>
      </c>
      <c r="AY192" s="239" t="s">
        <v>146</v>
      </c>
    </row>
    <row r="193" s="13" customFormat="1">
      <c r="A193" s="13"/>
      <c r="B193" s="229"/>
      <c r="C193" s="230"/>
      <c r="D193" s="221" t="s">
        <v>186</v>
      </c>
      <c r="E193" s="231" t="s">
        <v>32</v>
      </c>
      <c r="F193" s="232" t="s">
        <v>331</v>
      </c>
      <c r="G193" s="230"/>
      <c r="H193" s="233">
        <v>3.0430000000000001</v>
      </c>
      <c r="I193" s="234"/>
      <c r="J193" s="230"/>
      <c r="K193" s="230"/>
      <c r="L193" s="235"/>
      <c r="M193" s="236"/>
      <c r="N193" s="237"/>
      <c r="O193" s="237"/>
      <c r="P193" s="237"/>
      <c r="Q193" s="237"/>
      <c r="R193" s="237"/>
      <c r="S193" s="237"/>
      <c r="T193" s="23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9" t="s">
        <v>186</v>
      </c>
      <c r="AU193" s="239" t="s">
        <v>88</v>
      </c>
      <c r="AV193" s="13" t="s">
        <v>88</v>
      </c>
      <c r="AW193" s="13" t="s">
        <v>39</v>
      </c>
      <c r="AX193" s="13" t="s">
        <v>78</v>
      </c>
      <c r="AY193" s="239" t="s">
        <v>146</v>
      </c>
    </row>
    <row r="194" s="13" customFormat="1">
      <c r="A194" s="13"/>
      <c r="B194" s="229"/>
      <c r="C194" s="230"/>
      <c r="D194" s="221" t="s">
        <v>186</v>
      </c>
      <c r="E194" s="231" t="s">
        <v>32</v>
      </c>
      <c r="F194" s="232" t="s">
        <v>332</v>
      </c>
      <c r="G194" s="230"/>
      <c r="H194" s="233">
        <v>1.7749999999999999</v>
      </c>
      <c r="I194" s="234"/>
      <c r="J194" s="230"/>
      <c r="K194" s="230"/>
      <c r="L194" s="235"/>
      <c r="M194" s="236"/>
      <c r="N194" s="237"/>
      <c r="O194" s="237"/>
      <c r="P194" s="237"/>
      <c r="Q194" s="237"/>
      <c r="R194" s="237"/>
      <c r="S194" s="237"/>
      <c r="T194" s="23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9" t="s">
        <v>186</v>
      </c>
      <c r="AU194" s="239" t="s">
        <v>88</v>
      </c>
      <c r="AV194" s="13" t="s">
        <v>88</v>
      </c>
      <c r="AW194" s="13" t="s">
        <v>39</v>
      </c>
      <c r="AX194" s="13" t="s">
        <v>78</v>
      </c>
      <c r="AY194" s="239" t="s">
        <v>146</v>
      </c>
    </row>
    <row r="195" s="13" customFormat="1">
      <c r="A195" s="13"/>
      <c r="B195" s="229"/>
      <c r="C195" s="230"/>
      <c r="D195" s="221" t="s">
        <v>186</v>
      </c>
      <c r="E195" s="231" t="s">
        <v>32</v>
      </c>
      <c r="F195" s="232" t="s">
        <v>333</v>
      </c>
      <c r="G195" s="230"/>
      <c r="H195" s="233">
        <v>5.1630000000000003</v>
      </c>
      <c r="I195" s="234"/>
      <c r="J195" s="230"/>
      <c r="K195" s="230"/>
      <c r="L195" s="235"/>
      <c r="M195" s="236"/>
      <c r="N195" s="237"/>
      <c r="O195" s="237"/>
      <c r="P195" s="237"/>
      <c r="Q195" s="237"/>
      <c r="R195" s="237"/>
      <c r="S195" s="237"/>
      <c r="T195" s="23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9" t="s">
        <v>186</v>
      </c>
      <c r="AU195" s="239" t="s">
        <v>88</v>
      </c>
      <c r="AV195" s="13" t="s">
        <v>88</v>
      </c>
      <c r="AW195" s="13" t="s">
        <v>39</v>
      </c>
      <c r="AX195" s="13" t="s">
        <v>78</v>
      </c>
      <c r="AY195" s="239" t="s">
        <v>146</v>
      </c>
    </row>
    <row r="196" s="13" customFormat="1">
      <c r="A196" s="13"/>
      <c r="B196" s="229"/>
      <c r="C196" s="230"/>
      <c r="D196" s="221" t="s">
        <v>186</v>
      </c>
      <c r="E196" s="231" t="s">
        <v>32</v>
      </c>
      <c r="F196" s="232" t="s">
        <v>334</v>
      </c>
      <c r="G196" s="230"/>
      <c r="H196" s="233">
        <v>3.1299999999999999</v>
      </c>
      <c r="I196" s="234"/>
      <c r="J196" s="230"/>
      <c r="K196" s="230"/>
      <c r="L196" s="235"/>
      <c r="M196" s="236"/>
      <c r="N196" s="237"/>
      <c r="O196" s="237"/>
      <c r="P196" s="237"/>
      <c r="Q196" s="237"/>
      <c r="R196" s="237"/>
      <c r="S196" s="237"/>
      <c r="T196" s="23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9" t="s">
        <v>186</v>
      </c>
      <c r="AU196" s="239" t="s">
        <v>88</v>
      </c>
      <c r="AV196" s="13" t="s">
        <v>88</v>
      </c>
      <c r="AW196" s="13" t="s">
        <v>39</v>
      </c>
      <c r="AX196" s="13" t="s">
        <v>78</v>
      </c>
      <c r="AY196" s="239" t="s">
        <v>146</v>
      </c>
    </row>
    <row r="197" s="13" customFormat="1">
      <c r="A197" s="13"/>
      <c r="B197" s="229"/>
      <c r="C197" s="230"/>
      <c r="D197" s="221" t="s">
        <v>186</v>
      </c>
      <c r="E197" s="231" t="s">
        <v>32</v>
      </c>
      <c r="F197" s="232" t="s">
        <v>335</v>
      </c>
      <c r="G197" s="230"/>
      <c r="H197" s="233">
        <v>20.507999999999999</v>
      </c>
      <c r="I197" s="234"/>
      <c r="J197" s="230"/>
      <c r="K197" s="230"/>
      <c r="L197" s="235"/>
      <c r="M197" s="236"/>
      <c r="N197" s="237"/>
      <c r="O197" s="237"/>
      <c r="P197" s="237"/>
      <c r="Q197" s="237"/>
      <c r="R197" s="237"/>
      <c r="S197" s="237"/>
      <c r="T197" s="23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9" t="s">
        <v>186</v>
      </c>
      <c r="AU197" s="239" t="s">
        <v>88</v>
      </c>
      <c r="AV197" s="13" t="s">
        <v>88</v>
      </c>
      <c r="AW197" s="13" t="s">
        <v>39</v>
      </c>
      <c r="AX197" s="13" t="s">
        <v>78</v>
      </c>
      <c r="AY197" s="239" t="s">
        <v>146</v>
      </c>
    </row>
    <row r="198" s="13" customFormat="1">
      <c r="A198" s="13"/>
      <c r="B198" s="229"/>
      <c r="C198" s="230"/>
      <c r="D198" s="221" t="s">
        <v>186</v>
      </c>
      <c r="E198" s="231" t="s">
        <v>32</v>
      </c>
      <c r="F198" s="232" t="s">
        <v>336</v>
      </c>
      <c r="G198" s="230"/>
      <c r="H198" s="233">
        <v>8.9280000000000008</v>
      </c>
      <c r="I198" s="234"/>
      <c r="J198" s="230"/>
      <c r="K198" s="230"/>
      <c r="L198" s="235"/>
      <c r="M198" s="236"/>
      <c r="N198" s="237"/>
      <c r="O198" s="237"/>
      <c r="P198" s="237"/>
      <c r="Q198" s="237"/>
      <c r="R198" s="237"/>
      <c r="S198" s="237"/>
      <c r="T198" s="23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9" t="s">
        <v>186</v>
      </c>
      <c r="AU198" s="239" t="s">
        <v>88</v>
      </c>
      <c r="AV198" s="13" t="s">
        <v>88</v>
      </c>
      <c r="AW198" s="13" t="s">
        <v>39</v>
      </c>
      <c r="AX198" s="13" t="s">
        <v>78</v>
      </c>
      <c r="AY198" s="239" t="s">
        <v>146</v>
      </c>
    </row>
    <row r="199" s="16" customFormat="1">
      <c r="A199" s="16"/>
      <c r="B199" s="275"/>
      <c r="C199" s="276"/>
      <c r="D199" s="221" t="s">
        <v>186</v>
      </c>
      <c r="E199" s="277" t="s">
        <v>32</v>
      </c>
      <c r="F199" s="278" t="s">
        <v>337</v>
      </c>
      <c r="G199" s="276"/>
      <c r="H199" s="279">
        <v>82.528999999999996</v>
      </c>
      <c r="I199" s="280"/>
      <c r="J199" s="276"/>
      <c r="K199" s="276"/>
      <c r="L199" s="281"/>
      <c r="M199" s="282"/>
      <c r="N199" s="283"/>
      <c r="O199" s="283"/>
      <c r="P199" s="283"/>
      <c r="Q199" s="283"/>
      <c r="R199" s="283"/>
      <c r="S199" s="283"/>
      <c r="T199" s="284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85" t="s">
        <v>186</v>
      </c>
      <c r="AU199" s="285" t="s">
        <v>88</v>
      </c>
      <c r="AV199" s="16" t="s">
        <v>164</v>
      </c>
      <c r="AW199" s="16" t="s">
        <v>39</v>
      </c>
      <c r="AX199" s="16" t="s">
        <v>78</v>
      </c>
      <c r="AY199" s="285" t="s">
        <v>146</v>
      </c>
    </row>
    <row r="200" s="14" customFormat="1">
      <c r="A200" s="14"/>
      <c r="B200" s="244"/>
      <c r="C200" s="245"/>
      <c r="D200" s="221" t="s">
        <v>186</v>
      </c>
      <c r="E200" s="246" t="s">
        <v>32</v>
      </c>
      <c r="F200" s="247" t="s">
        <v>338</v>
      </c>
      <c r="G200" s="245"/>
      <c r="H200" s="246" t="s">
        <v>32</v>
      </c>
      <c r="I200" s="248"/>
      <c r="J200" s="245"/>
      <c r="K200" s="245"/>
      <c r="L200" s="249"/>
      <c r="M200" s="250"/>
      <c r="N200" s="251"/>
      <c r="O200" s="251"/>
      <c r="P200" s="251"/>
      <c r="Q200" s="251"/>
      <c r="R200" s="251"/>
      <c r="S200" s="251"/>
      <c r="T200" s="25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3" t="s">
        <v>186</v>
      </c>
      <c r="AU200" s="253" t="s">
        <v>88</v>
      </c>
      <c r="AV200" s="14" t="s">
        <v>86</v>
      </c>
      <c r="AW200" s="14" t="s">
        <v>39</v>
      </c>
      <c r="AX200" s="14" t="s">
        <v>78</v>
      </c>
      <c r="AY200" s="253" t="s">
        <v>146</v>
      </c>
    </row>
    <row r="201" s="13" customFormat="1">
      <c r="A201" s="13"/>
      <c r="B201" s="229"/>
      <c r="C201" s="230"/>
      <c r="D201" s="221" t="s">
        <v>186</v>
      </c>
      <c r="E201" s="231" t="s">
        <v>32</v>
      </c>
      <c r="F201" s="232" t="s">
        <v>339</v>
      </c>
      <c r="G201" s="230"/>
      <c r="H201" s="233">
        <v>8.5229999999999997</v>
      </c>
      <c r="I201" s="234"/>
      <c r="J201" s="230"/>
      <c r="K201" s="230"/>
      <c r="L201" s="235"/>
      <c r="M201" s="236"/>
      <c r="N201" s="237"/>
      <c r="O201" s="237"/>
      <c r="P201" s="237"/>
      <c r="Q201" s="237"/>
      <c r="R201" s="237"/>
      <c r="S201" s="237"/>
      <c r="T201" s="23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9" t="s">
        <v>186</v>
      </c>
      <c r="AU201" s="239" t="s">
        <v>88</v>
      </c>
      <c r="AV201" s="13" t="s">
        <v>88</v>
      </c>
      <c r="AW201" s="13" t="s">
        <v>39</v>
      </c>
      <c r="AX201" s="13" t="s">
        <v>78</v>
      </c>
      <c r="AY201" s="239" t="s">
        <v>146</v>
      </c>
    </row>
    <row r="202" s="13" customFormat="1">
      <c r="A202" s="13"/>
      <c r="B202" s="229"/>
      <c r="C202" s="230"/>
      <c r="D202" s="221" t="s">
        <v>186</v>
      </c>
      <c r="E202" s="231" t="s">
        <v>32</v>
      </c>
      <c r="F202" s="232" t="s">
        <v>340</v>
      </c>
      <c r="G202" s="230"/>
      <c r="H202" s="233">
        <v>26.739000000000001</v>
      </c>
      <c r="I202" s="234"/>
      <c r="J202" s="230"/>
      <c r="K202" s="230"/>
      <c r="L202" s="235"/>
      <c r="M202" s="236"/>
      <c r="N202" s="237"/>
      <c r="O202" s="237"/>
      <c r="P202" s="237"/>
      <c r="Q202" s="237"/>
      <c r="R202" s="237"/>
      <c r="S202" s="237"/>
      <c r="T202" s="23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9" t="s">
        <v>186</v>
      </c>
      <c r="AU202" s="239" t="s">
        <v>88</v>
      </c>
      <c r="AV202" s="13" t="s">
        <v>88</v>
      </c>
      <c r="AW202" s="13" t="s">
        <v>39</v>
      </c>
      <c r="AX202" s="13" t="s">
        <v>78</v>
      </c>
      <c r="AY202" s="239" t="s">
        <v>146</v>
      </c>
    </row>
    <row r="203" s="16" customFormat="1">
      <c r="A203" s="16"/>
      <c r="B203" s="275"/>
      <c r="C203" s="276"/>
      <c r="D203" s="221" t="s">
        <v>186</v>
      </c>
      <c r="E203" s="277" t="s">
        <v>32</v>
      </c>
      <c r="F203" s="278" t="s">
        <v>341</v>
      </c>
      <c r="G203" s="276"/>
      <c r="H203" s="279">
        <v>35.262</v>
      </c>
      <c r="I203" s="280"/>
      <c r="J203" s="276"/>
      <c r="K203" s="276"/>
      <c r="L203" s="281"/>
      <c r="M203" s="282"/>
      <c r="N203" s="283"/>
      <c r="O203" s="283"/>
      <c r="P203" s="283"/>
      <c r="Q203" s="283"/>
      <c r="R203" s="283"/>
      <c r="S203" s="283"/>
      <c r="T203" s="284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85" t="s">
        <v>186</v>
      </c>
      <c r="AU203" s="285" t="s">
        <v>88</v>
      </c>
      <c r="AV203" s="16" t="s">
        <v>164</v>
      </c>
      <c r="AW203" s="16" t="s">
        <v>39</v>
      </c>
      <c r="AX203" s="16" t="s">
        <v>78</v>
      </c>
      <c r="AY203" s="285" t="s">
        <v>146</v>
      </c>
    </row>
    <row r="204" s="14" customFormat="1">
      <c r="A204" s="14"/>
      <c r="B204" s="244"/>
      <c r="C204" s="245"/>
      <c r="D204" s="221" t="s">
        <v>186</v>
      </c>
      <c r="E204" s="246" t="s">
        <v>32</v>
      </c>
      <c r="F204" s="247" t="s">
        <v>342</v>
      </c>
      <c r="G204" s="245"/>
      <c r="H204" s="246" t="s">
        <v>32</v>
      </c>
      <c r="I204" s="248"/>
      <c r="J204" s="245"/>
      <c r="K204" s="245"/>
      <c r="L204" s="249"/>
      <c r="M204" s="250"/>
      <c r="N204" s="251"/>
      <c r="O204" s="251"/>
      <c r="P204" s="251"/>
      <c r="Q204" s="251"/>
      <c r="R204" s="251"/>
      <c r="S204" s="251"/>
      <c r="T204" s="25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3" t="s">
        <v>186</v>
      </c>
      <c r="AU204" s="253" t="s">
        <v>88</v>
      </c>
      <c r="AV204" s="14" t="s">
        <v>86</v>
      </c>
      <c r="AW204" s="14" t="s">
        <v>39</v>
      </c>
      <c r="AX204" s="14" t="s">
        <v>78</v>
      </c>
      <c r="AY204" s="253" t="s">
        <v>146</v>
      </c>
    </row>
    <row r="205" s="13" customFormat="1">
      <c r="A205" s="13"/>
      <c r="B205" s="229"/>
      <c r="C205" s="230"/>
      <c r="D205" s="221" t="s">
        <v>186</v>
      </c>
      <c r="E205" s="231" t="s">
        <v>32</v>
      </c>
      <c r="F205" s="232" t="s">
        <v>343</v>
      </c>
      <c r="G205" s="230"/>
      <c r="H205" s="233">
        <v>2.7360000000000002</v>
      </c>
      <c r="I205" s="234"/>
      <c r="J205" s="230"/>
      <c r="K205" s="230"/>
      <c r="L205" s="235"/>
      <c r="M205" s="236"/>
      <c r="N205" s="237"/>
      <c r="O205" s="237"/>
      <c r="P205" s="237"/>
      <c r="Q205" s="237"/>
      <c r="R205" s="237"/>
      <c r="S205" s="237"/>
      <c r="T205" s="23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9" t="s">
        <v>186</v>
      </c>
      <c r="AU205" s="239" t="s">
        <v>88</v>
      </c>
      <c r="AV205" s="13" t="s">
        <v>88</v>
      </c>
      <c r="AW205" s="13" t="s">
        <v>39</v>
      </c>
      <c r="AX205" s="13" t="s">
        <v>78</v>
      </c>
      <c r="AY205" s="239" t="s">
        <v>146</v>
      </c>
    </row>
    <row r="206" s="13" customFormat="1">
      <c r="A206" s="13"/>
      <c r="B206" s="229"/>
      <c r="C206" s="230"/>
      <c r="D206" s="221" t="s">
        <v>186</v>
      </c>
      <c r="E206" s="231" t="s">
        <v>32</v>
      </c>
      <c r="F206" s="232" t="s">
        <v>344</v>
      </c>
      <c r="G206" s="230"/>
      <c r="H206" s="233">
        <v>2.976</v>
      </c>
      <c r="I206" s="234"/>
      <c r="J206" s="230"/>
      <c r="K206" s="230"/>
      <c r="L206" s="235"/>
      <c r="M206" s="236"/>
      <c r="N206" s="237"/>
      <c r="O206" s="237"/>
      <c r="P206" s="237"/>
      <c r="Q206" s="237"/>
      <c r="R206" s="237"/>
      <c r="S206" s="237"/>
      <c r="T206" s="23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9" t="s">
        <v>186</v>
      </c>
      <c r="AU206" s="239" t="s">
        <v>88</v>
      </c>
      <c r="AV206" s="13" t="s">
        <v>88</v>
      </c>
      <c r="AW206" s="13" t="s">
        <v>39</v>
      </c>
      <c r="AX206" s="13" t="s">
        <v>78</v>
      </c>
      <c r="AY206" s="239" t="s">
        <v>146</v>
      </c>
    </row>
    <row r="207" s="16" customFormat="1">
      <c r="A207" s="16"/>
      <c r="B207" s="275"/>
      <c r="C207" s="276"/>
      <c r="D207" s="221" t="s">
        <v>186</v>
      </c>
      <c r="E207" s="277" t="s">
        <v>32</v>
      </c>
      <c r="F207" s="278" t="s">
        <v>345</v>
      </c>
      <c r="G207" s="276"/>
      <c r="H207" s="279">
        <v>5.7119999999999997</v>
      </c>
      <c r="I207" s="280"/>
      <c r="J207" s="276"/>
      <c r="K207" s="276"/>
      <c r="L207" s="281"/>
      <c r="M207" s="282"/>
      <c r="N207" s="283"/>
      <c r="O207" s="283"/>
      <c r="P207" s="283"/>
      <c r="Q207" s="283"/>
      <c r="R207" s="283"/>
      <c r="S207" s="283"/>
      <c r="T207" s="284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285" t="s">
        <v>186</v>
      </c>
      <c r="AU207" s="285" t="s">
        <v>88</v>
      </c>
      <c r="AV207" s="16" t="s">
        <v>164</v>
      </c>
      <c r="AW207" s="16" t="s">
        <v>39</v>
      </c>
      <c r="AX207" s="16" t="s">
        <v>78</v>
      </c>
      <c r="AY207" s="285" t="s">
        <v>146</v>
      </c>
    </row>
    <row r="208" s="15" customFormat="1">
      <c r="A208" s="15"/>
      <c r="B208" s="254"/>
      <c r="C208" s="255"/>
      <c r="D208" s="221" t="s">
        <v>186</v>
      </c>
      <c r="E208" s="256" t="s">
        <v>32</v>
      </c>
      <c r="F208" s="257" t="s">
        <v>256</v>
      </c>
      <c r="G208" s="255"/>
      <c r="H208" s="258">
        <v>123.503</v>
      </c>
      <c r="I208" s="259"/>
      <c r="J208" s="255"/>
      <c r="K208" s="255"/>
      <c r="L208" s="260"/>
      <c r="M208" s="261"/>
      <c r="N208" s="262"/>
      <c r="O208" s="262"/>
      <c r="P208" s="262"/>
      <c r="Q208" s="262"/>
      <c r="R208" s="262"/>
      <c r="S208" s="262"/>
      <c r="T208" s="263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4" t="s">
        <v>186</v>
      </c>
      <c r="AU208" s="264" t="s">
        <v>88</v>
      </c>
      <c r="AV208" s="15" t="s">
        <v>171</v>
      </c>
      <c r="AW208" s="15" t="s">
        <v>39</v>
      </c>
      <c r="AX208" s="15" t="s">
        <v>86</v>
      </c>
      <c r="AY208" s="264" t="s">
        <v>146</v>
      </c>
    </row>
    <row r="209" s="2" customFormat="1" ht="24.15" customHeight="1">
      <c r="A209" s="42"/>
      <c r="B209" s="43"/>
      <c r="C209" s="208" t="s">
        <v>346</v>
      </c>
      <c r="D209" s="208" t="s">
        <v>149</v>
      </c>
      <c r="E209" s="209" t="s">
        <v>347</v>
      </c>
      <c r="F209" s="210" t="s">
        <v>348</v>
      </c>
      <c r="G209" s="211" t="s">
        <v>227</v>
      </c>
      <c r="H209" s="212">
        <v>107.02200000000001</v>
      </c>
      <c r="I209" s="213"/>
      <c r="J209" s="214">
        <f>ROUND(I209*H209,2)</f>
        <v>0</v>
      </c>
      <c r="K209" s="210" t="s">
        <v>152</v>
      </c>
      <c r="L209" s="48"/>
      <c r="M209" s="215" t="s">
        <v>32</v>
      </c>
      <c r="N209" s="216" t="s">
        <v>49</v>
      </c>
      <c r="O209" s="88"/>
      <c r="P209" s="217">
        <f>O209*H209</f>
        <v>0</v>
      </c>
      <c r="Q209" s="217">
        <v>2.5018699999999998</v>
      </c>
      <c r="R209" s="217">
        <f>Q209*H209</f>
        <v>267.75513114</v>
      </c>
      <c r="S209" s="217">
        <v>0</v>
      </c>
      <c r="T209" s="218">
        <f>S209*H209</f>
        <v>0</v>
      </c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R209" s="219" t="s">
        <v>171</v>
      </c>
      <c r="AT209" s="219" t="s">
        <v>149</v>
      </c>
      <c r="AU209" s="219" t="s">
        <v>88</v>
      </c>
      <c r="AY209" s="20" t="s">
        <v>146</v>
      </c>
      <c r="BE209" s="220">
        <f>IF(N209="základní",J209,0)</f>
        <v>0</v>
      </c>
      <c r="BF209" s="220">
        <f>IF(N209="snížená",J209,0)</f>
        <v>0</v>
      </c>
      <c r="BG209" s="220">
        <f>IF(N209="zákl. přenesená",J209,0)</f>
        <v>0</v>
      </c>
      <c r="BH209" s="220">
        <f>IF(N209="sníž. přenesená",J209,0)</f>
        <v>0</v>
      </c>
      <c r="BI209" s="220">
        <f>IF(N209="nulová",J209,0)</f>
        <v>0</v>
      </c>
      <c r="BJ209" s="20" t="s">
        <v>86</v>
      </c>
      <c r="BK209" s="220">
        <f>ROUND(I209*H209,2)</f>
        <v>0</v>
      </c>
      <c r="BL209" s="20" t="s">
        <v>171</v>
      </c>
      <c r="BM209" s="219" t="s">
        <v>349</v>
      </c>
    </row>
    <row r="210" s="2" customFormat="1">
      <c r="A210" s="42"/>
      <c r="B210" s="43"/>
      <c r="C210" s="44"/>
      <c r="D210" s="221" t="s">
        <v>155</v>
      </c>
      <c r="E210" s="44"/>
      <c r="F210" s="222" t="s">
        <v>350</v>
      </c>
      <c r="G210" s="44"/>
      <c r="H210" s="44"/>
      <c r="I210" s="223"/>
      <c r="J210" s="44"/>
      <c r="K210" s="44"/>
      <c r="L210" s="48"/>
      <c r="M210" s="224"/>
      <c r="N210" s="225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0" t="s">
        <v>155</v>
      </c>
      <c r="AU210" s="20" t="s">
        <v>88</v>
      </c>
    </row>
    <row r="211" s="2" customFormat="1">
      <c r="A211" s="42"/>
      <c r="B211" s="43"/>
      <c r="C211" s="44"/>
      <c r="D211" s="226" t="s">
        <v>156</v>
      </c>
      <c r="E211" s="44"/>
      <c r="F211" s="227" t="s">
        <v>351</v>
      </c>
      <c r="G211" s="44"/>
      <c r="H211" s="44"/>
      <c r="I211" s="223"/>
      <c r="J211" s="44"/>
      <c r="K211" s="44"/>
      <c r="L211" s="48"/>
      <c r="M211" s="224"/>
      <c r="N211" s="225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0" t="s">
        <v>156</v>
      </c>
      <c r="AU211" s="20" t="s">
        <v>88</v>
      </c>
    </row>
    <row r="212" s="14" customFormat="1">
      <c r="A212" s="14"/>
      <c r="B212" s="244"/>
      <c r="C212" s="245"/>
      <c r="D212" s="221" t="s">
        <v>186</v>
      </c>
      <c r="E212" s="246" t="s">
        <v>32</v>
      </c>
      <c r="F212" s="247" t="s">
        <v>325</v>
      </c>
      <c r="G212" s="245"/>
      <c r="H212" s="246" t="s">
        <v>32</v>
      </c>
      <c r="I212" s="248"/>
      <c r="J212" s="245"/>
      <c r="K212" s="245"/>
      <c r="L212" s="249"/>
      <c r="M212" s="250"/>
      <c r="N212" s="251"/>
      <c r="O212" s="251"/>
      <c r="P212" s="251"/>
      <c r="Q212" s="251"/>
      <c r="R212" s="251"/>
      <c r="S212" s="251"/>
      <c r="T212" s="25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3" t="s">
        <v>186</v>
      </c>
      <c r="AU212" s="253" t="s">
        <v>88</v>
      </c>
      <c r="AV212" s="14" t="s">
        <v>86</v>
      </c>
      <c r="AW212" s="14" t="s">
        <v>39</v>
      </c>
      <c r="AX212" s="14" t="s">
        <v>78</v>
      </c>
      <c r="AY212" s="253" t="s">
        <v>146</v>
      </c>
    </row>
    <row r="213" s="14" customFormat="1">
      <c r="A213" s="14"/>
      <c r="B213" s="244"/>
      <c r="C213" s="245"/>
      <c r="D213" s="221" t="s">
        <v>186</v>
      </c>
      <c r="E213" s="246" t="s">
        <v>32</v>
      </c>
      <c r="F213" s="247" t="s">
        <v>352</v>
      </c>
      <c r="G213" s="245"/>
      <c r="H213" s="246" t="s">
        <v>32</v>
      </c>
      <c r="I213" s="248"/>
      <c r="J213" s="245"/>
      <c r="K213" s="245"/>
      <c r="L213" s="249"/>
      <c r="M213" s="250"/>
      <c r="N213" s="251"/>
      <c r="O213" s="251"/>
      <c r="P213" s="251"/>
      <c r="Q213" s="251"/>
      <c r="R213" s="251"/>
      <c r="S213" s="251"/>
      <c r="T213" s="25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3" t="s">
        <v>186</v>
      </c>
      <c r="AU213" s="253" t="s">
        <v>88</v>
      </c>
      <c r="AV213" s="14" t="s">
        <v>86</v>
      </c>
      <c r="AW213" s="14" t="s">
        <v>39</v>
      </c>
      <c r="AX213" s="14" t="s">
        <v>78</v>
      </c>
      <c r="AY213" s="253" t="s">
        <v>146</v>
      </c>
    </row>
    <row r="214" s="13" customFormat="1">
      <c r="A214" s="13"/>
      <c r="B214" s="229"/>
      <c r="C214" s="230"/>
      <c r="D214" s="221" t="s">
        <v>186</v>
      </c>
      <c r="E214" s="231" t="s">
        <v>32</v>
      </c>
      <c r="F214" s="232" t="s">
        <v>353</v>
      </c>
      <c r="G214" s="230"/>
      <c r="H214" s="233">
        <v>42.029000000000003</v>
      </c>
      <c r="I214" s="234"/>
      <c r="J214" s="230"/>
      <c r="K214" s="230"/>
      <c r="L214" s="235"/>
      <c r="M214" s="236"/>
      <c r="N214" s="237"/>
      <c r="O214" s="237"/>
      <c r="P214" s="237"/>
      <c r="Q214" s="237"/>
      <c r="R214" s="237"/>
      <c r="S214" s="237"/>
      <c r="T214" s="23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9" t="s">
        <v>186</v>
      </c>
      <c r="AU214" s="239" t="s">
        <v>88</v>
      </c>
      <c r="AV214" s="13" t="s">
        <v>88</v>
      </c>
      <c r="AW214" s="13" t="s">
        <v>39</v>
      </c>
      <c r="AX214" s="13" t="s">
        <v>78</v>
      </c>
      <c r="AY214" s="239" t="s">
        <v>146</v>
      </c>
    </row>
    <row r="215" s="14" customFormat="1">
      <c r="A215" s="14"/>
      <c r="B215" s="244"/>
      <c r="C215" s="245"/>
      <c r="D215" s="221" t="s">
        <v>186</v>
      </c>
      <c r="E215" s="246" t="s">
        <v>32</v>
      </c>
      <c r="F215" s="247" t="s">
        <v>354</v>
      </c>
      <c r="G215" s="245"/>
      <c r="H215" s="246" t="s">
        <v>32</v>
      </c>
      <c r="I215" s="248"/>
      <c r="J215" s="245"/>
      <c r="K215" s="245"/>
      <c r="L215" s="249"/>
      <c r="M215" s="250"/>
      <c r="N215" s="251"/>
      <c r="O215" s="251"/>
      <c r="P215" s="251"/>
      <c r="Q215" s="251"/>
      <c r="R215" s="251"/>
      <c r="S215" s="251"/>
      <c r="T215" s="25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3" t="s">
        <v>186</v>
      </c>
      <c r="AU215" s="253" t="s">
        <v>88</v>
      </c>
      <c r="AV215" s="14" t="s">
        <v>86</v>
      </c>
      <c r="AW215" s="14" t="s">
        <v>39</v>
      </c>
      <c r="AX215" s="14" t="s">
        <v>78</v>
      </c>
      <c r="AY215" s="253" t="s">
        <v>146</v>
      </c>
    </row>
    <row r="216" s="13" customFormat="1">
      <c r="A216" s="13"/>
      <c r="B216" s="229"/>
      <c r="C216" s="230"/>
      <c r="D216" s="221" t="s">
        <v>186</v>
      </c>
      <c r="E216" s="231" t="s">
        <v>32</v>
      </c>
      <c r="F216" s="232" t="s">
        <v>355</v>
      </c>
      <c r="G216" s="230"/>
      <c r="H216" s="233">
        <v>64.992999999999995</v>
      </c>
      <c r="I216" s="234"/>
      <c r="J216" s="230"/>
      <c r="K216" s="230"/>
      <c r="L216" s="235"/>
      <c r="M216" s="236"/>
      <c r="N216" s="237"/>
      <c r="O216" s="237"/>
      <c r="P216" s="237"/>
      <c r="Q216" s="237"/>
      <c r="R216" s="237"/>
      <c r="S216" s="237"/>
      <c r="T216" s="23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9" t="s">
        <v>186</v>
      </c>
      <c r="AU216" s="239" t="s">
        <v>88</v>
      </c>
      <c r="AV216" s="13" t="s">
        <v>88</v>
      </c>
      <c r="AW216" s="13" t="s">
        <v>39</v>
      </c>
      <c r="AX216" s="13" t="s">
        <v>78</v>
      </c>
      <c r="AY216" s="239" t="s">
        <v>146</v>
      </c>
    </row>
    <row r="217" s="15" customFormat="1">
      <c r="A217" s="15"/>
      <c r="B217" s="254"/>
      <c r="C217" s="255"/>
      <c r="D217" s="221" t="s">
        <v>186</v>
      </c>
      <c r="E217" s="256" t="s">
        <v>32</v>
      </c>
      <c r="F217" s="257" t="s">
        <v>256</v>
      </c>
      <c r="G217" s="255"/>
      <c r="H217" s="258">
        <v>107.02199999999999</v>
      </c>
      <c r="I217" s="259"/>
      <c r="J217" s="255"/>
      <c r="K217" s="255"/>
      <c r="L217" s="260"/>
      <c r="M217" s="261"/>
      <c r="N217" s="262"/>
      <c r="O217" s="262"/>
      <c r="P217" s="262"/>
      <c r="Q217" s="262"/>
      <c r="R217" s="262"/>
      <c r="S217" s="262"/>
      <c r="T217" s="263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4" t="s">
        <v>186</v>
      </c>
      <c r="AU217" s="264" t="s">
        <v>88</v>
      </c>
      <c r="AV217" s="15" t="s">
        <v>171</v>
      </c>
      <c r="AW217" s="15" t="s">
        <v>39</v>
      </c>
      <c r="AX217" s="15" t="s">
        <v>86</v>
      </c>
      <c r="AY217" s="264" t="s">
        <v>146</v>
      </c>
    </row>
    <row r="218" s="2" customFormat="1" ht="16.5" customHeight="1">
      <c r="A218" s="42"/>
      <c r="B218" s="43"/>
      <c r="C218" s="208" t="s">
        <v>8</v>
      </c>
      <c r="D218" s="208" t="s">
        <v>149</v>
      </c>
      <c r="E218" s="209" t="s">
        <v>356</v>
      </c>
      <c r="F218" s="210" t="s">
        <v>357</v>
      </c>
      <c r="G218" s="211" t="s">
        <v>294</v>
      </c>
      <c r="H218" s="212">
        <v>26.469999999999999</v>
      </c>
      <c r="I218" s="213"/>
      <c r="J218" s="214">
        <f>ROUND(I218*H218,2)</f>
        <v>0</v>
      </c>
      <c r="K218" s="210" t="s">
        <v>152</v>
      </c>
      <c r="L218" s="48"/>
      <c r="M218" s="215" t="s">
        <v>32</v>
      </c>
      <c r="N218" s="216" t="s">
        <v>49</v>
      </c>
      <c r="O218" s="88"/>
      <c r="P218" s="217">
        <f>O218*H218</f>
        <v>0</v>
      </c>
      <c r="Q218" s="217">
        <v>0.00247</v>
      </c>
      <c r="R218" s="217">
        <f>Q218*H218</f>
        <v>0.065380899999999992</v>
      </c>
      <c r="S218" s="217">
        <v>0</v>
      </c>
      <c r="T218" s="21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19" t="s">
        <v>171</v>
      </c>
      <c r="AT218" s="219" t="s">
        <v>149</v>
      </c>
      <c r="AU218" s="219" t="s">
        <v>88</v>
      </c>
      <c r="AY218" s="20" t="s">
        <v>146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86</v>
      </c>
      <c r="BK218" s="220">
        <f>ROUND(I218*H218,2)</f>
        <v>0</v>
      </c>
      <c r="BL218" s="20" t="s">
        <v>171</v>
      </c>
      <c r="BM218" s="219" t="s">
        <v>358</v>
      </c>
    </row>
    <row r="219" s="2" customFormat="1">
      <c r="A219" s="42"/>
      <c r="B219" s="43"/>
      <c r="C219" s="44"/>
      <c r="D219" s="221" t="s">
        <v>155</v>
      </c>
      <c r="E219" s="44"/>
      <c r="F219" s="222" t="s">
        <v>359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155</v>
      </c>
      <c r="AU219" s="20" t="s">
        <v>88</v>
      </c>
    </row>
    <row r="220" s="2" customFormat="1">
      <c r="A220" s="42"/>
      <c r="B220" s="43"/>
      <c r="C220" s="44"/>
      <c r="D220" s="226" t="s">
        <v>156</v>
      </c>
      <c r="E220" s="44"/>
      <c r="F220" s="227" t="s">
        <v>360</v>
      </c>
      <c r="G220" s="44"/>
      <c r="H220" s="44"/>
      <c r="I220" s="223"/>
      <c r="J220" s="44"/>
      <c r="K220" s="44"/>
      <c r="L220" s="48"/>
      <c r="M220" s="224"/>
      <c r="N220" s="225"/>
      <c r="O220" s="88"/>
      <c r="P220" s="88"/>
      <c r="Q220" s="88"/>
      <c r="R220" s="88"/>
      <c r="S220" s="88"/>
      <c r="T220" s="89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T220" s="20" t="s">
        <v>156</v>
      </c>
      <c r="AU220" s="20" t="s">
        <v>88</v>
      </c>
    </row>
    <row r="221" s="14" customFormat="1">
      <c r="A221" s="14"/>
      <c r="B221" s="244"/>
      <c r="C221" s="245"/>
      <c r="D221" s="221" t="s">
        <v>186</v>
      </c>
      <c r="E221" s="246" t="s">
        <v>32</v>
      </c>
      <c r="F221" s="247" t="s">
        <v>325</v>
      </c>
      <c r="G221" s="245"/>
      <c r="H221" s="246" t="s">
        <v>32</v>
      </c>
      <c r="I221" s="248"/>
      <c r="J221" s="245"/>
      <c r="K221" s="245"/>
      <c r="L221" s="249"/>
      <c r="M221" s="250"/>
      <c r="N221" s="251"/>
      <c r="O221" s="251"/>
      <c r="P221" s="251"/>
      <c r="Q221" s="251"/>
      <c r="R221" s="251"/>
      <c r="S221" s="251"/>
      <c r="T221" s="25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3" t="s">
        <v>186</v>
      </c>
      <c r="AU221" s="253" t="s">
        <v>88</v>
      </c>
      <c r="AV221" s="14" t="s">
        <v>86</v>
      </c>
      <c r="AW221" s="14" t="s">
        <v>39</v>
      </c>
      <c r="AX221" s="14" t="s">
        <v>78</v>
      </c>
      <c r="AY221" s="253" t="s">
        <v>146</v>
      </c>
    </row>
    <row r="222" s="13" customFormat="1">
      <c r="A222" s="13"/>
      <c r="B222" s="229"/>
      <c r="C222" s="230"/>
      <c r="D222" s="221" t="s">
        <v>186</v>
      </c>
      <c r="E222" s="231" t="s">
        <v>32</v>
      </c>
      <c r="F222" s="232" t="s">
        <v>361</v>
      </c>
      <c r="G222" s="230"/>
      <c r="H222" s="233">
        <v>26.469999999999999</v>
      </c>
      <c r="I222" s="234"/>
      <c r="J222" s="230"/>
      <c r="K222" s="230"/>
      <c r="L222" s="235"/>
      <c r="M222" s="236"/>
      <c r="N222" s="237"/>
      <c r="O222" s="237"/>
      <c r="P222" s="237"/>
      <c r="Q222" s="237"/>
      <c r="R222" s="237"/>
      <c r="S222" s="237"/>
      <c r="T222" s="23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9" t="s">
        <v>186</v>
      </c>
      <c r="AU222" s="239" t="s">
        <v>88</v>
      </c>
      <c r="AV222" s="13" t="s">
        <v>88</v>
      </c>
      <c r="AW222" s="13" t="s">
        <v>39</v>
      </c>
      <c r="AX222" s="13" t="s">
        <v>86</v>
      </c>
      <c r="AY222" s="239" t="s">
        <v>146</v>
      </c>
    </row>
    <row r="223" s="2" customFormat="1" ht="16.5" customHeight="1">
      <c r="A223" s="42"/>
      <c r="B223" s="43"/>
      <c r="C223" s="208" t="s">
        <v>362</v>
      </c>
      <c r="D223" s="208" t="s">
        <v>149</v>
      </c>
      <c r="E223" s="209" t="s">
        <v>363</v>
      </c>
      <c r="F223" s="210" t="s">
        <v>364</v>
      </c>
      <c r="G223" s="211" t="s">
        <v>294</v>
      </c>
      <c r="H223" s="212">
        <v>26.469999999999999</v>
      </c>
      <c r="I223" s="213"/>
      <c r="J223" s="214">
        <f>ROUND(I223*H223,2)</f>
        <v>0</v>
      </c>
      <c r="K223" s="210" t="s">
        <v>152</v>
      </c>
      <c r="L223" s="48"/>
      <c r="M223" s="215" t="s">
        <v>32</v>
      </c>
      <c r="N223" s="216" t="s">
        <v>49</v>
      </c>
      <c r="O223" s="88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19" t="s">
        <v>171</v>
      </c>
      <c r="AT223" s="219" t="s">
        <v>149</v>
      </c>
      <c r="AU223" s="219" t="s">
        <v>88</v>
      </c>
      <c r="AY223" s="20" t="s">
        <v>146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20" t="s">
        <v>86</v>
      </c>
      <c r="BK223" s="220">
        <f>ROUND(I223*H223,2)</f>
        <v>0</v>
      </c>
      <c r="BL223" s="20" t="s">
        <v>171</v>
      </c>
      <c r="BM223" s="219" t="s">
        <v>365</v>
      </c>
    </row>
    <row r="224" s="2" customFormat="1">
      <c r="A224" s="42"/>
      <c r="B224" s="43"/>
      <c r="C224" s="44"/>
      <c r="D224" s="221" t="s">
        <v>155</v>
      </c>
      <c r="E224" s="44"/>
      <c r="F224" s="222" t="s">
        <v>366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155</v>
      </c>
      <c r="AU224" s="20" t="s">
        <v>88</v>
      </c>
    </row>
    <row r="225" s="2" customFormat="1">
      <c r="A225" s="42"/>
      <c r="B225" s="43"/>
      <c r="C225" s="44"/>
      <c r="D225" s="226" t="s">
        <v>156</v>
      </c>
      <c r="E225" s="44"/>
      <c r="F225" s="227" t="s">
        <v>367</v>
      </c>
      <c r="G225" s="44"/>
      <c r="H225" s="44"/>
      <c r="I225" s="223"/>
      <c r="J225" s="44"/>
      <c r="K225" s="44"/>
      <c r="L225" s="48"/>
      <c r="M225" s="224"/>
      <c r="N225" s="225"/>
      <c r="O225" s="88"/>
      <c r="P225" s="88"/>
      <c r="Q225" s="88"/>
      <c r="R225" s="88"/>
      <c r="S225" s="88"/>
      <c r="T225" s="89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T225" s="20" t="s">
        <v>156</v>
      </c>
      <c r="AU225" s="20" t="s">
        <v>88</v>
      </c>
    </row>
    <row r="226" s="14" customFormat="1">
      <c r="A226" s="14"/>
      <c r="B226" s="244"/>
      <c r="C226" s="245"/>
      <c r="D226" s="221" t="s">
        <v>186</v>
      </c>
      <c r="E226" s="246" t="s">
        <v>32</v>
      </c>
      <c r="F226" s="247" t="s">
        <v>325</v>
      </c>
      <c r="G226" s="245"/>
      <c r="H226" s="246" t="s">
        <v>32</v>
      </c>
      <c r="I226" s="248"/>
      <c r="J226" s="245"/>
      <c r="K226" s="245"/>
      <c r="L226" s="249"/>
      <c r="M226" s="250"/>
      <c r="N226" s="251"/>
      <c r="O226" s="251"/>
      <c r="P226" s="251"/>
      <c r="Q226" s="251"/>
      <c r="R226" s="251"/>
      <c r="S226" s="251"/>
      <c r="T226" s="25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3" t="s">
        <v>186</v>
      </c>
      <c r="AU226" s="253" t="s">
        <v>88</v>
      </c>
      <c r="AV226" s="14" t="s">
        <v>86</v>
      </c>
      <c r="AW226" s="14" t="s">
        <v>39</v>
      </c>
      <c r="AX226" s="14" t="s">
        <v>78</v>
      </c>
      <c r="AY226" s="253" t="s">
        <v>146</v>
      </c>
    </row>
    <row r="227" s="13" customFormat="1">
      <c r="A227" s="13"/>
      <c r="B227" s="229"/>
      <c r="C227" s="230"/>
      <c r="D227" s="221" t="s">
        <v>186</v>
      </c>
      <c r="E227" s="231" t="s">
        <v>32</v>
      </c>
      <c r="F227" s="232" t="s">
        <v>361</v>
      </c>
      <c r="G227" s="230"/>
      <c r="H227" s="233">
        <v>26.469999999999999</v>
      </c>
      <c r="I227" s="234"/>
      <c r="J227" s="230"/>
      <c r="K227" s="230"/>
      <c r="L227" s="235"/>
      <c r="M227" s="236"/>
      <c r="N227" s="237"/>
      <c r="O227" s="237"/>
      <c r="P227" s="237"/>
      <c r="Q227" s="237"/>
      <c r="R227" s="237"/>
      <c r="S227" s="237"/>
      <c r="T227" s="23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9" t="s">
        <v>186</v>
      </c>
      <c r="AU227" s="239" t="s">
        <v>88</v>
      </c>
      <c r="AV227" s="13" t="s">
        <v>88</v>
      </c>
      <c r="AW227" s="13" t="s">
        <v>39</v>
      </c>
      <c r="AX227" s="13" t="s">
        <v>86</v>
      </c>
      <c r="AY227" s="239" t="s">
        <v>146</v>
      </c>
    </row>
    <row r="228" s="2" customFormat="1" ht="16.5" customHeight="1">
      <c r="A228" s="42"/>
      <c r="B228" s="43"/>
      <c r="C228" s="208" t="s">
        <v>368</v>
      </c>
      <c r="D228" s="208" t="s">
        <v>149</v>
      </c>
      <c r="E228" s="209" t="s">
        <v>369</v>
      </c>
      <c r="F228" s="210" t="s">
        <v>370</v>
      </c>
      <c r="G228" s="211" t="s">
        <v>265</v>
      </c>
      <c r="H228" s="212">
        <v>5.3819999999999997</v>
      </c>
      <c r="I228" s="213"/>
      <c r="J228" s="214">
        <f>ROUND(I228*H228,2)</f>
        <v>0</v>
      </c>
      <c r="K228" s="210" t="s">
        <v>152</v>
      </c>
      <c r="L228" s="48"/>
      <c r="M228" s="215" t="s">
        <v>32</v>
      </c>
      <c r="N228" s="216" t="s">
        <v>49</v>
      </c>
      <c r="O228" s="88"/>
      <c r="P228" s="217">
        <f>O228*H228</f>
        <v>0</v>
      </c>
      <c r="Q228" s="217">
        <v>1.06277</v>
      </c>
      <c r="R228" s="217">
        <f>Q228*H228</f>
        <v>5.7198281399999997</v>
      </c>
      <c r="S228" s="217">
        <v>0</v>
      </c>
      <c r="T228" s="218">
        <f>S228*H228</f>
        <v>0</v>
      </c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R228" s="219" t="s">
        <v>171</v>
      </c>
      <c r="AT228" s="219" t="s">
        <v>149</v>
      </c>
      <c r="AU228" s="219" t="s">
        <v>88</v>
      </c>
      <c r="AY228" s="20" t="s">
        <v>146</v>
      </c>
      <c r="BE228" s="220">
        <f>IF(N228="základní",J228,0)</f>
        <v>0</v>
      </c>
      <c r="BF228" s="220">
        <f>IF(N228="snížená",J228,0)</f>
        <v>0</v>
      </c>
      <c r="BG228" s="220">
        <f>IF(N228="zákl. přenesená",J228,0)</f>
        <v>0</v>
      </c>
      <c r="BH228" s="220">
        <f>IF(N228="sníž. přenesená",J228,0)</f>
        <v>0</v>
      </c>
      <c r="BI228" s="220">
        <f>IF(N228="nulová",J228,0)</f>
        <v>0</v>
      </c>
      <c r="BJ228" s="20" t="s">
        <v>86</v>
      </c>
      <c r="BK228" s="220">
        <f>ROUND(I228*H228,2)</f>
        <v>0</v>
      </c>
      <c r="BL228" s="20" t="s">
        <v>171</v>
      </c>
      <c r="BM228" s="219" t="s">
        <v>371</v>
      </c>
    </row>
    <row r="229" s="2" customFormat="1">
      <c r="A229" s="42"/>
      <c r="B229" s="43"/>
      <c r="C229" s="44"/>
      <c r="D229" s="221" t="s">
        <v>155</v>
      </c>
      <c r="E229" s="44"/>
      <c r="F229" s="222" t="s">
        <v>372</v>
      </c>
      <c r="G229" s="44"/>
      <c r="H229" s="44"/>
      <c r="I229" s="223"/>
      <c r="J229" s="44"/>
      <c r="K229" s="44"/>
      <c r="L229" s="48"/>
      <c r="M229" s="224"/>
      <c r="N229" s="225"/>
      <c r="O229" s="88"/>
      <c r="P229" s="88"/>
      <c r="Q229" s="88"/>
      <c r="R229" s="88"/>
      <c r="S229" s="88"/>
      <c r="T229" s="89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T229" s="20" t="s">
        <v>155</v>
      </c>
      <c r="AU229" s="20" t="s">
        <v>88</v>
      </c>
    </row>
    <row r="230" s="2" customFormat="1">
      <c r="A230" s="42"/>
      <c r="B230" s="43"/>
      <c r="C230" s="44"/>
      <c r="D230" s="226" t="s">
        <v>156</v>
      </c>
      <c r="E230" s="44"/>
      <c r="F230" s="227" t="s">
        <v>373</v>
      </c>
      <c r="G230" s="44"/>
      <c r="H230" s="44"/>
      <c r="I230" s="223"/>
      <c r="J230" s="44"/>
      <c r="K230" s="44"/>
      <c r="L230" s="48"/>
      <c r="M230" s="224"/>
      <c r="N230" s="22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156</v>
      </c>
      <c r="AU230" s="20" t="s">
        <v>88</v>
      </c>
    </row>
    <row r="231" s="14" customFormat="1">
      <c r="A231" s="14"/>
      <c r="B231" s="244"/>
      <c r="C231" s="245"/>
      <c r="D231" s="221" t="s">
        <v>186</v>
      </c>
      <c r="E231" s="246" t="s">
        <v>32</v>
      </c>
      <c r="F231" s="247" t="s">
        <v>325</v>
      </c>
      <c r="G231" s="245"/>
      <c r="H231" s="246" t="s">
        <v>32</v>
      </c>
      <c r="I231" s="248"/>
      <c r="J231" s="245"/>
      <c r="K231" s="245"/>
      <c r="L231" s="249"/>
      <c r="M231" s="250"/>
      <c r="N231" s="251"/>
      <c r="O231" s="251"/>
      <c r="P231" s="251"/>
      <c r="Q231" s="251"/>
      <c r="R231" s="251"/>
      <c r="S231" s="251"/>
      <c r="T231" s="25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3" t="s">
        <v>186</v>
      </c>
      <c r="AU231" s="253" t="s">
        <v>88</v>
      </c>
      <c r="AV231" s="14" t="s">
        <v>86</v>
      </c>
      <c r="AW231" s="14" t="s">
        <v>39</v>
      </c>
      <c r="AX231" s="14" t="s">
        <v>78</v>
      </c>
      <c r="AY231" s="253" t="s">
        <v>146</v>
      </c>
    </row>
    <row r="232" s="14" customFormat="1">
      <c r="A232" s="14"/>
      <c r="B232" s="244"/>
      <c r="C232" s="245"/>
      <c r="D232" s="221" t="s">
        <v>186</v>
      </c>
      <c r="E232" s="246" t="s">
        <v>32</v>
      </c>
      <c r="F232" s="247" t="s">
        <v>374</v>
      </c>
      <c r="G232" s="245"/>
      <c r="H232" s="246" t="s">
        <v>32</v>
      </c>
      <c r="I232" s="248"/>
      <c r="J232" s="245"/>
      <c r="K232" s="245"/>
      <c r="L232" s="249"/>
      <c r="M232" s="250"/>
      <c r="N232" s="251"/>
      <c r="O232" s="251"/>
      <c r="P232" s="251"/>
      <c r="Q232" s="251"/>
      <c r="R232" s="251"/>
      <c r="S232" s="251"/>
      <c r="T232" s="25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3" t="s">
        <v>186</v>
      </c>
      <c r="AU232" s="253" t="s">
        <v>88</v>
      </c>
      <c r="AV232" s="14" t="s">
        <v>86</v>
      </c>
      <c r="AW232" s="14" t="s">
        <v>39</v>
      </c>
      <c r="AX232" s="14" t="s">
        <v>78</v>
      </c>
      <c r="AY232" s="253" t="s">
        <v>146</v>
      </c>
    </row>
    <row r="233" s="14" customFormat="1">
      <c r="A233" s="14"/>
      <c r="B233" s="244"/>
      <c r="C233" s="245"/>
      <c r="D233" s="221" t="s">
        <v>186</v>
      </c>
      <c r="E233" s="246" t="s">
        <v>32</v>
      </c>
      <c r="F233" s="247" t="s">
        <v>352</v>
      </c>
      <c r="G233" s="245"/>
      <c r="H233" s="246" t="s">
        <v>32</v>
      </c>
      <c r="I233" s="248"/>
      <c r="J233" s="245"/>
      <c r="K233" s="245"/>
      <c r="L233" s="249"/>
      <c r="M233" s="250"/>
      <c r="N233" s="251"/>
      <c r="O233" s="251"/>
      <c r="P233" s="251"/>
      <c r="Q233" s="251"/>
      <c r="R233" s="251"/>
      <c r="S233" s="251"/>
      <c r="T233" s="25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3" t="s">
        <v>186</v>
      </c>
      <c r="AU233" s="253" t="s">
        <v>88</v>
      </c>
      <c r="AV233" s="14" t="s">
        <v>86</v>
      </c>
      <c r="AW233" s="14" t="s">
        <v>39</v>
      </c>
      <c r="AX233" s="14" t="s">
        <v>78</v>
      </c>
      <c r="AY233" s="253" t="s">
        <v>146</v>
      </c>
    </row>
    <row r="234" s="13" customFormat="1">
      <c r="A234" s="13"/>
      <c r="B234" s="229"/>
      <c r="C234" s="230"/>
      <c r="D234" s="221" t="s">
        <v>186</v>
      </c>
      <c r="E234" s="231" t="s">
        <v>32</v>
      </c>
      <c r="F234" s="232" t="s">
        <v>375</v>
      </c>
      <c r="G234" s="230"/>
      <c r="H234" s="233">
        <v>2.3399999999999999</v>
      </c>
      <c r="I234" s="234"/>
      <c r="J234" s="230"/>
      <c r="K234" s="230"/>
      <c r="L234" s="235"/>
      <c r="M234" s="236"/>
      <c r="N234" s="237"/>
      <c r="O234" s="237"/>
      <c r="P234" s="237"/>
      <c r="Q234" s="237"/>
      <c r="R234" s="237"/>
      <c r="S234" s="237"/>
      <c r="T234" s="23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9" t="s">
        <v>186</v>
      </c>
      <c r="AU234" s="239" t="s">
        <v>88</v>
      </c>
      <c r="AV234" s="13" t="s">
        <v>88</v>
      </c>
      <c r="AW234" s="13" t="s">
        <v>39</v>
      </c>
      <c r="AX234" s="13" t="s">
        <v>78</v>
      </c>
      <c r="AY234" s="239" t="s">
        <v>146</v>
      </c>
    </row>
    <row r="235" s="14" customFormat="1">
      <c r="A235" s="14"/>
      <c r="B235" s="244"/>
      <c r="C235" s="245"/>
      <c r="D235" s="221" t="s">
        <v>186</v>
      </c>
      <c r="E235" s="246" t="s">
        <v>32</v>
      </c>
      <c r="F235" s="247" t="s">
        <v>354</v>
      </c>
      <c r="G235" s="245"/>
      <c r="H235" s="246" t="s">
        <v>32</v>
      </c>
      <c r="I235" s="248"/>
      <c r="J235" s="245"/>
      <c r="K235" s="245"/>
      <c r="L235" s="249"/>
      <c r="M235" s="250"/>
      <c r="N235" s="251"/>
      <c r="O235" s="251"/>
      <c r="P235" s="251"/>
      <c r="Q235" s="251"/>
      <c r="R235" s="251"/>
      <c r="S235" s="251"/>
      <c r="T235" s="25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3" t="s">
        <v>186</v>
      </c>
      <c r="AU235" s="253" t="s">
        <v>88</v>
      </c>
      <c r="AV235" s="14" t="s">
        <v>86</v>
      </c>
      <c r="AW235" s="14" t="s">
        <v>39</v>
      </c>
      <c r="AX235" s="14" t="s">
        <v>78</v>
      </c>
      <c r="AY235" s="253" t="s">
        <v>146</v>
      </c>
    </row>
    <row r="236" s="13" customFormat="1">
      <c r="A236" s="13"/>
      <c r="B236" s="229"/>
      <c r="C236" s="230"/>
      <c r="D236" s="221" t="s">
        <v>186</v>
      </c>
      <c r="E236" s="231" t="s">
        <v>32</v>
      </c>
      <c r="F236" s="232" t="s">
        <v>375</v>
      </c>
      <c r="G236" s="230"/>
      <c r="H236" s="233">
        <v>2.3399999999999999</v>
      </c>
      <c r="I236" s="234"/>
      <c r="J236" s="230"/>
      <c r="K236" s="230"/>
      <c r="L236" s="235"/>
      <c r="M236" s="236"/>
      <c r="N236" s="237"/>
      <c r="O236" s="237"/>
      <c r="P236" s="237"/>
      <c r="Q236" s="237"/>
      <c r="R236" s="237"/>
      <c r="S236" s="237"/>
      <c r="T236" s="23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9" t="s">
        <v>186</v>
      </c>
      <c r="AU236" s="239" t="s">
        <v>88</v>
      </c>
      <c r="AV236" s="13" t="s">
        <v>88</v>
      </c>
      <c r="AW236" s="13" t="s">
        <v>39</v>
      </c>
      <c r="AX236" s="13" t="s">
        <v>78</v>
      </c>
      <c r="AY236" s="239" t="s">
        <v>146</v>
      </c>
    </row>
    <row r="237" s="15" customFormat="1">
      <c r="A237" s="15"/>
      <c r="B237" s="254"/>
      <c r="C237" s="255"/>
      <c r="D237" s="221" t="s">
        <v>186</v>
      </c>
      <c r="E237" s="256" t="s">
        <v>32</v>
      </c>
      <c r="F237" s="257" t="s">
        <v>256</v>
      </c>
      <c r="G237" s="255"/>
      <c r="H237" s="258">
        <v>4.6799999999999997</v>
      </c>
      <c r="I237" s="259"/>
      <c r="J237" s="255"/>
      <c r="K237" s="255"/>
      <c r="L237" s="260"/>
      <c r="M237" s="261"/>
      <c r="N237" s="262"/>
      <c r="O237" s="262"/>
      <c r="P237" s="262"/>
      <c r="Q237" s="262"/>
      <c r="R237" s="262"/>
      <c r="S237" s="262"/>
      <c r="T237" s="263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4" t="s">
        <v>186</v>
      </c>
      <c r="AU237" s="264" t="s">
        <v>88</v>
      </c>
      <c r="AV237" s="15" t="s">
        <v>171</v>
      </c>
      <c r="AW237" s="15" t="s">
        <v>39</v>
      </c>
      <c r="AX237" s="15" t="s">
        <v>86</v>
      </c>
      <c r="AY237" s="264" t="s">
        <v>146</v>
      </c>
    </row>
    <row r="238" s="13" customFormat="1">
      <c r="A238" s="13"/>
      <c r="B238" s="229"/>
      <c r="C238" s="230"/>
      <c r="D238" s="221" t="s">
        <v>186</v>
      </c>
      <c r="E238" s="230"/>
      <c r="F238" s="232" t="s">
        <v>376</v>
      </c>
      <c r="G238" s="230"/>
      <c r="H238" s="233">
        <v>5.3819999999999997</v>
      </c>
      <c r="I238" s="234"/>
      <c r="J238" s="230"/>
      <c r="K238" s="230"/>
      <c r="L238" s="235"/>
      <c r="M238" s="236"/>
      <c r="N238" s="237"/>
      <c r="O238" s="237"/>
      <c r="P238" s="237"/>
      <c r="Q238" s="237"/>
      <c r="R238" s="237"/>
      <c r="S238" s="237"/>
      <c r="T238" s="23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9" t="s">
        <v>186</v>
      </c>
      <c r="AU238" s="239" t="s">
        <v>88</v>
      </c>
      <c r="AV238" s="13" t="s">
        <v>88</v>
      </c>
      <c r="AW238" s="13" t="s">
        <v>4</v>
      </c>
      <c r="AX238" s="13" t="s">
        <v>86</v>
      </c>
      <c r="AY238" s="239" t="s">
        <v>146</v>
      </c>
    </row>
    <row r="239" s="2" customFormat="1" ht="24.15" customHeight="1">
      <c r="A239" s="42"/>
      <c r="B239" s="43"/>
      <c r="C239" s="208" t="s">
        <v>377</v>
      </c>
      <c r="D239" s="208" t="s">
        <v>149</v>
      </c>
      <c r="E239" s="209" t="s">
        <v>378</v>
      </c>
      <c r="F239" s="210" t="s">
        <v>379</v>
      </c>
      <c r="G239" s="211" t="s">
        <v>227</v>
      </c>
      <c r="H239" s="212">
        <v>146.03800000000001</v>
      </c>
      <c r="I239" s="213"/>
      <c r="J239" s="214">
        <f>ROUND(I239*H239,2)</f>
        <v>0</v>
      </c>
      <c r="K239" s="210" t="s">
        <v>152</v>
      </c>
      <c r="L239" s="48"/>
      <c r="M239" s="215" t="s">
        <v>32</v>
      </c>
      <c r="N239" s="216" t="s">
        <v>49</v>
      </c>
      <c r="O239" s="88"/>
      <c r="P239" s="217">
        <f>O239*H239</f>
        <v>0</v>
      </c>
      <c r="Q239" s="217">
        <v>2.5018699999999998</v>
      </c>
      <c r="R239" s="217">
        <f>Q239*H239</f>
        <v>365.36809105999998</v>
      </c>
      <c r="S239" s="217">
        <v>0</v>
      </c>
      <c r="T239" s="218">
        <f>S239*H239</f>
        <v>0</v>
      </c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R239" s="219" t="s">
        <v>171</v>
      </c>
      <c r="AT239" s="219" t="s">
        <v>149</v>
      </c>
      <c r="AU239" s="219" t="s">
        <v>88</v>
      </c>
      <c r="AY239" s="20" t="s">
        <v>146</v>
      </c>
      <c r="BE239" s="220">
        <f>IF(N239="základní",J239,0)</f>
        <v>0</v>
      </c>
      <c r="BF239" s="220">
        <f>IF(N239="snížená",J239,0)</f>
        <v>0</v>
      </c>
      <c r="BG239" s="220">
        <f>IF(N239="zákl. přenesená",J239,0)</f>
        <v>0</v>
      </c>
      <c r="BH239" s="220">
        <f>IF(N239="sníž. přenesená",J239,0)</f>
        <v>0</v>
      </c>
      <c r="BI239" s="220">
        <f>IF(N239="nulová",J239,0)</f>
        <v>0</v>
      </c>
      <c r="BJ239" s="20" t="s">
        <v>86</v>
      </c>
      <c r="BK239" s="220">
        <f>ROUND(I239*H239,2)</f>
        <v>0</v>
      </c>
      <c r="BL239" s="20" t="s">
        <v>171</v>
      </c>
      <c r="BM239" s="219" t="s">
        <v>380</v>
      </c>
    </row>
    <row r="240" s="2" customFormat="1">
      <c r="A240" s="42"/>
      <c r="B240" s="43"/>
      <c r="C240" s="44"/>
      <c r="D240" s="221" t="s">
        <v>155</v>
      </c>
      <c r="E240" s="44"/>
      <c r="F240" s="222" t="s">
        <v>381</v>
      </c>
      <c r="G240" s="44"/>
      <c r="H240" s="44"/>
      <c r="I240" s="223"/>
      <c r="J240" s="44"/>
      <c r="K240" s="44"/>
      <c r="L240" s="48"/>
      <c r="M240" s="224"/>
      <c r="N240" s="225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0" t="s">
        <v>155</v>
      </c>
      <c r="AU240" s="20" t="s">
        <v>88</v>
      </c>
    </row>
    <row r="241" s="2" customFormat="1">
      <c r="A241" s="42"/>
      <c r="B241" s="43"/>
      <c r="C241" s="44"/>
      <c r="D241" s="226" t="s">
        <v>156</v>
      </c>
      <c r="E241" s="44"/>
      <c r="F241" s="227" t="s">
        <v>382</v>
      </c>
      <c r="G241" s="44"/>
      <c r="H241" s="44"/>
      <c r="I241" s="223"/>
      <c r="J241" s="44"/>
      <c r="K241" s="44"/>
      <c r="L241" s="48"/>
      <c r="M241" s="224"/>
      <c r="N241" s="225"/>
      <c r="O241" s="88"/>
      <c r="P241" s="88"/>
      <c r="Q241" s="88"/>
      <c r="R241" s="88"/>
      <c r="S241" s="88"/>
      <c r="T241" s="89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T241" s="20" t="s">
        <v>156</v>
      </c>
      <c r="AU241" s="20" t="s">
        <v>88</v>
      </c>
    </row>
    <row r="242" s="14" customFormat="1">
      <c r="A242" s="14"/>
      <c r="B242" s="244"/>
      <c r="C242" s="245"/>
      <c r="D242" s="221" t="s">
        <v>186</v>
      </c>
      <c r="E242" s="246" t="s">
        <v>32</v>
      </c>
      <c r="F242" s="247" t="s">
        <v>383</v>
      </c>
      <c r="G242" s="245"/>
      <c r="H242" s="246" t="s">
        <v>32</v>
      </c>
      <c r="I242" s="248"/>
      <c r="J242" s="245"/>
      <c r="K242" s="245"/>
      <c r="L242" s="249"/>
      <c r="M242" s="250"/>
      <c r="N242" s="251"/>
      <c r="O242" s="251"/>
      <c r="P242" s="251"/>
      <c r="Q242" s="251"/>
      <c r="R242" s="251"/>
      <c r="S242" s="251"/>
      <c r="T242" s="25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3" t="s">
        <v>186</v>
      </c>
      <c r="AU242" s="253" t="s">
        <v>88</v>
      </c>
      <c r="AV242" s="14" t="s">
        <v>86</v>
      </c>
      <c r="AW242" s="14" t="s">
        <v>39</v>
      </c>
      <c r="AX242" s="14" t="s">
        <v>78</v>
      </c>
      <c r="AY242" s="253" t="s">
        <v>146</v>
      </c>
    </row>
    <row r="243" s="13" customFormat="1">
      <c r="A243" s="13"/>
      <c r="B243" s="229"/>
      <c r="C243" s="230"/>
      <c r="D243" s="221" t="s">
        <v>186</v>
      </c>
      <c r="E243" s="231" t="s">
        <v>32</v>
      </c>
      <c r="F243" s="232" t="s">
        <v>384</v>
      </c>
      <c r="G243" s="230"/>
      <c r="H243" s="233">
        <v>17.422999999999998</v>
      </c>
      <c r="I243" s="234"/>
      <c r="J243" s="230"/>
      <c r="K243" s="230"/>
      <c r="L243" s="235"/>
      <c r="M243" s="236"/>
      <c r="N243" s="237"/>
      <c r="O243" s="237"/>
      <c r="P243" s="237"/>
      <c r="Q243" s="237"/>
      <c r="R243" s="237"/>
      <c r="S243" s="237"/>
      <c r="T243" s="23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9" t="s">
        <v>186</v>
      </c>
      <c r="AU243" s="239" t="s">
        <v>88</v>
      </c>
      <c r="AV243" s="13" t="s">
        <v>88</v>
      </c>
      <c r="AW243" s="13" t="s">
        <v>39</v>
      </c>
      <c r="AX243" s="13" t="s">
        <v>78</v>
      </c>
      <c r="AY243" s="239" t="s">
        <v>146</v>
      </c>
    </row>
    <row r="244" s="13" customFormat="1">
      <c r="A244" s="13"/>
      <c r="B244" s="229"/>
      <c r="C244" s="230"/>
      <c r="D244" s="221" t="s">
        <v>186</v>
      </c>
      <c r="E244" s="231" t="s">
        <v>32</v>
      </c>
      <c r="F244" s="232" t="s">
        <v>385</v>
      </c>
      <c r="G244" s="230"/>
      <c r="H244" s="233">
        <v>5.4050000000000002</v>
      </c>
      <c r="I244" s="234"/>
      <c r="J244" s="230"/>
      <c r="K244" s="230"/>
      <c r="L244" s="235"/>
      <c r="M244" s="236"/>
      <c r="N244" s="237"/>
      <c r="O244" s="237"/>
      <c r="P244" s="237"/>
      <c r="Q244" s="237"/>
      <c r="R244" s="237"/>
      <c r="S244" s="237"/>
      <c r="T244" s="23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9" t="s">
        <v>186</v>
      </c>
      <c r="AU244" s="239" t="s">
        <v>88</v>
      </c>
      <c r="AV244" s="13" t="s">
        <v>88</v>
      </c>
      <c r="AW244" s="13" t="s">
        <v>39</v>
      </c>
      <c r="AX244" s="13" t="s">
        <v>78</v>
      </c>
      <c r="AY244" s="239" t="s">
        <v>146</v>
      </c>
    </row>
    <row r="245" s="13" customFormat="1">
      <c r="A245" s="13"/>
      <c r="B245" s="229"/>
      <c r="C245" s="230"/>
      <c r="D245" s="221" t="s">
        <v>186</v>
      </c>
      <c r="E245" s="231" t="s">
        <v>32</v>
      </c>
      <c r="F245" s="232" t="s">
        <v>386</v>
      </c>
      <c r="G245" s="230"/>
      <c r="H245" s="233">
        <v>8.2200000000000006</v>
      </c>
      <c r="I245" s="234"/>
      <c r="J245" s="230"/>
      <c r="K245" s="230"/>
      <c r="L245" s="235"/>
      <c r="M245" s="236"/>
      <c r="N245" s="237"/>
      <c r="O245" s="237"/>
      <c r="P245" s="237"/>
      <c r="Q245" s="237"/>
      <c r="R245" s="237"/>
      <c r="S245" s="237"/>
      <c r="T245" s="23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9" t="s">
        <v>186</v>
      </c>
      <c r="AU245" s="239" t="s">
        <v>88</v>
      </c>
      <c r="AV245" s="13" t="s">
        <v>88</v>
      </c>
      <c r="AW245" s="13" t="s">
        <v>39</v>
      </c>
      <c r="AX245" s="13" t="s">
        <v>78</v>
      </c>
      <c r="AY245" s="239" t="s">
        <v>146</v>
      </c>
    </row>
    <row r="246" s="13" customFormat="1">
      <c r="A246" s="13"/>
      <c r="B246" s="229"/>
      <c r="C246" s="230"/>
      <c r="D246" s="221" t="s">
        <v>186</v>
      </c>
      <c r="E246" s="231" t="s">
        <v>32</v>
      </c>
      <c r="F246" s="232" t="s">
        <v>387</v>
      </c>
      <c r="G246" s="230"/>
      <c r="H246" s="233">
        <v>11.1</v>
      </c>
      <c r="I246" s="234"/>
      <c r="J246" s="230"/>
      <c r="K246" s="230"/>
      <c r="L246" s="235"/>
      <c r="M246" s="236"/>
      <c r="N246" s="237"/>
      <c r="O246" s="237"/>
      <c r="P246" s="237"/>
      <c r="Q246" s="237"/>
      <c r="R246" s="237"/>
      <c r="S246" s="237"/>
      <c r="T246" s="23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9" t="s">
        <v>186</v>
      </c>
      <c r="AU246" s="239" t="s">
        <v>88</v>
      </c>
      <c r="AV246" s="13" t="s">
        <v>88</v>
      </c>
      <c r="AW246" s="13" t="s">
        <v>39</v>
      </c>
      <c r="AX246" s="13" t="s">
        <v>78</v>
      </c>
      <c r="AY246" s="239" t="s">
        <v>146</v>
      </c>
    </row>
    <row r="247" s="13" customFormat="1">
      <c r="A247" s="13"/>
      <c r="B247" s="229"/>
      <c r="C247" s="230"/>
      <c r="D247" s="221" t="s">
        <v>186</v>
      </c>
      <c r="E247" s="231" t="s">
        <v>32</v>
      </c>
      <c r="F247" s="232" t="s">
        <v>388</v>
      </c>
      <c r="G247" s="230"/>
      <c r="H247" s="233">
        <v>2.6739999999999999</v>
      </c>
      <c r="I247" s="234"/>
      <c r="J247" s="230"/>
      <c r="K247" s="230"/>
      <c r="L247" s="235"/>
      <c r="M247" s="236"/>
      <c r="N247" s="237"/>
      <c r="O247" s="237"/>
      <c r="P247" s="237"/>
      <c r="Q247" s="237"/>
      <c r="R247" s="237"/>
      <c r="S247" s="237"/>
      <c r="T247" s="23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9" t="s">
        <v>186</v>
      </c>
      <c r="AU247" s="239" t="s">
        <v>88</v>
      </c>
      <c r="AV247" s="13" t="s">
        <v>88</v>
      </c>
      <c r="AW247" s="13" t="s">
        <v>39</v>
      </c>
      <c r="AX247" s="13" t="s">
        <v>78</v>
      </c>
      <c r="AY247" s="239" t="s">
        <v>146</v>
      </c>
    </row>
    <row r="248" s="13" customFormat="1">
      <c r="A248" s="13"/>
      <c r="B248" s="229"/>
      <c r="C248" s="230"/>
      <c r="D248" s="221" t="s">
        <v>186</v>
      </c>
      <c r="E248" s="231" t="s">
        <v>32</v>
      </c>
      <c r="F248" s="232" t="s">
        <v>389</v>
      </c>
      <c r="G248" s="230"/>
      <c r="H248" s="233">
        <v>2.5760000000000001</v>
      </c>
      <c r="I248" s="234"/>
      <c r="J248" s="230"/>
      <c r="K248" s="230"/>
      <c r="L248" s="235"/>
      <c r="M248" s="236"/>
      <c r="N248" s="237"/>
      <c r="O248" s="237"/>
      <c r="P248" s="237"/>
      <c r="Q248" s="237"/>
      <c r="R248" s="237"/>
      <c r="S248" s="237"/>
      <c r="T248" s="23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9" t="s">
        <v>186</v>
      </c>
      <c r="AU248" s="239" t="s">
        <v>88</v>
      </c>
      <c r="AV248" s="13" t="s">
        <v>88</v>
      </c>
      <c r="AW248" s="13" t="s">
        <v>39</v>
      </c>
      <c r="AX248" s="13" t="s">
        <v>78</v>
      </c>
      <c r="AY248" s="239" t="s">
        <v>146</v>
      </c>
    </row>
    <row r="249" s="13" customFormat="1">
      <c r="A249" s="13"/>
      <c r="B249" s="229"/>
      <c r="C249" s="230"/>
      <c r="D249" s="221" t="s">
        <v>186</v>
      </c>
      <c r="E249" s="231" t="s">
        <v>32</v>
      </c>
      <c r="F249" s="232" t="s">
        <v>390</v>
      </c>
      <c r="G249" s="230"/>
      <c r="H249" s="233">
        <v>1.99</v>
      </c>
      <c r="I249" s="234"/>
      <c r="J249" s="230"/>
      <c r="K249" s="230"/>
      <c r="L249" s="235"/>
      <c r="M249" s="236"/>
      <c r="N249" s="237"/>
      <c r="O249" s="237"/>
      <c r="P249" s="237"/>
      <c r="Q249" s="237"/>
      <c r="R249" s="237"/>
      <c r="S249" s="237"/>
      <c r="T249" s="23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9" t="s">
        <v>186</v>
      </c>
      <c r="AU249" s="239" t="s">
        <v>88</v>
      </c>
      <c r="AV249" s="13" t="s">
        <v>88</v>
      </c>
      <c r="AW249" s="13" t="s">
        <v>39</v>
      </c>
      <c r="AX249" s="13" t="s">
        <v>78</v>
      </c>
      <c r="AY249" s="239" t="s">
        <v>146</v>
      </c>
    </row>
    <row r="250" s="13" customFormat="1">
      <c r="A250" s="13"/>
      <c r="B250" s="229"/>
      <c r="C250" s="230"/>
      <c r="D250" s="221" t="s">
        <v>186</v>
      </c>
      <c r="E250" s="231" t="s">
        <v>32</v>
      </c>
      <c r="F250" s="232" t="s">
        <v>391</v>
      </c>
      <c r="G250" s="230"/>
      <c r="H250" s="233">
        <v>2.5070000000000001</v>
      </c>
      <c r="I250" s="234"/>
      <c r="J250" s="230"/>
      <c r="K250" s="230"/>
      <c r="L250" s="235"/>
      <c r="M250" s="236"/>
      <c r="N250" s="237"/>
      <c r="O250" s="237"/>
      <c r="P250" s="237"/>
      <c r="Q250" s="237"/>
      <c r="R250" s="237"/>
      <c r="S250" s="237"/>
      <c r="T250" s="23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9" t="s">
        <v>186</v>
      </c>
      <c r="AU250" s="239" t="s">
        <v>88</v>
      </c>
      <c r="AV250" s="13" t="s">
        <v>88</v>
      </c>
      <c r="AW250" s="13" t="s">
        <v>39</v>
      </c>
      <c r="AX250" s="13" t="s">
        <v>78</v>
      </c>
      <c r="AY250" s="239" t="s">
        <v>146</v>
      </c>
    </row>
    <row r="251" s="13" customFormat="1">
      <c r="A251" s="13"/>
      <c r="B251" s="229"/>
      <c r="C251" s="230"/>
      <c r="D251" s="221" t="s">
        <v>186</v>
      </c>
      <c r="E251" s="231" t="s">
        <v>32</v>
      </c>
      <c r="F251" s="232" t="s">
        <v>392</v>
      </c>
      <c r="G251" s="230"/>
      <c r="H251" s="233">
        <v>1.468</v>
      </c>
      <c r="I251" s="234"/>
      <c r="J251" s="230"/>
      <c r="K251" s="230"/>
      <c r="L251" s="235"/>
      <c r="M251" s="236"/>
      <c r="N251" s="237"/>
      <c r="O251" s="237"/>
      <c r="P251" s="237"/>
      <c r="Q251" s="237"/>
      <c r="R251" s="237"/>
      <c r="S251" s="237"/>
      <c r="T251" s="238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9" t="s">
        <v>186</v>
      </c>
      <c r="AU251" s="239" t="s">
        <v>88</v>
      </c>
      <c r="AV251" s="13" t="s">
        <v>88</v>
      </c>
      <c r="AW251" s="13" t="s">
        <v>39</v>
      </c>
      <c r="AX251" s="13" t="s">
        <v>78</v>
      </c>
      <c r="AY251" s="239" t="s">
        <v>146</v>
      </c>
    </row>
    <row r="252" s="13" customFormat="1">
      <c r="A252" s="13"/>
      <c r="B252" s="229"/>
      <c r="C252" s="230"/>
      <c r="D252" s="221" t="s">
        <v>186</v>
      </c>
      <c r="E252" s="231" t="s">
        <v>32</v>
      </c>
      <c r="F252" s="232" t="s">
        <v>393</v>
      </c>
      <c r="G252" s="230"/>
      <c r="H252" s="233">
        <v>1.8400000000000001</v>
      </c>
      <c r="I252" s="234"/>
      <c r="J252" s="230"/>
      <c r="K252" s="230"/>
      <c r="L252" s="235"/>
      <c r="M252" s="236"/>
      <c r="N252" s="237"/>
      <c r="O252" s="237"/>
      <c r="P252" s="237"/>
      <c r="Q252" s="237"/>
      <c r="R252" s="237"/>
      <c r="S252" s="237"/>
      <c r="T252" s="23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9" t="s">
        <v>186</v>
      </c>
      <c r="AU252" s="239" t="s">
        <v>88</v>
      </c>
      <c r="AV252" s="13" t="s">
        <v>88</v>
      </c>
      <c r="AW252" s="13" t="s">
        <v>39</v>
      </c>
      <c r="AX252" s="13" t="s">
        <v>78</v>
      </c>
      <c r="AY252" s="239" t="s">
        <v>146</v>
      </c>
    </row>
    <row r="253" s="13" customFormat="1">
      <c r="A253" s="13"/>
      <c r="B253" s="229"/>
      <c r="C253" s="230"/>
      <c r="D253" s="221" t="s">
        <v>186</v>
      </c>
      <c r="E253" s="231" t="s">
        <v>32</v>
      </c>
      <c r="F253" s="232" t="s">
        <v>394</v>
      </c>
      <c r="G253" s="230"/>
      <c r="H253" s="233">
        <v>3.7090000000000001</v>
      </c>
      <c r="I253" s="234"/>
      <c r="J253" s="230"/>
      <c r="K253" s="230"/>
      <c r="L253" s="235"/>
      <c r="M253" s="236"/>
      <c r="N253" s="237"/>
      <c r="O253" s="237"/>
      <c r="P253" s="237"/>
      <c r="Q253" s="237"/>
      <c r="R253" s="237"/>
      <c r="S253" s="237"/>
      <c r="T253" s="23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9" t="s">
        <v>186</v>
      </c>
      <c r="AU253" s="239" t="s">
        <v>88</v>
      </c>
      <c r="AV253" s="13" t="s">
        <v>88</v>
      </c>
      <c r="AW253" s="13" t="s">
        <v>39</v>
      </c>
      <c r="AX253" s="13" t="s">
        <v>78</v>
      </c>
      <c r="AY253" s="239" t="s">
        <v>146</v>
      </c>
    </row>
    <row r="254" s="13" customFormat="1">
      <c r="A254" s="13"/>
      <c r="B254" s="229"/>
      <c r="C254" s="230"/>
      <c r="D254" s="221" t="s">
        <v>186</v>
      </c>
      <c r="E254" s="231" t="s">
        <v>32</v>
      </c>
      <c r="F254" s="232" t="s">
        <v>395</v>
      </c>
      <c r="G254" s="230"/>
      <c r="H254" s="233">
        <v>0.216</v>
      </c>
      <c r="I254" s="234"/>
      <c r="J254" s="230"/>
      <c r="K254" s="230"/>
      <c r="L254" s="235"/>
      <c r="M254" s="236"/>
      <c r="N254" s="237"/>
      <c r="O254" s="237"/>
      <c r="P254" s="237"/>
      <c r="Q254" s="237"/>
      <c r="R254" s="237"/>
      <c r="S254" s="237"/>
      <c r="T254" s="23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9" t="s">
        <v>186</v>
      </c>
      <c r="AU254" s="239" t="s">
        <v>88</v>
      </c>
      <c r="AV254" s="13" t="s">
        <v>88</v>
      </c>
      <c r="AW254" s="13" t="s">
        <v>39</v>
      </c>
      <c r="AX254" s="13" t="s">
        <v>78</v>
      </c>
      <c r="AY254" s="239" t="s">
        <v>146</v>
      </c>
    </row>
    <row r="255" s="13" customFormat="1">
      <c r="A255" s="13"/>
      <c r="B255" s="229"/>
      <c r="C255" s="230"/>
      <c r="D255" s="221" t="s">
        <v>186</v>
      </c>
      <c r="E255" s="231" t="s">
        <v>32</v>
      </c>
      <c r="F255" s="232" t="s">
        <v>396</v>
      </c>
      <c r="G255" s="230"/>
      <c r="H255" s="233">
        <v>3.399</v>
      </c>
      <c r="I255" s="234"/>
      <c r="J255" s="230"/>
      <c r="K255" s="230"/>
      <c r="L255" s="235"/>
      <c r="M255" s="236"/>
      <c r="N255" s="237"/>
      <c r="O255" s="237"/>
      <c r="P255" s="237"/>
      <c r="Q255" s="237"/>
      <c r="R255" s="237"/>
      <c r="S255" s="237"/>
      <c r="T255" s="23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9" t="s">
        <v>186</v>
      </c>
      <c r="AU255" s="239" t="s">
        <v>88</v>
      </c>
      <c r="AV255" s="13" t="s">
        <v>88</v>
      </c>
      <c r="AW255" s="13" t="s">
        <v>39</v>
      </c>
      <c r="AX255" s="13" t="s">
        <v>78</v>
      </c>
      <c r="AY255" s="239" t="s">
        <v>146</v>
      </c>
    </row>
    <row r="256" s="13" customFormat="1">
      <c r="A256" s="13"/>
      <c r="B256" s="229"/>
      <c r="C256" s="230"/>
      <c r="D256" s="221" t="s">
        <v>186</v>
      </c>
      <c r="E256" s="231" t="s">
        <v>32</v>
      </c>
      <c r="F256" s="232" t="s">
        <v>397</v>
      </c>
      <c r="G256" s="230"/>
      <c r="H256" s="233">
        <v>3.387</v>
      </c>
      <c r="I256" s="234"/>
      <c r="J256" s="230"/>
      <c r="K256" s="230"/>
      <c r="L256" s="235"/>
      <c r="M256" s="236"/>
      <c r="N256" s="237"/>
      <c r="O256" s="237"/>
      <c r="P256" s="237"/>
      <c r="Q256" s="237"/>
      <c r="R256" s="237"/>
      <c r="S256" s="237"/>
      <c r="T256" s="23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9" t="s">
        <v>186</v>
      </c>
      <c r="AU256" s="239" t="s">
        <v>88</v>
      </c>
      <c r="AV256" s="13" t="s">
        <v>88</v>
      </c>
      <c r="AW256" s="13" t="s">
        <v>39</v>
      </c>
      <c r="AX256" s="13" t="s">
        <v>78</v>
      </c>
      <c r="AY256" s="239" t="s">
        <v>146</v>
      </c>
    </row>
    <row r="257" s="13" customFormat="1">
      <c r="A257" s="13"/>
      <c r="B257" s="229"/>
      <c r="C257" s="230"/>
      <c r="D257" s="221" t="s">
        <v>186</v>
      </c>
      <c r="E257" s="231" t="s">
        <v>32</v>
      </c>
      <c r="F257" s="232" t="s">
        <v>398</v>
      </c>
      <c r="G257" s="230"/>
      <c r="H257" s="233">
        <v>0.60399999999999998</v>
      </c>
      <c r="I257" s="234"/>
      <c r="J257" s="230"/>
      <c r="K257" s="230"/>
      <c r="L257" s="235"/>
      <c r="M257" s="236"/>
      <c r="N257" s="237"/>
      <c r="O257" s="237"/>
      <c r="P257" s="237"/>
      <c r="Q257" s="237"/>
      <c r="R257" s="237"/>
      <c r="S257" s="237"/>
      <c r="T257" s="23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9" t="s">
        <v>186</v>
      </c>
      <c r="AU257" s="239" t="s">
        <v>88</v>
      </c>
      <c r="AV257" s="13" t="s">
        <v>88</v>
      </c>
      <c r="AW257" s="13" t="s">
        <v>39</v>
      </c>
      <c r="AX257" s="13" t="s">
        <v>78</v>
      </c>
      <c r="AY257" s="239" t="s">
        <v>146</v>
      </c>
    </row>
    <row r="258" s="13" customFormat="1">
      <c r="A258" s="13"/>
      <c r="B258" s="229"/>
      <c r="C258" s="230"/>
      <c r="D258" s="221" t="s">
        <v>186</v>
      </c>
      <c r="E258" s="231" t="s">
        <v>32</v>
      </c>
      <c r="F258" s="232" t="s">
        <v>399</v>
      </c>
      <c r="G258" s="230"/>
      <c r="H258" s="233">
        <v>2.3290000000000002</v>
      </c>
      <c r="I258" s="234"/>
      <c r="J258" s="230"/>
      <c r="K258" s="230"/>
      <c r="L258" s="235"/>
      <c r="M258" s="236"/>
      <c r="N258" s="237"/>
      <c r="O258" s="237"/>
      <c r="P258" s="237"/>
      <c r="Q258" s="237"/>
      <c r="R258" s="237"/>
      <c r="S258" s="237"/>
      <c r="T258" s="23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9" t="s">
        <v>186</v>
      </c>
      <c r="AU258" s="239" t="s">
        <v>88</v>
      </c>
      <c r="AV258" s="13" t="s">
        <v>88</v>
      </c>
      <c r="AW258" s="13" t="s">
        <v>39</v>
      </c>
      <c r="AX258" s="13" t="s">
        <v>78</v>
      </c>
      <c r="AY258" s="239" t="s">
        <v>146</v>
      </c>
    </row>
    <row r="259" s="13" customFormat="1">
      <c r="A259" s="13"/>
      <c r="B259" s="229"/>
      <c r="C259" s="230"/>
      <c r="D259" s="221" t="s">
        <v>186</v>
      </c>
      <c r="E259" s="231" t="s">
        <v>32</v>
      </c>
      <c r="F259" s="232" t="s">
        <v>400</v>
      </c>
      <c r="G259" s="230"/>
      <c r="H259" s="233">
        <v>1.3400000000000001</v>
      </c>
      <c r="I259" s="234"/>
      <c r="J259" s="230"/>
      <c r="K259" s="230"/>
      <c r="L259" s="235"/>
      <c r="M259" s="236"/>
      <c r="N259" s="237"/>
      <c r="O259" s="237"/>
      <c r="P259" s="237"/>
      <c r="Q259" s="237"/>
      <c r="R259" s="237"/>
      <c r="S259" s="237"/>
      <c r="T259" s="23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9" t="s">
        <v>186</v>
      </c>
      <c r="AU259" s="239" t="s">
        <v>88</v>
      </c>
      <c r="AV259" s="13" t="s">
        <v>88</v>
      </c>
      <c r="AW259" s="13" t="s">
        <v>39</v>
      </c>
      <c r="AX259" s="13" t="s">
        <v>78</v>
      </c>
      <c r="AY259" s="239" t="s">
        <v>146</v>
      </c>
    </row>
    <row r="260" s="13" customFormat="1">
      <c r="A260" s="13"/>
      <c r="B260" s="229"/>
      <c r="C260" s="230"/>
      <c r="D260" s="221" t="s">
        <v>186</v>
      </c>
      <c r="E260" s="231" t="s">
        <v>32</v>
      </c>
      <c r="F260" s="232" t="s">
        <v>401</v>
      </c>
      <c r="G260" s="230"/>
      <c r="H260" s="233">
        <v>1.196</v>
      </c>
      <c r="I260" s="234"/>
      <c r="J260" s="230"/>
      <c r="K260" s="230"/>
      <c r="L260" s="235"/>
      <c r="M260" s="236"/>
      <c r="N260" s="237"/>
      <c r="O260" s="237"/>
      <c r="P260" s="237"/>
      <c r="Q260" s="237"/>
      <c r="R260" s="237"/>
      <c r="S260" s="237"/>
      <c r="T260" s="238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9" t="s">
        <v>186</v>
      </c>
      <c r="AU260" s="239" t="s">
        <v>88</v>
      </c>
      <c r="AV260" s="13" t="s">
        <v>88</v>
      </c>
      <c r="AW260" s="13" t="s">
        <v>39</v>
      </c>
      <c r="AX260" s="13" t="s">
        <v>78</v>
      </c>
      <c r="AY260" s="239" t="s">
        <v>146</v>
      </c>
    </row>
    <row r="261" s="13" customFormat="1">
      <c r="A261" s="13"/>
      <c r="B261" s="229"/>
      <c r="C261" s="230"/>
      <c r="D261" s="221" t="s">
        <v>186</v>
      </c>
      <c r="E261" s="231" t="s">
        <v>32</v>
      </c>
      <c r="F261" s="232" t="s">
        <v>395</v>
      </c>
      <c r="G261" s="230"/>
      <c r="H261" s="233">
        <v>0.216</v>
      </c>
      <c r="I261" s="234"/>
      <c r="J261" s="230"/>
      <c r="K261" s="230"/>
      <c r="L261" s="235"/>
      <c r="M261" s="236"/>
      <c r="N261" s="237"/>
      <c r="O261" s="237"/>
      <c r="P261" s="237"/>
      <c r="Q261" s="237"/>
      <c r="R261" s="237"/>
      <c r="S261" s="237"/>
      <c r="T261" s="238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9" t="s">
        <v>186</v>
      </c>
      <c r="AU261" s="239" t="s">
        <v>88</v>
      </c>
      <c r="AV261" s="13" t="s">
        <v>88</v>
      </c>
      <c r="AW261" s="13" t="s">
        <v>39</v>
      </c>
      <c r="AX261" s="13" t="s">
        <v>78</v>
      </c>
      <c r="AY261" s="239" t="s">
        <v>146</v>
      </c>
    </row>
    <row r="262" s="13" customFormat="1">
      <c r="A262" s="13"/>
      <c r="B262" s="229"/>
      <c r="C262" s="230"/>
      <c r="D262" s="221" t="s">
        <v>186</v>
      </c>
      <c r="E262" s="231" t="s">
        <v>32</v>
      </c>
      <c r="F262" s="232" t="s">
        <v>402</v>
      </c>
      <c r="G262" s="230"/>
      <c r="H262" s="233">
        <v>1.754</v>
      </c>
      <c r="I262" s="234"/>
      <c r="J262" s="230"/>
      <c r="K262" s="230"/>
      <c r="L262" s="235"/>
      <c r="M262" s="236"/>
      <c r="N262" s="237"/>
      <c r="O262" s="237"/>
      <c r="P262" s="237"/>
      <c r="Q262" s="237"/>
      <c r="R262" s="237"/>
      <c r="S262" s="237"/>
      <c r="T262" s="23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9" t="s">
        <v>186</v>
      </c>
      <c r="AU262" s="239" t="s">
        <v>88</v>
      </c>
      <c r="AV262" s="13" t="s">
        <v>88</v>
      </c>
      <c r="AW262" s="13" t="s">
        <v>39</v>
      </c>
      <c r="AX262" s="13" t="s">
        <v>78</v>
      </c>
      <c r="AY262" s="239" t="s">
        <v>146</v>
      </c>
    </row>
    <row r="263" s="13" customFormat="1">
      <c r="A263" s="13"/>
      <c r="B263" s="229"/>
      <c r="C263" s="230"/>
      <c r="D263" s="221" t="s">
        <v>186</v>
      </c>
      <c r="E263" s="231" t="s">
        <v>32</v>
      </c>
      <c r="F263" s="232" t="s">
        <v>403</v>
      </c>
      <c r="G263" s="230"/>
      <c r="H263" s="233">
        <v>3.2629999999999999</v>
      </c>
      <c r="I263" s="234"/>
      <c r="J263" s="230"/>
      <c r="K263" s="230"/>
      <c r="L263" s="235"/>
      <c r="M263" s="236"/>
      <c r="N263" s="237"/>
      <c r="O263" s="237"/>
      <c r="P263" s="237"/>
      <c r="Q263" s="237"/>
      <c r="R263" s="237"/>
      <c r="S263" s="237"/>
      <c r="T263" s="23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9" t="s">
        <v>186</v>
      </c>
      <c r="AU263" s="239" t="s">
        <v>88</v>
      </c>
      <c r="AV263" s="13" t="s">
        <v>88</v>
      </c>
      <c r="AW263" s="13" t="s">
        <v>39</v>
      </c>
      <c r="AX263" s="13" t="s">
        <v>78</v>
      </c>
      <c r="AY263" s="239" t="s">
        <v>146</v>
      </c>
    </row>
    <row r="264" s="13" customFormat="1">
      <c r="A264" s="13"/>
      <c r="B264" s="229"/>
      <c r="C264" s="230"/>
      <c r="D264" s="221" t="s">
        <v>186</v>
      </c>
      <c r="E264" s="231" t="s">
        <v>32</v>
      </c>
      <c r="F264" s="232" t="s">
        <v>404</v>
      </c>
      <c r="G264" s="230"/>
      <c r="H264" s="233">
        <v>1.1499999999999999</v>
      </c>
      <c r="I264" s="234"/>
      <c r="J264" s="230"/>
      <c r="K264" s="230"/>
      <c r="L264" s="235"/>
      <c r="M264" s="236"/>
      <c r="N264" s="237"/>
      <c r="O264" s="237"/>
      <c r="P264" s="237"/>
      <c r="Q264" s="237"/>
      <c r="R264" s="237"/>
      <c r="S264" s="237"/>
      <c r="T264" s="238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9" t="s">
        <v>186</v>
      </c>
      <c r="AU264" s="239" t="s">
        <v>88</v>
      </c>
      <c r="AV264" s="13" t="s">
        <v>88</v>
      </c>
      <c r="AW264" s="13" t="s">
        <v>39</v>
      </c>
      <c r="AX264" s="13" t="s">
        <v>78</v>
      </c>
      <c r="AY264" s="239" t="s">
        <v>146</v>
      </c>
    </row>
    <row r="265" s="13" customFormat="1">
      <c r="A265" s="13"/>
      <c r="B265" s="229"/>
      <c r="C265" s="230"/>
      <c r="D265" s="221" t="s">
        <v>186</v>
      </c>
      <c r="E265" s="231" t="s">
        <v>32</v>
      </c>
      <c r="F265" s="232" t="s">
        <v>405</v>
      </c>
      <c r="G265" s="230"/>
      <c r="H265" s="233">
        <v>2.762</v>
      </c>
      <c r="I265" s="234"/>
      <c r="J265" s="230"/>
      <c r="K265" s="230"/>
      <c r="L265" s="235"/>
      <c r="M265" s="236"/>
      <c r="N265" s="237"/>
      <c r="O265" s="237"/>
      <c r="P265" s="237"/>
      <c r="Q265" s="237"/>
      <c r="R265" s="237"/>
      <c r="S265" s="237"/>
      <c r="T265" s="23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9" t="s">
        <v>186</v>
      </c>
      <c r="AU265" s="239" t="s">
        <v>88</v>
      </c>
      <c r="AV265" s="13" t="s">
        <v>88</v>
      </c>
      <c r="AW265" s="13" t="s">
        <v>39</v>
      </c>
      <c r="AX265" s="13" t="s">
        <v>78</v>
      </c>
      <c r="AY265" s="239" t="s">
        <v>146</v>
      </c>
    </row>
    <row r="266" s="13" customFormat="1">
      <c r="A266" s="13"/>
      <c r="B266" s="229"/>
      <c r="C266" s="230"/>
      <c r="D266" s="221" t="s">
        <v>186</v>
      </c>
      <c r="E266" s="231" t="s">
        <v>32</v>
      </c>
      <c r="F266" s="232" t="s">
        <v>406</v>
      </c>
      <c r="G266" s="230"/>
      <c r="H266" s="233">
        <v>3.7480000000000002</v>
      </c>
      <c r="I266" s="234"/>
      <c r="J266" s="230"/>
      <c r="K266" s="230"/>
      <c r="L266" s="235"/>
      <c r="M266" s="236"/>
      <c r="N266" s="237"/>
      <c r="O266" s="237"/>
      <c r="P266" s="237"/>
      <c r="Q266" s="237"/>
      <c r="R266" s="237"/>
      <c r="S266" s="237"/>
      <c r="T266" s="238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9" t="s">
        <v>186</v>
      </c>
      <c r="AU266" s="239" t="s">
        <v>88</v>
      </c>
      <c r="AV266" s="13" t="s">
        <v>88</v>
      </c>
      <c r="AW266" s="13" t="s">
        <v>39</v>
      </c>
      <c r="AX266" s="13" t="s">
        <v>78</v>
      </c>
      <c r="AY266" s="239" t="s">
        <v>146</v>
      </c>
    </row>
    <row r="267" s="13" customFormat="1">
      <c r="A267" s="13"/>
      <c r="B267" s="229"/>
      <c r="C267" s="230"/>
      <c r="D267" s="221" t="s">
        <v>186</v>
      </c>
      <c r="E267" s="231" t="s">
        <v>32</v>
      </c>
      <c r="F267" s="232" t="s">
        <v>407</v>
      </c>
      <c r="G267" s="230"/>
      <c r="H267" s="233">
        <v>4.6139999999999999</v>
      </c>
      <c r="I267" s="234"/>
      <c r="J267" s="230"/>
      <c r="K267" s="230"/>
      <c r="L267" s="235"/>
      <c r="M267" s="236"/>
      <c r="N267" s="237"/>
      <c r="O267" s="237"/>
      <c r="P267" s="237"/>
      <c r="Q267" s="237"/>
      <c r="R267" s="237"/>
      <c r="S267" s="237"/>
      <c r="T267" s="238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9" t="s">
        <v>186</v>
      </c>
      <c r="AU267" s="239" t="s">
        <v>88</v>
      </c>
      <c r="AV267" s="13" t="s">
        <v>88</v>
      </c>
      <c r="AW267" s="13" t="s">
        <v>39</v>
      </c>
      <c r="AX267" s="13" t="s">
        <v>78</v>
      </c>
      <c r="AY267" s="239" t="s">
        <v>146</v>
      </c>
    </row>
    <row r="268" s="13" customFormat="1">
      <c r="A268" s="13"/>
      <c r="B268" s="229"/>
      <c r="C268" s="230"/>
      <c r="D268" s="221" t="s">
        <v>186</v>
      </c>
      <c r="E268" s="231" t="s">
        <v>32</v>
      </c>
      <c r="F268" s="232" t="s">
        <v>408</v>
      </c>
      <c r="G268" s="230"/>
      <c r="H268" s="233">
        <v>6.5720000000000001</v>
      </c>
      <c r="I268" s="234"/>
      <c r="J268" s="230"/>
      <c r="K268" s="230"/>
      <c r="L268" s="235"/>
      <c r="M268" s="236"/>
      <c r="N268" s="237"/>
      <c r="O268" s="237"/>
      <c r="P268" s="237"/>
      <c r="Q268" s="237"/>
      <c r="R268" s="237"/>
      <c r="S268" s="237"/>
      <c r="T268" s="23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9" t="s">
        <v>186</v>
      </c>
      <c r="AU268" s="239" t="s">
        <v>88</v>
      </c>
      <c r="AV268" s="13" t="s">
        <v>88</v>
      </c>
      <c r="AW268" s="13" t="s">
        <v>39</v>
      </c>
      <c r="AX268" s="13" t="s">
        <v>78</v>
      </c>
      <c r="AY268" s="239" t="s">
        <v>146</v>
      </c>
    </row>
    <row r="269" s="13" customFormat="1">
      <c r="A269" s="13"/>
      <c r="B269" s="229"/>
      <c r="C269" s="230"/>
      <c r="D269" s="221" t="s">
        <v>186</v>
      </c>
      <c r="E269" s="231" t="s">
        <v>32</v>
      </c>
      <c r="F269" s="232" t="s">
        <v>409</v>
      </c>
      <c r="G269" s="230"/>
      <c r="H269" s="233">
        <v>7.8920000000000003</v>
      </c>
      <c r="I269" s="234"/>
      <c r="J269" s="230"/>
      <c r="K269" s="230"/>
      <c r="L269" s="235"/>
      <c r="M269" s="236"/>
      <c r="N269" s="237"/>
      <c r="O269" s="237"/>
      <c r="P269" s="237"/>
      <c r="Q269" s="237"/>
      <c r="R269" s="237"/>
      <c r="S269" s="237"/>
      <c r="T269" s="23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9" t="s">
        <v>186</v>
      </c>
      <c r="AU269" s="239" t="s">
        <v>88</v>
      </c>
      <c r="AV269" s="13" t="s">
        <v>88</v>
      </c>
      <c r="AW269" s="13" t="s">
        <v>39</v>
      </c>
      <c r="AX269" s="13" t="s">
        <v>78</v>
      </c>
      <c r="AY269" s="239" t="s">
        <v>146</v>
      </c>
    </row>
    <row r="270" s="13" customFormat="1">
      <c r="A270" s="13"/>
      <c r="B270" s="229"/>
      <c r="C270" s="230"/>
      <c r="D270" s="221" t="s">
        <v>186</v>
      </c>
      <c r="E270" s="231" t="s">
        <v>32</v>
      </c>
      <c r="F270" s="232" t="s">
        <v>410</v>
      </c>
      <c r="G270" s="230"/>
      <c r="H270" s="233">
        <v>5.71</v>
      </c>
      <c r="I270" s="234"/>
      <c r="J270" s="230"/>
      <c r="K270" s="230"/>
      <c r="L270" s="235"/>
      <c r="M270" s="236"/>
      <c r="N270" s="237"/>
      <c r="O270" s="237"/>
      <c r="P270" s="237"/>
      <c r="Q270" s="237"/>
      <c r="R270" s="237"/>
      <c r="S270" s="237"/>
      <c r="T270" s="23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9" t="s">
        <v>186</v>
      </c>
      <c r="AU270" s="239" t="s">
        <v>88</v>
      </c>
      <c r="AV270" s="13" t="s">
        <v>88</v>
      </c>
      <c r="AW270" s="13" t="s">
        <v>39</v>
      </c>
      <c r="AX270" s="13" t="s">
        <v>78</v>
      </c>
      <c r="AY270" s="239" t="s">
        <v>146</v>
      </c>
    </row>
    <row r="271" s="13" customFormat="1">
      <c r="A271" s="13"/>
      <c r="B271" s="229"/>
      <c r="C271" s="230"/>
      <c r="D271" s="221" t="s">
        <v>186</v>
      </c>
      <c r="E271" s="231" t="s">
        <v>32</v>
      </c>
      <c r="F271" s="232" t="s">
        <v>411</v>
      </c>
      <c r="G271" s="230"/>
      <c r="H271" s="233">
        <v>8.5109999999999992</v>
      </c>
      <c r="I271" s="234"/>
      <c r="J271" s="230"/>
      <c r="K271" s="230"/>
      <c r="L271" s="235"/>
      <c r="M271" s="236"/>
      <c r="N271" s="237"/>
      <c r="O271" s="237"/>
      <c r="P271" s="237"/>
      <c r="Q271" s="237"/>
      <c r="R271" s="237"/>
      <c r="S271" s="237"/>
      <c r="T271" s="238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9" t="s">
        <v>186</v>
      </c>
      <c r="AU271" s="239" t="s">
        <v>88</v>
      </c>
      <c r="AV271" s="13" t="s">
        <v>88</v>
      </c>
      <c r="AW271" s="13" t="s">
        <v>39</v>
      </c>
      <c r="AX271" s="13" t="s">
        <v>78</v>
      </c>
      <c r="AY271" s="239" t="s">
        <v>146</v>
      </c>
    </row>
    <row r="272" s="13" customFormat="1">
      <c r="A272" s="13"/>
      <c r="B272" s="229"/>
      <c r="C272" s="230"/>
      <c r="D272" s="221" t="s">
        <v>186</v>
      </c>
      <c r="E272" s="231" t="s">
        <v>32</v>
      </c>
      <c r="F272" s="232" t="s">
        <v>412</v>
      </c>
      <c r="G272" s="230"/>
      <c r="H272" s="233">
        <v>1.294</v>
      </c>
      <c r="I272" s="234"/>
      <c r="J272" s="230"/>
      <c r="K272" s="230"/>
      <c r="L272" s="235"/>
      <c r="M272" s="236"/>
      <c r="N272" s="237"/>
      <c r="O272" s="237"/>
      <c r="P272" s="237"/>
      <c r="Q272" s="237"/>
      <c r="R272" s="237"/>
      <c r="S272" s="237"/>
      <c r="T272" s="238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9" t="s">
        <v>186</v>
      </c>
      <c r="AU272" s="239" t="s">
        <v>88</v>
      </c>
      <c r="AV272" s="13" t="s">
        <v>88</v>
      </c>
      <c r="AW272" s="13" t="s">
        <v>39</v>
      </c>
      <c r="AX272" s="13" t="s">
        <v>78</v>
      </c>
      <c r="AY272" s="239" t="s">
        <v>146</v>
      </c>
    </row>
    <row r="273" s="14" customFormat="1">
      <c r="A273" s="14"/>
      <c r="B273" s="244"/>
      <c r="C273" s="245"/>
      <c r="D273" s="221" t="s">
        <v>186</v>
      </c>
      <c r="E273" s="246" t="s">
        <v>32</v>
      </c>
      <c r="F273" s="247" t="s">
        <v>413</v>
      </c>
      <c r="G273" s="245"/>
      <c r="H273" s="246" t="s">
        <v>32</v>
      </c>
      <c r="I273" s="248"/>
      <c r="J273" s="245"/>
      <c r="K273" s="245"/>
      <c r="L273" s="249"/>
      <c r="M273" s="250"/>
      <c r="N273" s="251"/>
      <c r="O273" s="251"/>
      <c r="P273" s="251"/>
      <c r="Q273" s="251"/>
      <c r="R273" s="251"/>
      <c r="S273" s="251"/>
      <c r="T273" s="25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3" t="s">
        <v>186</v>
      </c>
      <c r="AU273" s="253" t="s">
        <v>88</v>
      </c>
      <c r="AV273" s="14" t="s">
        <v>86</v>
      </c>
      <c r="AW273" s="14" t="s">
        <v>39</v>
      </c>
      <c r="AX273" s="14" t="s">
        <v>78</v>
      </c>
      <c r="AY273" s="253" t="s">
        <v>146</v>
      </c>
    </row>
    <row r="274" s="13" customFormat="1">
      <c r="A274" s="13"/>
      <c r="B274" s="229"/>
      <c r="C274" s="230"/>
      <c r="D274" s="221" t="s">
        <v>186</v>
      </c>
      <c r="E274" s="231" t="s">
        <v>32</v>
      </c>
      <c r="F274" s="232" t="s">
        <v>414</v>
      </c>
      <c r="G274" s="230"/>
      <c r="H274" s="233">
        <v>10.818</v>
      </c>
      <c r="I274" s="234"/>
      <c r="J274" s="230"/>
      <c r="K274" s="230"/>
      <c r="L274" s="235"/>
      <c r="M274" s="236"/>
      <c r="N274" s="237"/>
      <c r="O274" s="237"/>
      <c r="P274" s="237"/>
      <c r="Q274" s="237"/>
      <c r="R274" s="237"/>
      <c r="S274" s="237"/>
      <c r="T274" s="23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9" t="s">
        <v>186</v>
      </c>
      <c r="AU274" s="239" t="s">
        <v>88</v>
      </c>
      <c r="AV274" s="13" t="s">
        <v>88</v>
      </c>
      <c r="AW274" s="13" t="s">
        <v>39</v>
      </c>
      <c r="AX274" s="13" t="s">
        <v>78</v>
      </c>
      <c r="AY274" s="239" t="s">
        <v>146</v>
      </c>
    </row>
    <row r="275" s="13" customFormat="1">
      <c r="A275" s="13"/>
      <c r="B275" s="229"/>
      <c r="C275" s="230"/>
      <c r="D275" s="221" t="s">
        <v>186</v>
      </c>
      <c r="E275" s="231" t="s">
        <v>32</v>
      </c>
      <c r="F275" s="232" t="s">
        <v>415</v>
      </c>
      <c r="G275" s="230"/>
      <c r="H275" s="233">
        <v>2.6320000000000001</v>
      </c>
      <c r="I275" s="234"/>
      <c r="J275" s="230"/>
      <c r="K275" s="230"/>
      <c r="L275" s="235"/>
      <c r="M275" s="236"/>
      <c r="N275" s="237"/>
      <c r="O275" s="237"/>
      <c r="P275" s="237"/>
      <c r="Q275" s="237"/>
      <c r="R275" s="237"/>
      <c r="S275" s="237"/>
      <c r="T275" s="238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9" t="s">
        <v>186</v>
      </c>
      <c r="AU275" s="239" t="s">
        <v>88</v>
      </c>
      <c r="AV275" s="13" t="s">
        <v>88</v>
      </c>
      <c r="AW275" s="13" t="s">
        <v>39</v>
      </c>
      <c r="AX275" s="13" t="s">
        <v>78</v>
      </c>
      <c r="AY275" s="239" t="s">
        <v>146</v>
      </c>
    </row>
    <row r="276" s="13" customFormat="1">
      <c r="A276" s="13"/>
      <c r="B276" s="229"/>
      <c r="C276" s="230"/>
      <c r="D276" s="221" t="s">
        <v>186</v>
      </c>
      <c r="E276" s="231" t="s">
        <v>32</v>
      </c>
      <c r="F276" s="232" t="s">
        <v>416</v>
      </c>
      <c r="G276" s="230"/>
      <c r="H276" s="233">
        <v>1.454</v>
      </c>
      <c r="I276" s="234"/>
      <c r="J276" s="230"/>
      <c r="K276" s="230"/>
      <c r="L276" s="235"/>
      <c r="M276" s="236"/>
      <c r="N276" s="237"/>
      <c r="O276" s="237"/>
      <c r="P276" s="237"/>
      <c r="Q276" s="237"/>
      <c r="R276" s="237"/>
      <c r="S276" s="237"/>
      <c r="T276" s="238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9" t="s">
        <v>186</v>
      </c>
      <c r="AU276" s="239" t="s">
        <v>88</v>
      </c>
      <c r="AV276" s="13" t="s">
        <v>88</v>
      </c>
      <c r="AW276" s="13" t="s">
        <v>39</v>
      </c>
      <c r="AX276" s="13" t="s">
        <v>78</v>
      </c>
      <c r="AY276" s="239" t="s">
        <v>146</v>
      </c>
    </row>
    <row r="277" s="13" customFormat="1">
      <c r="A277" s="13"/>
      <c r="B277" s="229"/>
      <c r="C277" s="230"/>
      <c r="D277" s="221" t="s">
        <v>186</v>
      </c>
      <c r="E277" s="231" t="s">
        <v>32</v>
      </c>
      <c r="F277" s="232" t="s">
        <v>417</v>
      </c>
      <c r="G277" s="230"/>
      <c r="H277" s="233">
        <v>6.3170000000000002</v>
      </c>
      <c r="I277" s="234"/>
      <c r="J277" s="230"/>
      <c r="K277" s="230"/>
      <c r="L277" s="235"/>
      <c r="M277" s="236"/>
      <c r="N277" s="237"/>
      <c r="O277" s="237"/>
      <c r="P277" s="237"/>
      <c r="Q277" s="237"/>
      <c r="R277" s="237"/>
      <c r="S277" s="237"/>
      <c r="T277" s="23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9" t="s">
        <v>186</v>
      </c>
      <c r="AU277" s="239" t="s">
        <v>88</v>
      </c>
      <c r="AV277" s="13" t="s">
        <v>88</v>
      </c>
      <c r="AW277" s="13" t="s">
        <v>39</v>
      </c>
      <c r="AX277" s="13" t="s">
        <v>78</v>
      </c>
      <c r="AY277" s="239" t="s">
        <v>146</v>
      </c>
    </row>
    <row r="278" s="14" customFormat="1">
      <c r="A278" s="14"/>
      <c r="B278" s="244"/>
      <c r="C278" s="245"/>
      <c r="D278" s="221" t="s">
        <v>186</v>
      </c>
      <c r="E278" s="246" t="s">
        <v>32</v>
      </c>
      <c r="F278" s="247" t="s">
        <v>418</v>
      </c>
      <c r="G278" s="245"/>
      <c r="H278" s="246" t="s">
        <v>32</v>
      </c>
      <c r="I278" s="248"/>
      <c r="J278" s="245"/>
      <c r="K278" s="245"/>
      <c r="L278" s="249"/>
      <c r="M278" s="250"/>
      <c r="N278" s="251"/>
      <c r="O278" s="251"/>
      <c r="P278" s="251"/>
      <c r="Q278" s="251"/>
      <c r="R278" s="251"/>
      <c r="S278" s="251"/>
      <c r="T278" s="25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3" t="s">
        <v>186</v>
      </c>
      <c r="AU278" s="253" t="s">
        <v>88</v>
      </c>
      <c r="AV278" s="14" t="s">
        <v>86</v>
      </c>
      <c r="AW278" s="14" t="s">
        <v>39</v>
      </c>
      <c r="AX278" s="14" t="s">
        <v>78</v>
      </c>
      <c r="AY278" s="253" t="s">
        <v>146</v>
      </c>
    </row>
    <row r="279" s="13" customFormat="1">
      <c r="A279" s="13"/>
      <c r="B279" s="229"/>
      <c r="C279" s="230"/>
      <c r="D279" s="221" t="s">
        <v>186</v>
      </c>
      <c r="E279" s="231" t="s">
        <v>32</v>
      </c>
      <c r="F279" s="232" t="s">
        <v>419</v>
      </c>
      <c r="G279" s="230"/>
      <c r="H279" s="233">
        <v>0.73999999999999999</v>
      </c>
      <c r="I279" s="234"/>
      <c r="J279" s="230"/>
      <c r="K279" s="230"/>
      <c r="L279" s="235"/>
      <c r="M279" s="236"/>
      <c r="N279" s="237"/>
      <c r="O279" s="237"/>
      <c r="P279" s="237"/>
      <c r="Q279" s="237"/>
      <c r="R279" s="237"/>
      <c r="S279" s="237"/>
      <c r="T279" s="238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9" t="s">
        <v>186</v>
      </c>
      <c r="AU279" s="239" t="s">
        <v>88</v>
      </c>
      <c r="AV279" s="13" t="s">
        <v>88</v>
      </c>
      <c r="AW279" s="13" t="s">
        <v>39</v>
      </c>
      <c r="AX279" s="13" t="s">
        <v>78</v>
      </c>
      <c r="AY279" s="239" t="s">
        <v>146</v>
      </c>
    </row>
    <row r="280" s="14" customFormat="1">
      <c r="A280" s="14"/>
      <c r="B280" s="244"/>
      <c r="C280" s="245"/>
      <c r="D280" s="221" t="s">
        <v>186</v>
      </c>
      <c r="E280" s="246" t="s">
        <v>32</v>
      </c>
      <c r="F280" s="247" t="s">
        <v>420</v>
      </c>
      <c r="G280" s="245"/>
      <c r="H280" s="246" t="s">
        <v>32</v>
      </c>
      <c r="I280" s="248"/>
      <c r="J280" s="245"/>
      <c r="K280" s="245"/>
      <c r="L280" s="249"/>
      <c r="M280" s="250"/>
      <c r="N280" s="251"/>
      <c r="O280" s="251"/>
      <c r="P280" s="251"/>
      <c r="Q280" s="251"/>
      <c r="R280" s="251"/>
      <c r="S280" s="251"/>
      <c r="T280" s="25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3" t="s">
        <v>186</v>
      </c>
      <c r="AU280" s="253" t="s">
        <v>88</v>
      </c>
      <c r="AV280" s="14" t="s">
        <v>86</v>
      </c>
      <c r="AW280" s="14" t="s">
        <v>39</v>
      </c>
      <c r="AX280" s="14" t="s">
        <v>78</v>
      </c>
      <c r="AY280" s="253" t="s">
        <v>146</v>
      </c>
    </row>
    <row r="281" s="13" customFormat="1">
      <c r="A281" s="13"/>
      <c r="B281" s="229"/>
      <c r="C281" s="230"/>
      <c r="D281" s="221" t="s">
        <v>186</v>
      </c>
      <c r="E281" s="231" t="s">
        <v>32</v>
      </c>
      <c r="F281" s="232" t="s">
        <v>421</v>
      </c>
      <c r="G281" s="230"/>
      <c r="H281" s="233">
        <v>5.2080000000000002</v>
      </c>
      <c r="I281" s="234"/>
      <c r="J281" s="230"/>
      <c r="K281" s="230"/>
      <c r="L281" s="235"/>
      <c r="M281" s="236"/>
      <c r="N281" s="237"/>
      <c r="O281" s="237"/>
      <c r="P281" s="237"/>
      <c r="Q281" s="237"/>
      <c r="R281" s="237"/>
      <c r="S281" s="237"/>
      <c r="T281" s="238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9" t="s">
        <v>186</v>
      </c>
      <c r="AU281" s="239" t="s">
        <v>88</v>
      </c>
      <c r="AV281" s="13" t="s">
        <v>88</v>
      </c>
      <c r="AW281" s="13" t="s">
        <v>39</v>
      </c>
      <c r="AX281" s="13" t="s">
        <v>78</v>
      </c>
      <c r="AY281" s="239" t="s">
        <v>146</v>
      </c>
    </row>
    <row r="282" s="15" customFormat="1">
      <c r="A282" s="15"/>
      <c r="B282" s="254"/>
      <c r="C282" s="255"/>
      <c r="D282" s="221" t="s">
        <v>186</v>
      </c>
      <c r="E282" s="256" t="s">
        <v>32</v>
      </c>
      <c r="F282" s="257" t="s">
        <v>256</v>
      </c>
      <c r="G282" s="255"/>
      <c r="H282" s="258">
        <v>146.03800000000004</v>
      </c>
      <c r="I282" s="259"/>
      <c r="J282" s="255"/>
      <c r="K282" s="255"/>
      <c r="L282" s="260"/>
      <c r="M282" s="261"/>
      <c r="N282" s="262"/>
      <c r="O282" s="262"/>
      <c r="P282" s="262"/>
      <c r="Q282" s="262"/>
      <c r="R282" s="262"/>
      <c r="S282" s="262"/>
      <c r="T282" s="263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4" t="s">
        <v>186</v>
      </c>
      <c r="AU282" s="264" t="s">
        <v>88</v>
      </c>
      <c r="AV282" s="15" t="s">
        <v>171</v>
      </c>
      <c r="AW282" s="15" t="s">
        <v>39</v>
      </c>
      <c r="AX282" s="15" t="s">
        <v>86</v>
      </c>
      <c r="AY282" s="264" t="s">
        <v>146</v>
      </c>
    </row>
    <row r="283" s="2" customFormat="1" ht="16.5" customHeight="1">
      <c r="A283" s="42"/>
      <c r="B283" s="43"/>
      <c r="C283" s="208" t="s">
        <v>422</v>
      </c>
      <c r="D283" s="208" t="s">
        <v>149</v>
      </c>
      <c r="E283" s="209" t="s">
        <v>423</v>
      </c>
      <c r="F283" s="210" t="s">
        <v>424</v>
      </c>
      <c r="G283" s="211" t="s">
        <v>294</v>
      </c>
      <c r="H283" s="212">
        <v>150.65799999999999</v>
      </c>
      <c r="I283" s="213"/>
      <c r="J283" s="214">
        <f>ROUND(I283*H283,2)</f>
        <v>0</v>
      </c>
      <c r="K283" s="210" t="s">
        <v>152</v>
      </c>
      <c r="L283" s="48"/>
      <c r="M283" s="215" t="s">
        <v>32</v>
      </c>
      <c r="N283" s="216" t="s">
        <v>49</v>
      </c>
      <c r="O283" s="88"/>
      <c r="P283" s="217">
        <f>O283*H283</f>
        <v>0</v>
      </c>
      <c r="Q283" s="217">
        <v>0.0026900000000000001</v>
      </c>
      <c r="R283" s="217">
        <f>Q283*H283</f>
        <v>0.40527002000000001</v>
      </c>
      <c r="S283" s="217">
        <v>0</v>
      </c>
      <c r="T283" s="218">
        <f>S283*H283</f>
        <v>0</v>
      </c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R283" s="219" t="s">
        <v>171</v>
      </c>
      <c r="AT283" s="219" t="s">
        <v>149</v>
      </c>
      <c r="AU283" s="219" t="s">
        <v>88</v>
      </c>
      <c r="AY283" s="20" t="s">
        <v>146</v>
      </c>
      <c r="BE283" s="220">
        <f>IF(N283="základní",J283,0)</f>
        <v>0</v>
      </c>
      <c r="BF283" s="220">
        <f>IF(N283="snížená",J283,0)</f>
        <v>0</v>
      </c>
      <c r="BG283" s="220">
        <f>IF(N283="zákl. přenesená",J283,0)</f>
        <v>0</v>
      </c>
      <c r="BH283" s="220">
        <f>IF(N283="sníž. přenesená",J283,0)</f>
        <v>0</v>
      </c>
      <c r="BI283" s="220">
        <f>IF(N283="nulová",J283,0)</f>
        <v>0</v>
      </c>
      <c r="BJ283" s="20" t="s">
        <v>86</v>
      </c>
      <c r="BK283" s="220">
        <f>ROUND(I283*H283,2)</f>
        <v>0</v>
      </c>
      <c r="BL283" s="20" t="s">
        <v>171</v>
      </c>
      <c r="BM283" s="219" t="s">
        <v>425</v>
      </c>
    </row>
    <row r="284" s="2" customFormat="1">
      <c r="A284" s="42"/>
      <c r="B284" s="43"/>
      <c r="C284" s="44"/>
      <c r="D284" s="221" t="s">
        <v>155</v>
      </c>
      <c r="E284" s="44"/>
      <c r="F284" s="222" t="s">
        <v>426</v>
      </c>
      <c r="G284" s="44"/>
      <c r="H284" s="44"/>
      <c r="I284" s="223"/>
      <c r="J284" s="44"/>
      <c r="K284" s="44"/>
      <c r="L284" s="48"/>
      <c r="M284" s="224"/>
      <c r="N284" s="225"/>
      <c r="O284" s="88"/>
      <c r="P284" s="88"/>
      <c r="Q284" s="88"/>
      <c r="R284" s="88"/>
      <c r="S284" s="88"/>
      <c r="T284" s="89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T284" s="20" t="s">
        <v>155</v>
      </c>
      <c r="AU284" s="20" t="s">
        <v>88</v>
      </c>
    </row>
    <row r="285" s="2" customFormat="1">
      <c r="A285" s="42"/>
      <c r="B285" s="43"/>
      <c r="C285" s="44"/>
      <c r="D285" s="226" t="s">
        <v>156</v>
      </c>
      <c r="E285" s="44"/>
      <c r="F285" s="227" t="s">
        <v>427</v>
      </c>
      <c r="G285" s="44"/>
      <c r="H285" s="44"/>
      <c r="I285" s="223"/>
      <c r="J285" s="44"/>
      <c r="K285" s="44"/>
      <c r="L285" s="48"/>
      <c r="M285" s="224"/>
      <c r="N285" s="225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0" t="s">
        <v>156</v>
      </c>
      <c r="AU285" s="20" t="s">
        <v>88</v>
      </c>
    </row>
    <row r="286" s="14" customFormat="1">
      <c r="A286" s="14"/>
      <c r="B286" s="244"/>
      <c r="C286" s="245"/>
      <c r="D286" s="221" t="s">
        <v>186</v>
      </c>
      <c r="E286" s="246" t="s">
        <v>32</v>
      </c>
      <c r="F286" s="247" t="s">
        <v>428</v>
      </c>
      <c r="G286" s="245"/>
      <c r="H286" s="246" t="s">
        <v>32</v>
      </c>
      <c r="I286" s="248"/>
      <c r="J286" s="245"/>
      <c r="K286" s="245"/>
      <c r="L286" s="249"/>
      <c r="M286" s="250"/>
      <c r="N286" s="251"/>
      <c r="O286" s="251"/>
      <c r="P286" s="251"/>
      <c r="Q286" s="251"/>
      <c r="R286" s="251"/>
      <c r="S286" s="251"/>
      <c r="T286" s="25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3" t="s">
        <v>186</v>
      </c>
      <c r="AU286" s="253" t="s">
        <v>88</v>
      </c>
      <c r="AV286" s="14" t="s">
        <v>86</v>
      </c>
      <c r="AW286" s="14" t="s">
        <v>39</v>
      </c>
      <c r="AX286" s="14" t="s">
        <v>78</v>
      </c>
      <c r="AY286" s="253" t="s">
        <v>146</v>
      </c>
    </row>
    <row r="287" s="13" customFormat="1">
      <c r="A287" s="13"/>
      <c r="B287" s="229"/>
      <c r="C287" s="230"/>
      <c r="D287" s="221" t="s">
        <v>186</v>
      </c>
      <c r="E287" s="231" t="s">
        <v>32</v>
      </c>
      <c r="F287" s="232" t="s">
        <v>429</v>
      </c>
      <c r="G287" s="230"/>
      <c r="H287" s="233">
        <v>55.265000000000001</v>
      </c>
      <c r="I287" s="234"/>
      <c r="J287" s="230"/>
      <c r="K287" s="230"/>
      <c r="L287" s="235"/>
      <c r="M287" s="236"/>
      <c r="N287" s="237"/>
      <c r="O287" s="237"/>
      <c r="P287" s="237"/>
      <c r="Q287" s="237"/>
      <c r="R287" s="237"/>
      <c r="S287" s="237"/>
      <c r="T287" s="238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9" t="s">
        <v>186</v>
      </c>
      <c r="AU287" s="239" t="s">
        <v>88</v>
      </c>
      <c r="AV287" s="13" t="s">
        <v>88</v>
      </c>
      <c r="AW287" s="13" t="s">
        <v>39</v>
      </c>
      <c r="AX287" s="13" t="s">
        <v>78</v>
      </c>
      <c r="AY287" s="239" t="s">
        <v>146</v>
      </c>
    </row>
    <row r="288" s="14" customFormat="1">
      <c r="A288" s="14"/>
      <c r="B288" s="244"/>
      <c r="C288" s="245"/>
      <c r="D288" s="221" t="s">
        <v>186</v>
      </c>
      <c r="E288" s="246" t="s">
        <v>32</v>
      </c>
      <c r="F288" s="247" t="s">
        <v>430</v>
      </c>
      <c r="G288" s="245"/>
      <c r="H288" s="246" t="s">
        <v>32</v>
      </c>
      <c r="I288" s="248"/>
      <c r="J288" s="245"/>
      <c r="K288" s="245"/>
      <c r="L288" s="249"/>
      <c r="M288" s="250"/>
      <c r="N288" s="251"/>
      <c r="O288" s="251"/>
      <c r="P288" s="251"/>
      <c r="Q288" s="251"/>
      <c r="R288" s="251"/>
      <c r="S288" s="251"/>
      <c r="T288" s="25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3" t="s">
        <v>186</v>
      </c>
      <c r="AU288" s="253" t="s">
        <v>88</v>
      </c>
      <c r="AV288" s="14" t="s">
        <v>86</v>
      </c>
      <c r="AW288" s="14" t="s">
        <v>39</v>
      </c>
      <c r="AX288" s="14" t="s">
        <v>78</v>
      </c>
      <c r="AY288" s="253" t="s">
        <v>146</v>
      </c>
    </row>
    <row r="289" s="13" customFormat="1">
      <c r="A289" s="13"/>
      <c r="B289" s="229"/>
      <c r="C289" s="230"/>
      <c r="D289" s="221" t="s">
        <v>186</v>
      </c>
      <c r="E289" s="231" t="s">
        <v>32</v>
      </c>
      <c r="F289" s="232" t="s">
        <v>431</v>
      </c>
      <c r="G289" s="230"/>
      <c r="H289" s="233">
        <v>95.393000000000001</v>
      </c>
      <c r="I289" s="234"/>
      <c r="J289" s="230"/>
      <c r="K289" s="230"/>
      <c r="L289" s="235"/>
      <c r="M289" s="236"/>
      <c r="N289" s="237"/>
      <c r="O289" s="237"/>
      <c r="P289" s="237"/>
      <c r="Q289" s="237"/>
      <c r="R289" s="237"/>
      <c r="S289" s="237"/>
      <c r="T289" s="238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9" t="s">
        <v>186</v>
      </c>
      <c r="AU289" s="239" t="s">
        <v>88</v>
      </c>
      <c r="AV289" s="13" t="s">
        <v>88</v>
      </c>
      <c r="AW289" s="13" t="s">
        <v>39</v>
      </c>
      <c r="AX289" s="13" t="s">
        <v>78</v>
      </c>
      <c r="AY289" s="239" t="s">
        <v>146</v>
      </c>
    </row>
    <row r="290" s="15" customFormat="1">
      <c r="A290" s="15"/>
      <c r="B290" s="254"/>
      <c r="C290" s="255"/>
      <c r="D290" s="221" t="s">
        <v>186</v>
      </c>
      <c r="E290" s="256" t="s">
        <v>32</v>
      </c>
      <c r="F290" s="257" t="s">
        <v>256</v>
      </c>
      <c r="G290" s="255"/>
      <c r="H290" s="258">
        <v>150.65800000000002</v>
      </c>
      <c r="I290" s="259"/>
      <c r="J290" s="255"/>
      <c r="K290" s="255"/>
      <c r="L290" s="260"/>
      <c r="M290" s="261"/>
      <c r="N290" s="262"/>
      <c r="O290" s="262"/>
      <c r="P290" s="262"/>
      <c r="Q290" s="262"/>
      <c r="R290" s="262"/>
      <c r="S290" s="262"/>
      <c r="T290" s="263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4" t="s">
        <v>186</v>
      </c>
      <c r="AU290" s="264" t="s">
        <v>88</v>
      </c>
      <c r="AV290" s="15" t="s">
        <v>171</v>
      </c>
      <c r="AW290" s="15" t="s">
        <v>39</v>
      </c>
      <c r="AX290" s="15" t="s">
        <v>86</v>
      </c>
      <c r="AY290" s="264" t="s">
        <v>146</v>
      </c>
    </row>
    <row r="291" s="2" customFormat="1" ht="16.5" customHeight="1">
      <c r="A291" s="42"/>
      <c r="B291" s="43"/>
      <c r="C291" s="208" t="s">
        <v>432</v>
      </c>
      <c r="D291" s="208" t="s">
        <v>149</v>
      </c>
      <c r="E291" s="209" t="s">
        <v>433</v>
      </c>
      <c r="F291" s="210" t="s">
        <v>434</v>
      </c>
      <c r="G291" s="211" t="s">
        <v>294</v>
      </c>
      <c r="H291" s="212">
        <v>150.65799999999999</v>
      </c>
      <c r="I291" s="213"/>
      <c r="J291" s="214">
        <f>ROUND(I291*H291,2)</f>
        <v>0</v>
      </c>
      <c r="K291" s="210" t="s">
        <v>152</v>
      </c>
      <c r="L291" s="48"/>
      <c r="M291" s="215" t="s">
        <v>32</v>
      </c>
      <c r="N291" s="216" t="s">
        <v>49</v>
      </c>
      <c r="O291" s="88"/>
      <c r="P291" s="217">
        <f>O291*H291</f>
        <v>0</v>
      </c>
      <c r="Q291" s="217">
        <v>0</v>
      </c>
      <c r="R291" s="217">
        <f>Q291*H291</f>
        <v>0</v>
      </c>
      <c r="S291" s="217">
        <v>0</v>
      </c>
      <c r="T291" s="218">
        <f>S291*H291</f>
        <v>0</v>
      </c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R291" s="219" t="s">
        <v>171</v>
      </c>
      <c r="AT291" s="219" t="s">
        <v>149</v>
      </c>
      <c r="AU291" s="219" t="s">
        <v>88</v>
      </c>
      <c r="AY291" s="20" t="s">
        <v>146</v>
      </c>
      <c r="BE291" s="220">
        <f>IF(N291="základní",J291,0)</f>
        <v>0</v>
      </c>
      <c r="BF291" s="220">
        <f>IF(N291="snížená",J291,0)</f>
        <v>0</v>
      </c>
      <c r="BG291" s="220">
        <f>IF(N291="zákl. přenesená",J291,0)</f>
        <v>0</v>
      </c>
      <c r="BH291" s="220">
        <f>IF(N291="sníž. přenesená",J291,0)</f>
        <v>0</v>
      </c>
      <c r="BI291" s="220">
        <f>IF(N291="nulová",J291,0)</f>
        <v>0</v>
      </c>
      <c r="BJ291" s="20" t="s">
        <v>86</v>
      </c>
      <c r="BK291" s="220">
        <f>ROUND(I291*H291,2)</f>
        <v>0</v>
      </c>
      <c r="BL291" s="20" t="s">
        <v>171</v>
      </c>
      <c r="BM291" s="219" t="s">
        <v>435</v>
      </c>
    </row>
    <row r="292" s="2" customFormat="1">
      <c r="A292" s="42"/>
      <c r="B292" s="43"/>
      <c r="C292" s="44"/>
      <c r="D292" s="221" t="s">
        <v>155</v>
      </c>
      <c r="E292" s="44"/>
      <c r="F292" s="222" t="s">
        <v>436</v>
      </c>
      <c r="G292" s="44"/>
      <c r="H292" s="44"/>
      <c r="I292" s="223"/>
      <c r="J292" s="44"/>
      <c r="K292" s="44"/>
      <c r="L292" s="48"/>
      <c r="M292" s="224"/>
      <c r="N292" s="225"/>
      <c r="O292" s="88"/>
      <c r="P292" s="88"/>
      <c r="Q292" s="88"/>
      <c r="R292" s="88"/>
      <c r="S292" s="88"/>
      <c r="T292" s="89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T292" s="20" t="s">
        <v>155</v>
      </c>
      <c r="AU292" s="20" t="s">
        <v>88</v>
      </c>
    </row>
    <row r="293" s="2" customFormat="1">
      <c r="A293" s="42"/>
      <c r="B293" s="43"/>
      <c r="C293" s="44"/>
      <c r="D293" s="226" t="s">
        <v>156</v>
      </c>
      <c r="E293" s="44"/>
      <c r="F293" s="227" t="s">
        <v>437</v>
      </c>
      <c r="G293" s="44"/>
      <c r="H293" s="44"/>
      <c r="I293" s="223"/>
      <c r="J293" s="44"/>
      <c r="K293" s="44"/>
      <c r="L293" s="48"/>
      <c r="M293" s="224"/>
      <c r="N293" s="225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0" t="s">
        <v>156</v>
      </c>
      <c r="AU293" s="20" t="s">
        <v>88</v>
      </c>
    </row>
    <row r="294" s="14" customFormat="1">
      <c r="A294" s="14"/>
      <c r="B294" s="244"/>
      <c r="C294" s="245"/>
      <c r="D294" s="221" t="s">
        <v>186</v>
      </c>
      <c r="E294" s="246" t="s">
        <v>32</v>
      </c>
      <c r="F294" s="247" t="s">
        <v>428</v>
      </c>
      <c r="G294" s="245"/>
      <c r="H294" s="246" t="s">
        <v>32</v>
      </c>
      <c r="I294" s="248"/>
      <c r="J294" s="245"/>
      <c r="K294" s="245"/>
      <c r="L294" s="249"/>
      <c r="M294" s="250"/>
      <c r="N294" s="251"/>
      <c r="O294" s="251"/>
      <c r="P294" s="251"/>
      <c r="Q294" s="251"/>
      <c r="R294" s="251"/>
      <c r="S294" s="251"/>
      <c r="T294" s="25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3" t="s">
        <v>186</v>
      </c>
      <c r="AU294" s="253" t="s">
        <v>88</v>
      </c>
      <c r="AV294" s="14" t="s">
        <v>86</v>
      </c>
      <c r="AW294" s="14" t="s">
        <v>39</v>
      </c>
      <c r="AX294" s="14" t="s">
        <v>78</v>
      </c>
      <c r="AY294" s="253" t="s">
        <v>146</v>
      </c>
    </row>
    <row r="295" s="13" customFormat="1">
      <c r="A295" s="13"/>
      <c r="B295" s="229"/>
      <c r="C295" s="230"/>
      <c r="D295" s="221" t="s">
        <v>186</v>
      </c>
      <c r="E295" s="231" t="s">
        <v>32</v>
      </c>
      <c r="F295" s="232" t="s">
        <v>429</v>
      </c>
      <c r="G295" s="230"/>
      <c r="H295" s="233">
        <v>55.265000000000001</v>
      </c>
      <c r="I295" s="234"/>
      <c r="J295" s="230"/>
      <c r="K295" s="230"/>
      <c r="L295" s="235"/>
      <c r="M295" s="236"/>
      <c r="N295" s="237"/>
      <c r="O295" s="237"/>
      <c r="P295" s="237"/>
      <c r="Q295" s="237"/>
      <c r="R295" s="237"/>
      <c r="S295" s="237"/>
      <c r="T295" s="238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9" t="s">
        <v>186</v>
      </c>
      <c r="AU295" s="239" t="s">
        <v>88</v>
      </c>
      <c r="AV295" s="13" t="s">
        <v>88</v>
      </c>
      <c r="AW295" s="13" t="s">
        <v>39</v>
      </c>
      <c r="AX295" s="13" t="s">
        <v>78</v>
      </c>
      <c r="AY295" s="239" t="s">
        <v>146</v>
      </c>
    </row>
    <row r="296" s="14" customFormat="1">
      <c r="A296" s="14"/>
      <c r="B296" s="244"/>
      <c r="C296" s="245"/>
      <c r="D296" s="221" t="s">
        <v>186</v>
      </c>
      <c r="E296" s="246" t="s">
        <v>32</v>
      </c>
      <c r="F296" s="247" t="s">
        <v>430</v>
      </c>
      <c r="G296" s="245"/>
      <c r="H296" s="246" t="s">
        <v>32</v>
      </c>
      <c r="I296" s="248"/>
      <c r="J296" s="245"/>
      <c r="K296" s="245"/>
      <c r="L296" s="249"/>
      <c r="M296" s="250"/>
      <c r="N296" s="251"/>
      <c r="O296" s="251"/>
      <c r="P296" s="251"/>
      <c r="Q296" s="251"/>
      <c r="R296" s="251"/>
      <c r="S296" s="251"/>
      <c r="T296" s="25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3" t="s">
        <v>186</v>
      </c>
      <c r="AU296" s="253" t="s">
        <v>88</v>
      </c>
      <c r="AV296" s="14" t="s">
        <v>86</v>
      </c>
      <c r="AW296" s="14" t="s">
        <v>39</v>
      </c>
      <c r="AX296" s="14" t="s">
        <v>78</v>
      </c>
      <c r="AY296" s="253" t="s">
        <v>146</v>
      </c>
    </row>
    <row r="297" s="13" customFormat="1">
      <c r="A297" s="13"/>
      <c r="B297" s="229"/>
      <c r="C297" s="230"/>
      <c r="D297" s="221" t="s">
        <v>186</v>
      </c>
      <c r="E297" s="231" t="s">
        <v>32</v>
      </c>
      <c r="F297" s="232" t="s">
        <v>431</v>
      </c>
      <c r="G297" s="230"/>
      <c r="H297" s="233">
        <v>95.393000000000001</v>
      </c>
      <c r="I297" s="234"/>
      <c r="J297" s="230"/>
      <c r="K297" s="230"/>
      <c r="L297" s="235"/>
      <c r="M297" s="236"/>
      <c r="N297" s="237"/>
      <c r="O297" s="237"/>
      <c r="P297" s="237"/>
      <c r="Q297" s="237"/>
      <c r="R297" s="237"/>
      <c r="S297" s="237"/>
      <c r="T297" s="238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9" t="s">
        <v>186</v>
      </c>
      <c r="AU297" s="239" t="s">
        <v>88</v>
      </c>
      <c r="AV297" s="13" t="s">
        <v>88</v>
      </c>
      <c r="AW297" s="13" t="s">
        <v>39</v>
      </c>
      <c r="AX297" s="13" t="s">
        <v>78</v>
      </c>
      <c r="AY297" s="239" t="s">
        <v>146</v>
      </c>
    </row>
    <row r="298" s="15" customFormat="1">
      <c r="A298" s="15"/>
      <c r="B298" s="254"/>
      <c r="C298" s="255"/>
      <c r="D298" s="221" t="s">
        <v>186</v>
      </c>
      <c r="E298" s="256" t="s">
        <v>32</v>
      </c>
      <c r="F298" s="257" t="s">
        <v>256</v>
      </c>
      <c r="G298" s="255"/>
      <c r="H298" s="258">
        <v>150.65800000000002</v>
      </c>
      <c r="I298" s="259"/>
      <c r="J298" s="255"/>
      <c r="K298" s="255"/>
      <c r="L298" s="260"/>
      <c r="M298" s="261"/>
      <c r="N298" s="262"/>
      <c r="O298" s="262"/>
      <c r="P298" s="262"/>
      <c r="Q298" s="262"/>
      <c r="R298" s="262"/>
      <c r="S298" s="262"/>
      <c r="T298" s="263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4" t="s">
        <v>186</v>
      </c>
      <c r="AU298" s="264" t="s">
        <v>88</v>
      </c>
      <c r="AV298" s="15" t="s">
        <v>171</v>
      </c>
      <c r="AW298" s="15" t="s">
        <v>39</v>
      </c>
      <c r="AX298" s="15" t="s">
        <v>86</v>
      </c>
      <c r="AY298" s="264" t="s">
        <v>146</v>
      </c>
    </row>
    <row r="299" s="2" customFormat="1" ht="21.75" customHeight="1">
      <c r="A299" s="42"/>
      <c r="B299" s="43"/>
      <c r="C299" s="208" t="s">
        <v>7</v>
      </c>
      <c r="D299" s="208" t="s">
        <v>149</v>
      </c>
      <c r="E299" s="209" t="s">
        <v>438</v>
      </c>
      <c r="F299" s="210" t="s">
        <v>439</v>
      </c>
      <c r="G299" s="211" t="s">
        <v>265</v>
      </c>
      <c r="H299" s="212">
        <v>6.5449999999999999</v>
      </c>
      <c r="I299" s="213"/>
      <c r="J299" s="214">
        <f>ROUND(I299*H299,2)</f>
        <v>0</v>
      </c>
      <c r="K299" s="210" t="s">
        <v>152</v>
      </c>
      <c r="L299" s="48"/>
      <c r="M299" s="215" t="s">
        <v>32</v>
      </c>
      <c r="N299" s="216" t="s">
        <v>49</v>
      </c>
      <c r="O299" s="88"/>
      <c r="P299" s="217">
        <f>O299*H299</f>
        <v>0</v>
      </c>
      <c r="Q299" s="217">
        <v>1.0606199999999999</v>
      </c>
      <c r="R299" s="217">
        <f>Q299*H299</f>
        <v>6.9417578999999989</v>
      </c>
      <c r="S299" s="217">
        <v>0</v>
      </c>
      <c r="T299" s="218">
        <f>S299*H299</f>
        <v>0</v>
      </c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R299" s="219" t="s">
        <v>171</v>
      </c>
      <c r="AT299" s="219" t="s">
        <v>149</v>
      </c>
      <c r="AU299" s="219" t="s">
        <v>88</v>
      </c>
      <c r="AY299" s="20" t="s">
        <v>146</v>
      </c>
      <c r="BE299" s="220">
        <f>IF(N299="základní",J299,0)</f>
        <v>0</v>
      </c>
      <c r="BF299" s="220">
        <f>IF(N299="snížená",J299,0)</f>
        <v>0</v>
      </c>
      <c r="BG299" s="220">
        <f>IF(N299="zákl. přenesená",J299,0)</f>
        <v>0</v>
      </c>
      <c r="BH299" s="220">
        <f>IF(N299="sníž. přenesená",J299,0)</f>
        <v>0</v>
      </c>
      <c r="BI299" s="220">
        <f>IF(N299="nulová",J299,0)</f>
        <v>0</v>
      </c>
      <c r="BJ299" s="20" t="s">
        <v>86</v>
      </c>
      <c r="BK299" s="220">
        <f>ROUND(I299*H299,2)</f>
        <v>0</v>
      </c>
      <c r="BL299" s="20" t="s">
        <v>171</v>
      </c>
      <c r="BM299" s="219" t="s">
        <v>440</v>
      </c>
    </row>
    <row r="300" s="2" customFormat="1">
      <c r="A300" s="42"/>
      <c r="B300" s="43"/>
      <c r="C300" s="44"/>
      <c r="D300" s="221" t="s">
        <v>155</v>
      </c>
      <c r="E300" s="44"/>
      <c r="F300" s="222" t="s">
        <v>441</v>
      </c>
      <c r="G300" s="44"/>
      <c r="H300" s="44"/>
      <c r="I300" s="223"/>
      <c r="J300" s="44"/>
      <c r="K300" s="44"/>
      <c r="L300" s="48"/>
      <c r="M300" s="224"/>
      <c r="N300" s="225"/>
      <c r="O300" s="88"/>
      <c r="P300" s="88"/>
      <c r="Q300" s="88"/>
      <c r="R300" s="88"/>
      <c r="S300" s="88"/>
      <c r="T300" s="89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T300" s="20" t="s">
        <v>155</v>
      </c>
      <c r="AU300" s="20" t="s">
        <v>88</v>
      </c>
    </row>
    <row r="301" s="2" customFormat="1">
      <c r="A301" s="42"/>
      <c r="B301" s="43"/>
      <c r="C301" s="44"/>
      <c r="D301" s="226" t="s">
        <v>156</v>
      </c>
      <c r="E301" s="44"/>
      <c r="F301" s="227" t="s">
        <v>442</v>
      </c>
      <c r="G301" s="44"/>
      <c r="H301" s="44"/>
      <c r="I301" s="223"/>
      <c r="J301" s="44"/>
      <c r="K301" s="44"/>
      <c r="L301" s="48"/>
      <c r="M301" s="224"/>
      <c r="N301" s="225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0" t="s">
        <v>156</v>
      </c>
      <c r="AU301" s="20" t="s">
        <v>88</v>
      </c>
    </row>
    <row r="302" s="14" customFormat="1">
      <c r="A302" s="14"/>
      <c r="B302" s="244"/>
      <c r="C302" s="245"/>
      <c r="D302" s="221" t="s">
        <v>186</v>
      </c>
      <c r="E302" s="246" t="s">
        <v>32</v>
      </c>
      <c r="F302" s="247" t="s">
        <v>443</v>
      </c>
      <c r="G302" s="245"/>
      <c r="H302" s="246" t="s">
        <v>32</v>
      </c>
      <c r="I302" s="248"/>
      <c r="J302" s="245"/>
      <c r="K302" s="245"/>
      <c r="L302" s="249"/>
      <c r="M302" s="250"/>
      <c r="N302" s="251"/>
      <c r="O302" s="251"/>
      <c r="P302" s="251"/>
      <c r="Q302" s="251"/>
      <c r="R302" s="251"/>
      <c r="S302" s="251"/>
      <c r="T302" s="25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3" t="s">
        <v>186</v>
      </c>
      <c r="AU302" s="253" t="s">
        <v>88</v>
      </c>
      <c r="AV302" s="14" t="s">
        <v>86</v>
      </c>
      <c r="AW302" s="14" t="s">
        <v>39</v>
      </c>
      <c r="AX302" s="14" t="s">
        <v>78</v>
      </c>
      <c r="AY302" s="253" t="s">
        <v>146</v>
      </c>
    </row>
    <row r="303" s="14" customFormat="1">
      <c r="A303" s="14"/>
      <c r="B303" s="244"/>
      <c r="C303" s="245"/>
      <c r="D303" s="221" t="s">
        <v>186</v>
      </c>
      <c r="E303" s="246" t="s">
        <v>32</v>
      </c>
      <c r="F303" s="247" t="s">
        <v>383</v>
      </c>
      <c r="G303" s="245"/>
      <c r="H303" s="246" t="s">
        <v>32</v>
      </c>
      <c r="I303" s="248"/>
      <c r="J303" s="245"/>
      <c r="K303" s="245"/>
      <c r="L303" s="249"/>
      <c r="M303" s="250"/>
      <c r="N303" s="251"/>
      <c r="O303" s="251"/>
      <c r="P303" s="251"/>
      <c r="Q303" s="251"/>
      <c r="R303" s="251"/>
      <c r="S303" s="251"/>
      <c r="T303" s="25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3" t="s">
        <v>186</v>
      </c>
      <c r="AU303" s="253" t="s">
        <v>88</v>
      </c>
      <c r="AV303" s="14" t="s">
        <v>86</v>
      </c>
      <c r="AW303" s="14" t="s">
        <v>39</v>
      </c>
      <c r="AX303" s="14" t="s">
        <v>78</v>
      </c>
      <c r="AY303" s="253" t="s">
        <v>146</v>
      </c>
    </row>
    <row r="304" s="13" customFormat="1">
      <c r="A304" s="13"/>
      <c r="B304" s="229"/>
      <c r="C304" s="230"/>
      <c r="D304" s="221" t="s">
        <v>186</v>
      </c>
      <c r="E304" s="231" t="s">
        <v>32</v>
      </c>
      <c r="F304" s="232" t="s">
        <v>444</v>
      </c>
      <c r="G304" s="230"/>
      <c r="H304" s="233">
        <v>1.827</v>
      </c>
      <c r="I304" s="234"/>
      <c r="J304" s="230"/>
      <c r="K304" s="230"/>
      <c r="L304" s="235"/>
      <c r="M304" s="236"/>
      <c r="N304" s="237"/>
      <c r="O304" s="237"/>
      <c r="P304" s="237"/>
      <c r="Q304" s="237"/>
      <c r="R304" s="237"/>
      <c r="S304" s="237"/>
      <c r="T304" s="238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9" t="s">
        <v>186</v>
      </c>
      <c r="AU304" s="239" t="s">
        <v>88</v>
      </c>
      <c r="AV304" s="13" t="s">
        <v>88</v>
      </c>
      <c r="AW304" s="13" t="s">
        <v>39</v>
      </c>
      <c r="AX304" s="13" t="s">
        <v>78</v>
      </c>
      <c r="AY304" s="239" t="s">
        <v>146</v>
      </c>
    </row>
    <row r="305" s="13" customFormat="1">
      <c r="A305" s="13"/>
      <c r="B305" s="229"/>
      <c r="C305" s="230"/>
      <c r="D305" s="221" t="s">
        <v>186</v>
      </c>
      <c r="E305" s="231" t="s">
        <v>32</v>
      </c>
      <c r="F305" s="232" t="s">
        <v>445</v>
      </c>
      <c r="G305" s="230"/>
      <c r="H305" s="233">
        <v>0.80100000000000005</v>
      </c>
      <c r="I305" s="234"/>
      <c r="J305" s="230"/>
      <c r="K305" s="230"/>
      <c r="L305" s="235"/>
      <c r="M305" s="236"/>
      <c r="N305" s="237"/>
      <c r="O305" s="237"/>
      <c r="P305" s="237"/>
      <c r="Q305" s="237"/>
      <c r="R305" s="237"/>
      <c r="S305" s="237"/>
      <c r="T305" s="238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9" t="s">
        <v>186</v>
      </c>
      <c r="AU305" s="239" t="s">
        <v>88</v>
      </c>
      <c r="AV305" s="13" t="s">
        <v>88</v>
      </c>
      <c r="AW305" s="13" t="s">
        <v>39</v>
      </c>
      <c r="AX305" s="13" t="s">
        <v>78</v>
      </c>
      <c r="AY305" s="239" t="s">
        <v>146</v>
      </c>
    </row>
    <row r="306" s="13" customFormat="1">
      <c r="A306" s="13"/>
      <c r="B306" s="229"/>
      <c r="C306" s="230"/>
      <c r="D306" s="221" t="s">
        <v>186</v>
      </c>
      <c r="E306" s="231" t="s">
        <v>32</v>
      </c>
      <c r="F306" s="232" t="s">
        <v>446</v>
      </c>
      <c r="G306" s="230"/>
      <c r="H306" s="233">
        <v>0.161</v>
      </c>
      <c r="I306" s="234"/>
      <c r="J306" s="230"/>
      <c r="K306" s="230"/>
      <c r="L306" s="235"/>
      <c r="M306" s="236"/>
      <c r="N306" s="237"/>
      <c r="O306" s="237"/>
      <c r="P306" s="237"/>
      <c r="Q306" s="237"/>
      <c r="R306" s="237"/>
      <c r="S306" s="237"/>
      <c r="T306" s="238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9" t="s">
        <v>186</v>
      </c>
      <c r="AU306" s="239" t="s">
        <v>88</v>
      </c>
      <c r="AV306" s="13" t="s">
        <v>88</v>
      </c>
      <c r="AW306" s="13" t="s">
        <v>39</v>
      </c>
      <c r="AX306" s="13" t="s">
        <v>78</v>
      </c>
      <c r="AY306" s="239" t="s">
        <v>146</v>
      </c>
    </row>
    <row r="307" s="13" customFormat="1">
      <c r="A307" s="13"/>
      <c r="B307" s="229"/>
      <c r="C307" s="230"/>
      <c r="D307" s="221" t="s">
        <v>186</v>
      </c>
      <c r="E307" s="231" t="s">
        <v>32</v>
      </c>
      <c r="F307" s="232" t="s">
        <v>447</v>
      </c>
      <c r="G307" s="230"/>
      <c r="H307" s="233">
        <v>0.22900000000000001</v>
      </c>
      <c r="I307" s="234"/>
      <c r="J307" s="230"/>
      <c r="K307" s="230"/>
      <c r="L307" s="235"/>
      <c r="M307" s="236"/>
      <c r="N307" s="237"/>
      <c r="O307" s="237"/>
      <c r="P307" s="237"/>
      <c r="Q307" s="237"/>
      <c r="R307" s="237"/>
      <c r="S307" s="237"/>
      <c r="T307" s="238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9" t="s">
        <v>186</v>
      </c>
      <c r="AU307" s="239" t="s">
        <v>88</v>
      </c>
      <c r="AV307" s="13" t="s">
        <v>88</v>
      </c>
      <c r="AW307" s="13" t="s">
        <v>39</v>
      </c>
      <c r="AX307" s="13" t="s">
        <v>78</v>
      </c>
      <c r="AY307" s="239" t="s">
        <v>146</v>
      </c>
    </row>
    <row r="308" s="13" customFormat="1">
      <c r="A308" s="13"/>
      <c r="B308" s="229"/>
      <c r="C308" s="230"/>
      <c r="D308" s="221" t="s">
        <v>186</v>
      </c>
      <c r="E308" s="231" t="s">
        <v>32</v>
      </c>
      <c r="F308" s="232" t="s">
        <v>448</v>
      </c>
      <c r="G308" s="230"/>
      <c r="H308" s="233">
        <v>0.27500000000000002</v>
      </c>
      <c r="I308" s="234"/>
      <c r="J308" s="230"/>
      <c r="K308" s="230"/>
      <c r="L308" s="235"/>
      <c r="M308" s="236"/>
      <c r="N308" s="237"/>
      <c r="O308" s="237"/>
      <c r="P308" s="237"/>
      <c r="Q308" s="237"/>
      <c r="R308" s="237"/>
      <c r="S308" s="237"/>
      <c r="T308" s="238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9" t="s">
        <v>186</v>
      </c>
      <c r="AU308" s="239" t="s">
        <v>88</v>
      </c>
      <c r="AV308" s="13" t="s">
        <v>88</v>
      </c>
      <c r="AW308" s="13" t="s">
        <v>39</v>
      </c>
      <c r="AX308" s="13" t="s">
        <v>78</v>
      </c>
      <c r="AY308" s="239" t="s">
        <v>146</v>
      </c>
    </row>
    <row r="309" s="13" customFormat="1">
      <c r="A309" s="13"/>
      <c r="B309" s="229"/>
      <c r="C309" s="230"/>
      <c r="D309" s="221" t="s">
        <v>186</v>
      </c>
      <c r="E309" s="231" t="s">
        <v>32</v>
      </c>
      <c r="F309" s="232" t="s">
        <v>449</v>
      </c>
      <c r="G309" s="230"/>
      <c r="H309" s="233">
        <v>0.51400000000000001</v>
      </c>
      <c r="I309" s="234"/>
      <c r="J309" s="230"/>
      <c r="K309" s="230"/>
      <c r="L309" s="235"/>
      <c r="M309" s="236"/>
      <c r="N309" s="237"/>
      <c r="O309" s="237"/>
      <c r="P309" s="237"/>
      <c r="Q309" s="237"/>
      <c r="R309" s="237"/>
      <c r="S309" s="237"/>
      <c r="T309" s="238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9" t="s">
        <v>186</v>
      </c>
      <c r="AU309" s="239" t="s">
        <v>88</v>
      </c>
      <c r="AV309" s="13" t="s">
        <v>88</v>
      </c>
      <c r="AW309" s="13" t="s">
        <v>39</v>
      </c>
      <c r="AX309" s="13" t="s">
        <v>78</v>
      </c>
      <c r="AY309" s="239" t="s">
        <v>146</v>
      </c>
    </row>
    <row r="310" s="13" customFormat="1">
      <c r="A310" s="13"/>
      <c r="B310" s="229"/>
      <c r="C310" s="230"/>
      <c r="D310" s="221" t="s">
        <v>186</v>
      </c>
      <c r="E310" s="231" t="s">
        <v>32</v>
      </c>
      <c r="F310" s="232" t="s">
        <v>450</v>
      </c>
      <c r="G310" s="230"/>
      <c r="H310" s="233">
        <v>1.5</v>
      </c>
      <c r="I310" s="234"/>
      <c r="J310" s="230"/>
      <c r="K310" s="230"/>
      <c r="L310" s="235"/>
      <c r="M310" s="236"/>
      <c r="N310" s="237"/>
      <c r="O310" s="237"/>
      <c r="P310" s="237"/>
      <c r="Q310" s="237"/>
      <c r="R310" s="237"/>
      <c r="S310" s="237"/>
      <c r="T310" s="238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9" t="s">
        <v>186</v>
      </c>
      <c r="AU310" s="239" t="s">
        <v>88</v>
      </c>
      <c r="AV310" s="13" t="s">
        <v>88</v>
      </c>
      <c r="AW310" s="13" t="s">
        <v>39</v>
      </c>
      <c r="AX310" s="13" t="s">
        <v>78</v>
      </c>
      <c r="AY310" s="239" t="s">
        <v>146</v>
      </c>
    </row>
    <row r="311" s="14" customFormat="1">
      <c r="A311" s="14"/>
      <c r="B311" s="244"/>
      <c r="C311" s="245"/>
      <c r="D311" s="221" t="s">
        <v>186</v>
      </c>
      <c r="E311" s="246" t="s">
        <v>32</v>
      </c>
      <c r="F311" s="247" t="s">
        <v>413</v>
      </c>
      <c r="G311" s="245"/>
      <c r="H311" s="246" t="s">
        <v>32</v>
      </c>
      <c r="I311" s="248"/>
      <c r="J311" s="245"/>
      <c r="K311" s="245"/>
      <c r="L311" s="249"/>
      <c r="M311" s="250"/>
      <c r="N311" s="251"/>
      <c r="O311" s="251"/>
      <c r="P311" s="251"/>
      <c r="Q311" s="251"/>
      <c r="R311" s="251"/>
      <c r="S311" s="251"/>
      <c r="T311" s="25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3" t="s">
        <v>186</v>
      </c>
      <c r="AU311" s="253" t="s">
        <v>88</v>
      </c>
      <c r="AV311" s="14" t="s">
        <v>86</v>
      </c>
      <c r="AW311" s="14" t="s">
        <v>39</v>
      </c>
      <c r="AX311" s="14" t="s">
        <v>78</v>
      </c>
      <c r="AY311" s="253" t="s">
        <v>146</v>
      </c>
    </row>
    <row r="312" s="13" customFormat="1">
      <c r="A312" s="13"/>
      <c r="B312" s="229"/>
      <c r="C312" s="230"/>
      <c r="D312" s="221" t="s">
        <v>186</v>
      </c>
      <c r="E312" s="231" t="s">
        <v>32</v>
      </c>
      <c r="F312" s="232" t="s">
        <v>451</v>
      </c>
      <c r="G312" s="230"/>
      <c r="H312" s="233">
        <v>0.504</v>
      </c>
      <c r="I312" s="234"/>
      <c r="J312" s="230"/>
      <c r="K312" s="230"/>
      <c r="L312" s="235"/>
      <c r="M312" s="236"/>
      <c r="N312" s="237"/>
      <c r="O312" s="237"/>
      <c r="P312" s="237"/>
      <c r="Q312" s="237"/>
      <c r="R312" s="237"/>
      <c r="S312" s="237"/>
      <c r="T312" s="238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9" t="s">
        <v>186</v>
      </c>
      <c r="AU312" s="239" t="s">
        <v>88</v>
      </c>
      <c r="AV312" s="13" t="s">
        <v>88</v>
      </c>
      <c r="AW312" s="13" t="s">
        <v>39</v>
      </c>
      <c r="AX312" s="13" t="s">
        <v>78</v>
      </c>
      <c r="AY312" s="239" t="s">
        <v>146</v>
      </c>
    </row>
    <row r="313" s="14" customFormat="1">
      <c r="A313" s="14"/>
      <c r="B313" s="244"/>
      <c r="C313" s="245"/>
      <c r="D313" s="221" t="s">
        <v>186</v>
      </c>
      <c r="E313" s="246" t="s">
        <v>32</v>
      </c>
      <c r="F313" s="247" t="s">
        <v>418</v>
      </c>
      <c r="G313" s="245"/>
      <c r="H313" s="246" t="s">
        <v>32</v>
      </c>
      <c r="I313" s="248"/>
      <c r="J313" s="245"/>
      <c r="K313" s="245"/>
      <c r="L313" s="249"/>
      <c r="M313" s="250"/>
      <c r="N313" s="251"/>
      <c r="O313" s="251"/>
      <c r="P313" s="251"/>
      <c r="Q313" s="251"/>
      <c r="R313" s="251"/>
      <c r="S313" s="251"/>
      <c r="T313" s="25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3" t="s">
        <v>186</v>
      </c>
      <c r="AU313" s="253" t="s">
        <v>88</v>
      </c>
      <c r="AV313" s="14" t="s">
        <v>86</v>
      </c>
      <c r="AW313" s="14" t="s">
        <v>39</v>
      </c>
      <c r="AX313" s="14" t="s">
        <v>78</v>
      </c>
      <c r="AY313" s="253" t="s">
        <v>146</v>
      </c>
    </row>
    <row r="314" s="13" customFormat="1">
      <c r="A314" s="13"/>
      <c r="B314" s="229"/>
      <c r="C314" s="230"/>
      <c r="D314" s="221" t="s">
        <v>186</v>
      </c>
      <c r="E314" s="231" t="s">
        <v>32</v>
      </c>
      <c r="F314" s="232" t="s">
        <v>452</v>
      </c>
      <c r="G314" s="230"/>
      <c r="H314" s="233">
        <v>0.014999999999999999</v>
      </c>
      <c r="I314" s="234"/>
      <c r="J314" s="230"/>
      <c r="K314" s="230"/>
      <c r="L314" s="235"/>
      <c r="M314" s="236"/>
      <c r="N314" s="237"/>
      <c r="O314" s="237"/>
      <c r="P314" s="237"/>
      <c r="Q314" s="237"/>
      <c r="R314" s="237"/>
      <c r="S314" s="237"/>
      <c r="T314" s="238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9" t="s">
        <v>186</v>
      </c>
      <c r="AU314" s="239" t="s">
        <v>88</v>
      </c>
      <c r="AV314" s="13" t="s">
        <v>88</v>
      </c>
      <c r="AW314" s="13" t="s">
        <v>39</v>
      </c>
      <c r="AX314" s="13" t="s">
        <v>78</v>
      </c>
      <c r="AY314" s="239" t="s">
        <v>146</v>
      </c>
    </row>
    <row r="315" s="14" customFormat="1">
      <c r="A315" s="14"/>
      <c r="B315" s="244"/>
      <c r="C315" s="245"/>
      <c r="D315" s="221" t="s">
        <v>186</v>
      </c>
      <c r="E315" s="246" t="s">
        <v>32</v>
      </c>
      <c r="F315" s="247" t="s">
        <v>420</v>
      </c>
      <c r="G315" s="245"/>
      <c r="H315" s="246" t="s">
        <v>32</v>
      </c>
      <c r="I315" s="248"/>
      <c r="J315" s="245"/>
      <c r="K315" s="245"/>
      <c r="L315" s="249"/>
      <c r="M315" s="250"/>
      <c r="N315" s="251"/>
      <c r="O315" s="251"/>
      <c r="P315" s="251"/>
      <c r="Q315" s="251"/>
      <c r="R315" s="251"/>
      <c r="S315" s="251"/>
      <c r="T315" s="25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3" t="s">
        <v>186</v>
      </c>
      <c r="AU315" s="253" t="s">
        <v>88</v>
      </c>
      <c r="AV315" s="14" t="s">
        <v>86</v>
      </c>
      <c r="AW315" s="14" t="s">
        <v>39</v>
      </c>
      <c r="AX315" s="14" t="s">
        <v>78</v>
      </c>
      <c r="AY315" s="253" t="s">
        <v>146</v>
      </c>
    </row>
    <row r="316" s="13" customFormat="1">
      <c r="A316" s="13"/>
      <c r="B316" s="229"/>
      <c r="C316" s="230"/>
      <c r="D316" s="221" t="s">
        <v>186</v>
      </c>
      <c r="E316" s="231" t="s">
        <v>32</v>
      </c>
      <c r="F316" s="232" t="s">
        <v>453</v>
      </c>
      <c r="G316" s="230"/>
      <c r="H316" s="233">
        <v>0.124</v>
      </c>
      <c r="I316" s="234"/>
      <c r="J316" s="230"/>
      <c r="K316" s="230"/>
      <c r="L316" s="235"/>
      <c r="M316" s="236"/>
      <c r="N316" s="237"/>
      <c r="O316" s="237"/>
      <c r="P316" s="237"/>
      <c r="Q316" s="237"/>
      <c r="R316" s="237"/>
      <c r="S316" s="237"/>
      <c r="T316" s="238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9" t="s">
        <v>186</v>
      </c>
      <c r="AU316" s="239" t="s">
        <v>88</v>
      </c>
      <c r="AV316" s="13" t="s">
        <v>88</v>
      </c>
      <c r="AW316" s="13" t="s">
        <v>39</v>
      </c>
      <c r="AX316" s="13" t="s">
        <v>78</v>
      </c>
      <c r="AY316" s="239" t="s">
        <v>146</v>
      </c>
    </row>
    <row r="317" s="15" customFormat="1">
      <c r="A317" s="15"/>
      <c r="B317" s="254"/>
      <c r="C317" s="255"/>
      <c r="D317" s="221" t="s">
        <v>186</v>
      </c>
      <c r="E317" s="256" t="s">
        <v>32</v>
      </c>
      <c r="F317" s="257" t="s">
        <v>256</v>
      </c>
      <c r="G317" s="255"/>
      <c r="H317" s="258">
        <v>5.9499999999999993</v>
      </c>
      <c r="I317" s="259"/>
      <c r="J317" s="255"/>
      <c r="K317" s="255"/>
      <c r="L317" s="260"/>
      <c r="M317" s="261"/>
      <c r="N317" s="262"/>
      <c r="O317" s="262"/>
      <c r="P317" s="262"/>
      <c r="Q317" s="262"/>
      <c r="R317" s="262"/>
      <c r="S317" s="262"/>
      <c r="T317" s="263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4" t="s">
        <v>186</v>
      </c>
      <c r="AU317" s="264" t="s">
        <v>88</v>
      </c>
      <c r="AV317" s="15" t="s">
        <v>171</v>
      </c>
      <c r="AW317" s="15" t="s">
        <v>39</v>
      </c>
      <c r="AX317" s="15" t="s">
        <v>86</v>
      </c>
      <c r="AY317" s="264" t="s">
        <v>146</v>
      </c>
    </row>
    <row r="318" s="13" customFormat="1">
      <c r="A318" s="13"/>
      <c r="B318" s="229"/>
      <c r="C318" s="230"/>
      <c r="D318" s="221" t="s">
        <v>186</v>
      </c>
      <c r="E318" s="230"/>
      <c r="F318" s="232" t="s">
        <v>454</v>
      </c>
      <c r="G318" s="230"/>
      <c r="H318" s="233">
        <v>6.5449999999999999</v>
      </c>
      <c r="I318" s="234"/>
      <c r="J318" s="230"/>
      <c r="K318" s="230"/>
      <c r="L318" s="235"/>
      <c r="M318" s="236"/>
      <c r="N318" s="237"/>
      <c r="O318" s="237"/>
      <c r="P318" s="237"/>
      <c r="Q318" s="237"/>
      <c r="R318" s="237"/>
      <c r="S318" s="237"/>
      <c r="T318" s="238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9" t="s">
        <v>186</v>
      </c>
      <c r="AU318" s="239" t="s">
        <v>88</v>
      </c>
      <c r="AV318" s="13" t="s">
        <v>88</v>
      </c>
      <c r="AW318" s="13" t="s">
        <v>4</v>
      </c>
      <c r="AX318" s="13" t="s">
        <v>86</v>
      </c>
      <c r="AY318" s="239" t="s">
        <v>146</v>
      </c>
    </row>
    <row r="319" s="12" customFormat="1" ht="22.8" customHeight="1">
      <c r="A319" s="12"/>
      <c r="B319" s="192"/>
      <c r="C319" s="193"/>
      <c r="D319" s="194" t="s">
        <v>77</v>
      </c>
      <c r="E319" s="206" t="s">
        <v>171</v>
      </c>
      <c r="F319" s="206" t="s">
        <v>455</v>
      </c>
      <c r="G319" s="193"/>
      <c r="H319" s="193"/>
      <c r="I319" s="196"/>
      <c r="J319" s="207">
        <f>BK319</f>
        <v>0</v>
      </c>
      <c r="K319" s="193"/>
      <c r="L319" s="198"/>
      <c r="M319" s="199"/>
      <c r="N319" s="200"/>
      <c r="O319" s="200"/>
      <c r="P319" s="201">
        <f>SUM(P320:P422)</f>
        <v>0</v>
      </c>
      <c r="Q319" s="200"/>
      <c r="R319" s="201">
        <f>SUM(R320:R422)</f>
        <v>50.95278605</v>
      </c>
      <c r="S319" s="200"/>
      <c r="T319" s="202">
        <f>SUM(T320:T422)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03" t="s">
        <v>86</v>
      </c>
      <c r="AT319" s="204" t="s">
        <v>77</v>
      </c>
      <c r="AU319" s="204" t="s">
        <v>86</v>
      </c>
      <c r="AY319" s="203" t="s">
        <v>146</v>
      </c>
      <c r="BK319" s="205">
        <f>SUM(BK320:BK422)</f>
        <v>0</v>
      </c>
    </row>
    <row r="320" s="2" customFormat="1" ht="24.15" customHeight="1">
      <c r="A320" s="42"/>
      <c r="B320" s="43"/>
      <c r="C320" s="208" t="s">
        <v>456</v>
      </c>
      <c r="D320" s="208" t="s">
        <v>149</v>
      </c>
      <c r="E320" s="209" t="s">
        <v>457</v>
      </c>
      <c r="F320" s="210" t="s">
        <v>458</v>
      </c>
      <c r="G320" s="211" t="s">
        <v>294</v>
      </c>
      <c r="H320" s="212">
        <v>663.21199999999999</v>
      </c>
      <c r="I320" s="213"/>
      <c r="J320" s="214">
        <f>ROUND(I320*H320,2)</f>
        <v>0</v>
      </c>
      <c r="K320" s="210" t="s">
        <v>152</v>
      </c>
      <c r="L320" s="48"/>
      <c r="M320" s="215" t="s">
        <v>32</v>
      </c>
      <c r="N320" s="216" t="s">
        <v>49</v>
      </c>
      <c r="O320" s="88"/>
      <c r="P320" s="217">
        <f>O320*H320</f>
        <v>0</v>
      </c>
      <c r="Q320" s="217">
        <v>0.0053299999999999997</v>
      </c>
      <c r="R320" s="217">
        <f>Q320*H320</f>
        <v>3.5349199599999999</v>
      </c>
      <c r="S320" s="217">
        <v>0</v>
      </c>
      <c r="T320" s="218">
        <f>S320*H320</f>
        <v>0</v>
      </c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R320" s="219" t="s">
        <v>171</v>
      </c>
      <c r="AT320" s="219" t="s">
        <v>149</v>
      </c>
      <c r="AU320" s="219" t="s">
        <v>88</v>
      </c>
      <c r="AY320" s="20" t="s">
        <v>146</v>
      </c>
      <c r="BE320" s="220">
        <f>IF(N320="základní",J320,0)</f>
        <v>0</v>
      </c>
      <c r="BF320" s="220">
        <f>IF(N320="snížená",J320,0)</f>
        <v>0</v>
      </c>
      <c r="BG320" s="220">
        <f>IF(N320="zákl. přenesená",J320,0)</f>
        <v>0</v>
      </c>
      <c r="BH320" s="220">
        <f>IF(N320="sníž. přenesená",J320,0)</f>
        <v>0</v>
      </c>
      <c r="BI320" s="220">
        <f>IF(N320="nulová",J320,0)</f>
        <v>0</v>
      </c>
      <c r="BJ320" s="20" t="s">
        <v>86</v>
      </c>
      <c r="BK320" s="220">
        <f>ROUND(I320*H320,2)</f>
        <v>0</v>
      </c>
      <c r="BL320" s="20" t="s">
        <v>171</v>
      </c>
      <c r="BM320" s="219" t="s">
        <v>459</v>
      </c>
    </row>
    <row r="321" s="2" customFormat="1">
      <c r="A321" s="42"/>
      <c r="B321" s="43"/>
      <c r="C321" s="44"/>
      <c r="D321" s="221" t="s">
        <v>155</v>
      </c>
      <c r="E321" s="44"/>
      <c r="F321" s="222" t="s">
        <v>460</v>
      </c>
      <c r="G321" s="44"/>
      <c r="H321" s="44"/>
      <c r="I321" s="223"/>
      <c r="J321" s="44"/>
      <c r="K321" s="44"/>
      <c r="L321" s="48"/>
      <c r="M321" s="224"/>
      <c r="N321" s="225"/>
      <c r="O321" s="88"/>
      <c r="P321" s="88"/>
      <c r="Q321" s="88"/>
      <c r="R321" s="88"/>
      <c r="S321" s="88"/>
      <c r="T321" s="89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T321" s="20" t="s">
        <v>155</v>
      </c>
      <c r="AU321" s="20" t="s">
        <v>88</v>
      </c>
    </row>
    <row r="322" s="2" customFormat="1">
      <c r="A322" s="42"/>
      <c r="B322" s="43"/>
      <c r="C322" s="44"/>
      <c r="D322" s="226" t="s">
        <v>156</v>
      </c>
      <c r="E322" s="44"/>
      <c r="F322" s="227" t="s">
        <v>461</v>
      </c>
      <c r="G322" s="44"/>
      <c r="H322" s="44"/>
      <c r="I322" s="223"/>
      <c r="J322" s="44"/>
      <c r="K322" s="44"/>
      <c r="L322" s="48"/>
      <c r="M322" s="224"/>
      <c r="N322" s="225"/>
      <c r="O322" s="88"/>
      <c r="P322" s="88"/>
      <c r="Q322" s="88"/>
      <c r="R322" s="88"/>
      <c r="S322" s="88"/>
      <c r="T322" s="89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T322" s="20" t="s">
        <v>156</v>
      </c>
      <c r="AU322" s="20" t="s">
        <v>88</v>
      </c>
    </row>
    <row r="323" s="14" customFormat="1">
      <c r="A323" s="14"/>
      <c r="B323" s="244"/>
      <c r="C323" s="245"/>
      <c r="D323" s="221" t="s">
        <v>186</v>
      </c>
      <c r="E323" s="246" t="s">
        <v>32</v>
      </c>
      <c r="F323" s="247" t="s">
        <v>462</v>
      </c>
      <c r="G323" s="245"/>
      <c r="H323" s="246" t="s">
        <v>32</v>
      </c>
      <c r="I323" s="248"/>
      <c r="J323" s="245"/>
      <c r="K323" s="245"/>
      <c r="L323" s="249"/>
      <c r="M323" s="250"/>
      <c r="N323" s="251"/>
      <c r="O323" s="251"/>
      <c r="P323" s="251"/>
      <c r="Q323" s="251"/>
      <c r="R323" s="251"/>
      <c r="S323" s="251"/>
      <c r="T323" s="252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3" t="s">
        <v>186</v>
      </c>
      <c r="AU323" s="253" t="s">
        <v>88</v>
      </c>
      <c r="AV323" s="14" t="s">
        <v>86</v>
      </c>
      <c r="AW323" s="14" t="s">
        <v>39</v>
      </c>
      <c r="AX323" s="14" t="s">
        <v>78</v>
      </c>
      <c r="AY323" s="253" t="s">
        <v>146</v>
      </c>
    </row>
    <row r="324" s="14" customFormat="1">
      <c r="A324" s="14"/>
      <c r="B324" s="244"/>
      <c r="C324" s="245"/>
      <c r="D324" s="221" t="s">
        <v>186</v>
      </c>
      <c r="E324" s="246" t="s">
        <v>32</v>
      </c>
      <c r="F324" s="247" t="s">
        <v>463</v>
      </c>
      <c r="G324" s="245"/>
      <c r="H324" s="246" t="s">
        <v>32</v>
      </c>
      <c r="I324" s="248"/>
      <c r="J324" s="245"/>
      <c r="K324" s="245"/>
      <c r="L324" s="249"/>
      <c r="M324" s="250"/>
      <c r="N324" s="251"/>
      <c r="O324" s="251"/>
      <c r="P324" s="251"/>
      <c r="Q324" s="251"/>
      <c r="R324" s="251"/>
      <c r="S324" s="251"/>
      <c r="T324" s="25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3" t="s">
        <v>186</v>
      </c>
      <c r="AU324" s="253" t="s">
        <v>88</v>
      </c>
      <c r="AV324" s="14" t="s">
        <v>86</v>
      </c>
      <c r="AW324" s="14" t="s">
        <v>39</v>
      </c>
      <c r="AX324" s="14" t="s">
        <v>78</v>
      </c>
      <c r="AY324" s="253" t="s">
        <v>146</v>
      </c>
    </row>
    <row r="325" s="13" customFormat="1">
      <c r="A325" s="13"/>
      <c r="B325" s="229"/>
      <c r="C325" s="230"/>
      <c r="D325" s="221" t="s">
        <v>186</v>
      </c>
      <c r="E325" s="231" t="s">
        <v>32</v>
      </c>
      <c r="F325" s="232" t="s">
        <v>464</v>
      </c>
      <c r="G325" s="230"/>
      <c r="H325" s="233">
        <v>404.25999999999999</v>
      </c>
      <c r="I325" s="234"/>
      <c r="J325" s="230"/>
      <c r="K325" s="230"/>
      <c r="L325" s="235"/>
      <c r="M325" s="236"/>
      <c r="N325" s="237"/>
      <c r="O325" s="237"/>
      <c r="P325" s="237"/>
      <c r="Q325" s="237"/>
      <c r="R325" s="237"/>
      <c r="S325" s="237"/>
      <c r="T325" s="238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9" t="s">
        <v>186</v>
      </c>
      <c r="AU325" s="239" t="s">
        <v>88</v>
      </c>
      <c r="AV325" s="13" t="s">
        <v>88</v>
      </c>
      <c r="AW325" s="13" t="s">
        <v>39</v>
      </c>
      <c r="AX325" s="13" t="s">
        <v>78</v>
      </c>
      <c r="AY325" s="239" t="s">
        <v>146</v>
      </c>
    </row>
    <row r="326" s="13" customFormat="1">
      <c r="A326" s="13"/>
      <c r="B326" s="229"/>
      <c r="C326" s="230"/>
      <c r="D326" s="221" t="s">
        <v>186</v>
      </c>
      <c r="E326" s="231" t="s">
        <v>32</v>
      </c>
      <c r="F326" s="232" t="s">
        <v>465</v>
      </c>
      <c r="G326" s="230"/>
      <c r="H326" s="233">
        <v>-25.687999999999999</v>
      </c>
      <c r="I326" s="234"/>
      <c r="J326" s="230"/>
      <c r="K326" s="230"/>
      <c r="L326" s="235"/>
      <c r="M326" s="236"/>
      <c r="N326" s="237"/>
      <c r="O326" s="237"/>
      <c r="P326" s="237"/>
      <c r="Q326" s="237"/>
      <c r="R326" s="237"/>
      <c r="S326" s="237"/>
      <c r="T326" s="238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9" t="s">
        <v>186</v>
      </c>
      <c r="AU326" s="239" t="s">
        <v>88</v>
      </c>
      <c r="AV326" s="13" t="s">
        <v>88</v>
      </c>
      <c r="AW326" s="13" t="s">
        <v>39</v>
      </c>
      <c r="AX326" s="13" t="s">
        <v>78</v>
      </c>
      <c r="AY326" s="239" t="s">
        <v>146</v>
      </c>
    </row>
    <row r="327" s="13" customFormat="1">
      <c r="A327" s="13"/>
      <c r="B327" s="229"/>
      <c r="C327" s="230"/>
      <c r="D327" s="221" t="s">
        <v>186</v>
      </c>
      <c r="E327" s="231" t="s">
        <v>32</v>
      </c>
      <c r="F327" s="232" t="s">
        <v>466</v>
      </c>
      <c r="G327" s="230"/>
      <c r="H327" s="233">
        <v>-3.1200000000000001</v>
      </c>
      <c r="I327" s="234"/>
      <c r="J327" s="230"/>
      <c r="K327" s="230"/>
      <c r="L327" s="235"/>
      <c r="M327" s="236"/>
      <c r="N327" s="237"/>
      <c r="O327" s="237"/>
      <c r="P327" s="237"/>
      <c r="Q327" s="237"/>
      <c r="R327" s="237"/>
      <c r="S327" s="237"/>
      <c r="T327" s="238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9" t="s">
        <v>186</v>
      </c>
      <c r="AU327" s="239" t="s">
        <v>88</v>
      </c>
      <c r="AV327" s="13" t="s">
        <v>88</v>
      </c>
      <c r="AW327" s="13" t="s">
        <v>39</v>
      </c>
      <c r="AX327" s="13" t="s">
        <v>78</v>
      </c>
      <c r="AY327" s="239" t="s">
        <v>146</v>
      </c>
    </row>
    <row r="328" s="14" customFormat="1">
      <c r="A328" s="14"/>
      <c r="B328" s="244"/>
      <c r="C328" s="245"/>
      <c r="D328" s="221" t="s">
        <v>186</v>
      </c>
      <c r="E328" s="246" t="s">
        <v>32</v>
      </c>
      <c r="F328" s="247" t="s">
        <v>467</v>
      </c>
      <c r="G328" s="245"/>
      <c r="H328" s="246" t="s">
        <v>32</v>
      </c>
      <c r="I328" s="248"/>
      <c r="J328" s="245"/>
      <c r="K328" s="245"/>
      <c r="L328" s="249"/>
      <c r="M328" s="250"/>
      <c r="N328" s="251"/>
      <c r="O328" s="251"/>
      <c r="P328" s="251"/>
      <c r="Q328" s="251"/>
      <c r="R328" s="251"/>
      <c r="S328" s="251"/>
      <c r="T328" s="25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3" t="s">
        <v>186</v>
      </c>
      <c r="AU328" s="253" t="s">
        <v>88</v>
      </c>
      <c r="AV328" s="14" t="s">
        <v>86</v>
      </c>
      <c r="AW328" s="14" t="s">
        <v>39</v>
      </c>
      <c r="AX328" s="14" t="s">
        <v>78</v>
      </c>
      <c r="AY328" s="253" t="s">
        <v>146</v>
      </c>
    </row>
    <row r="329" s="13" customFormat="1">
      <c r="A329" s="13"/>
      <c r="B329" s="229"/>
      <c r="C329" s="230"/>
      <c r="D329" s="221" t="s">
        <v>186</v>
      </c>
      <c r="E329" s="231" t="s">
        <v>32</v>
      </c>
      <c r="F329" s="232" t="s">
        <v>468</v>
      </c>
      <c r="G329" s="230"/>
      <c r="H329" s="233">
        <v>290.88</v>
      </c>
      <c r="I329" s="234"/>
      <c r="J329" s="230"/>
      <c r="K329" s="230"/>
      <c r="L329" s="235"/>
      <c r="M329" s="236"/>
      <c r="N329" s="237"/>
      <c r="O329" s="237"/>
      <c r="P329" s="237"/>
      <c r="Q329" s="237"/>
      <c r="R329" s="237"/>
      <c r="S329" s="237"/>
      <c r="T329" s="238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9" t="s">
        <v>186</v>
      </c>
      <c r="AU329" s="239" t="s">
        <v>88</v>
      </c>
      <c r="AV329" s="13" t="s">
        <v>88</v>
      </c>
      <c r="AW329" s="13" t="s">
        <v>39</v>
      </c>
      <c r="AX329" s="13" t="s">
        <v>78</v>
      </c>
      <c r="AY329" s="239" t="s">
        <v>146</v>
      </c>
    </row>
    <row r="330" s="13" customFormat="1">
      <c r="A330" s="13"/>
      <c r="B330" s="229"/>
      <c r="C330" s="230"/>
      <c r="D330" s="221" t="s">
        <v>186</v>
      </c>
      <c r="E330" s="231" t="s">
        <v>32</v>
      </c>
      <c r="F330" s="232" t="s">
        <v>466</v>
      </c>
      <c r="G330" s="230"/>
      <c r="H330" s="233">
        <v>-3.1200000000000001</v>
      </c>
      <c r="I330" s="234"/>
      <c r="J330" s="230"/>
      <c r="K330" s="230"/>
      <c r="L330" s="235"/>
      <c r="M330" s="236"/>
      <c r="N330" s="237"/>
      <c r="O330" s="237"/>
      <c r="P330" s="237"/>
      <c r="Q330" s="237"/>
      <c r="R330" s="237"/>
      <c r="S330" s="237"/>
      <c r="T330" s="238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9" t="s">
        <v>186</v>
      </c>
      <c r="AU330" s="239" t="s">
        <v>88</v>
      </c>
      <c r="AV330" s="13" t="s">
        <v>88</v>
      </c>
      <c r="AW330" s="13" t="s">
        <v>39</v>
      </c>
      <c r="AX330" s="13" t="s">
        <v>78</v>
      </c>
      <c r="AY330" s="239" t="s">
        <v>146</v>
      </c>
    </row>
    <row r="331" s="15" customFormat="1">
      <c r="A331" s="15"/>
      <c r="B331" s="254"/>
      <c r="C331" s="255"/>
      <c r="D331" s="221" t="s">
        <v>186</v>
      </c>
      <c r="E331" s="256" t="s">
        <v>32</v>
      </c>
      <c r="F331" s="257" t="s">
        <v>256</v>
      </c>
      <c r="G331" s="255"/>
      <c r="H331" s="258">
        <v>663.21199999999999</v>
      </c>
      <c r="I331" s="259"/>
      <c r="J331" s="255"/>
      <c r="K331" s="255"/>
      <c r="L331" s="260"/>
      <c r="M331" s="261"/>
      <c r="N331" s="262"/>
      <c r="O331" s="262"/>
      <c r="P331" s="262"/>
      <c r="Q331" s="262"/>
      <c r="R331" s="262"/>
      <c r="S331" s="262"/>
      <c r="T331" s="263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4" t="s">
        <v>186</v>
      </c>
      <c r="AU331" s="264" t="s">
        <v>88</v>
      </c>
      <c r="AV331" s="15" t="s">
        <v>171</v>
      </c>
      <c r="AW331" s="15" t="s">
        <v>39</v>
      </c>
      <c r="AX331" s="15" t="s">
        <v>86</v>
      </c>
      <c r="AY331" s="264" t="s">
        <v>146</v>
      </c>
    </row>
    <row r="332" s="2" customFormat="1" ht="24.15" customHeight="1">
      <c r="A332" s="42"/>
      <c r="B332" s="43"/>
      <c r="C332" s="208" t="s">
        <v>469</v>
      </c>
      <c r="D332" s="208" t="s">
        <v>149</v>
      </c>
      <c r="E332" s="209" t="s">
        <v>470</v>
      </c>
      <c r="F332" s="210" t="s">
        <v>471</v>
      </c>
      <c r="G332" s="211" t="s">
        <v>294</v>
      </c>
      <c r="H332" s="212">
        <v>663.21199999999999</v>
      </c>
      <c r="I332" s="213"/>
      <c r="J332" s="214">
        <f>ROUND(I332*H332,2)</f>
        <v>0</v>
      </c>
      <c r="K332" s="210" t="s">
        <v>152</v>
      </c>
      <c r="L332" s="48"/>
      <c r="M332" s="215" t="s">
        <v>32</v>
      </c>
      <c r="N332" s="216" t="s">
        <v>49</v>
      </c>
      <c r="O332" s="88"/>
      <c r="P332" s="217">
        <f>O332*H332</f>
        <v>0</v>
      </c>
      <c r="Q332" s="217">
        <v>0</v>
      </c>
      <c r="R332" s="217">
        <f>Q332*H332</f>
        <v>0</v>
      </c>
      <c r="S332" s="217">
        <v>0</v>
      </c>
      <c r="T332" s="218">
        <f>S332*H332</f>
        <v>0</v>
      </c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R332" s="219" t="s">
        <v>171</v>
      </c>
      <c r="AT332" s="219" t="s">
        <v>149</v>
      </c>
      <c r="AU332" s="219" t="s">
        <v>88</v>
      </c>
      <c r="AY332" s="20" t="s">
        <v>146</v>
      </c>
      <c r="BE332" s="220">
        <f>IF(N332="základní",J332,0)</f>
        <v>0</v>
      </c>
      <c r="BF332" s="220">
        <f>IF(N332="snížená",J332,0)</f>
        <v>0</v>
      </c>
      <c r="BG332" s="220">
        <f>IF(N332="zákl. přenesená",J332,0)</f>
        <v>0</v>
      </c>
      <c r="BH332" s="220">
        <f>IF(N332="sníž. přenesená",J332,0)</f>
        <v>0</v>
      </c>
      <c r="BI332" s="220">
        <f>IF(N332="nulová",J332,0)</f>
        <v>0</v>
      </c>
      <c r="BJ332" s="20" t="s">
        <v>86</v>
      </c>
      <c r="BK332" s="220">
        <f>ROUND(I332*H332,2)</f>
        <v>0</v>
      </c>
      <c r="BL332" s="20" t="s">
        <v>171</v>
      </c>
      <c r="BM332" s="219" t="s">
        <v>472</v>
      </c>
    </row>
    <row r="333" s="2" customFormat="1">
      <c r="A333" s="42"/>
      <c r="B333" s="43"/>
      <c r="C333" s="44"/>
      <c r="D333" s="221" t="s">
        <v>155</v>
      </c>
      <c r="E333" s="44"/>
      <c r="F333" s="222" t="s">
        <v>473</v>
      </c>
      <c r="G333" s="44"/>
      <c r="H333" s="44"/>
      <c r="I333" s="223"/>
      <c r="J333" s="44"/>
      <c r="K333" s="44"/>
      <c r="L333" s="48"/>
      <c r="M333" s="224"/>
      <c r="N333" s="225"/>
      <c r="O333" s="88"/>
      <c r="P333" s="88"/>
      <c r="Q333" s="88"/>
      <c r="R333" s="88"/>
      <c r="S333" s="88"/>
      <c r="T333" s="89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T333" s="20" t="s">
        <v>155</v>
      </c>
      <c r="AU333" s="20" t="s">
        <v>88</v>
      </c>
    </row>
    <row r="334" s="2" customFormat="1">
      <c r="A334" s="42"/>
      <c r="B334" s="43"/>
      <c r="C334" s="44"/>
      <c r="D334" s="226" t="s">
        <v>156</v>
      </c>
      <c r="E334" s="44"/>
      <c r="F334" s="227" t="s">
        <v>474</v>
      </c>
      <c r="G334" s="44"/>
      <c r="H334" s="44"/>
      <c r="I334" s="223"/>
      <c r="J334" s="44"/>
      <c r="K334" s="44"/>
      <c r="L334" s="48"/>
      <c r="M334" s="224"/>
      <c r="N334" s="225"/>
      <c r="O334" s="88"/>
      <c r="P334" s="88"/>
      <c r="Q334" s="88"/>
      <c r="R334" s="88"/>
      <c r="S334" s="88"/>
      <c r="T334" s="89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T334" s="20" t="s">
        <v>156</v>
      </c>
      <c r="AU334" s="20" t="s">
        <v>88</v>
      </c>
    </row>
    <row r="335" s="14" customFormat="1">
      <c r="A335" s="14"/>
      <c r="B335" s="244"/>
      <c r="C335" s="245"/>
      <c r="D335" s="221" t="s">
        <v>186</v>
      </c>
      <c r="E335" s="246" t="s">
        <v>32</v>
      </c>
      <c r="F335" s="247" t="s">
        <v>462</v>
      </c>
      <c r="G335" s="245"/>
      <c r="H335" s="246" t="s">
        <v>32</v>
      </c>
      <c r="I335" s="248"/>
      <c r="J335" s="245"/>
      <c r="K335" s="245"/>
      <c r="L335" s="249"/>
      <c r="M335" s="250"/>
      <c r="N335" s="251"/>
      <c r="O335" s="251"/>
      <c r="P335" s="251"/>
      <c r="Q335" s="251"/>
      <c r="R335" s="251"/>
      <c r="S335" s="251"/>
      <c r="T335" s="25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3" t="s">
        <v>186</v>
      </c>
      <c r="AU335" s="253" t="s">
        <v>88</v>
      </c>
      <c r="AV335" s="14" t="s">
        <v>86</v>
      </c>
      <c r="AW335" s="14" t="s">
        <v>39</v>
      </c>
      <c r="AX335" s="14" t="s">
        <v>78</v>
      </c>
      <c r="AY335" s="253" t="s">
        <v>146</v>
      </c>
    </row>
    <row r="336" s="14" customFormat="1">
      <c r="A336" s="14"/>
      <c r="B336" s="244"/>
      <c r="C336" s="245"/>
      <c r="D336" s="221" t="s">
        <v>186</v>
      </c>
      <c r="E336" s="246" t="s">
        <v>32</v>
      </c>
      <c r="F336" s="247" t="s">
        <v>463</v>
      </c>
      <c r="G336" s="245"/>
      <c r="H336" s="246" t="s">
        <v>32</v>
      </c>
      <c r="I336" s="248"/>
      <c r="J336" s="245"/>
      <c r="K336" s="245"/>
      <c r="L336" s="249"/>
      <c r="M336" s="250"/>
      <c r="N336" s="251"/>
      <c r="O336" s="251"/>
      <c r="P336" s="251"/>
      <c r="Q336" s="251"/>
      <c r="R336" s="251"/>
      <c r="S336" s="251"/>
      <c r="T336" s="25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3" t="s">
        <v>186</v>
      </c>
      <c r="AU336" s="253" t="s">
        <v>88</v>
      </c>
      <c r="AV336" s="14" t="s">
        <v>86</v>
      </c>
      <c r="AW336" s="14" t="s">
        <v>39</v>
      </c>
      <c r="AX336" s="14" t="s">
        <v>78</v>
      </c>
      <c r="AY336" s="253" t="s">
        <v>146</v>
      </c>
    </row>
    <row r="337" s="13" customFormat="1">
      <c r="A337" s="13"/>
      <c r="B337" s="229"/>
      <c r="C337" s="230"/>
      <c r="D337" s="221" t="s">
        <v>186</v>
      </c>
      <c r="E337" s="231" t="s">
        <v>32</v>
      </c>
      <c r="F337" s="232" t="s">
        <v>464</v>
      </c>
      <c r="G337" s="230"/>
      <c r="H337" s="233">
        <v>404.25999999999999</v>
      </c>
      <c r="I337" s="234"/>
      <c r="J337" s="230"/>
      <c r="K337" s="230"/>
      <c r="L337" s="235"/>
      <c r="M337" s="236"/>
      <c r="N337" s="237"/>
      <c r="O337" s="237"/>
      <c r="P337" s="237"/>
      <c r="Q337" s="237"/>
      <c r="R337" s="237"/>
      <c r="S337" s="237"/>
      <c r="T337" s="238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9" t="s">
        <v>186</v>
      </c>
      <c r="AU337" s="239" t="s">
        <v>88</v>
      </c>
      <c r="AV337" s="13" t="s">
        <v>88</v>
      </c>
      <c r="AW337" s="13" t="s">
        <v>39</v>
      </c>
      <c r="AX337" s="13" t="s">
        <v>78</v>
      </c>
      <c r="AY337" s="239" t="s">
        <v>146</v>
      </c>
    </row>
    <row r="338" s="13" customFormat="1">
      <c r="A338" s="13"/>
      <c r="B338" s="229"/>
      <c r="C338" s="230"/>
      <c r="D338" s="221" t="s">
        <v>186</v>
      </c>
      <c r="E338" s="231" t="s">
        <v>32</v>
      </c>
      <c r="F338" s="232" t="s">
        <v>465</v>
      </c>
      <c r="G338" s="230"/>
      <c r="H338" s="233">
        <v>-25.687999999999999</v>
      </c>
      <c r="I338" s="234"/>
      <c r="J338" s="230"/>
      <c r="K338" s="230"/>
      <c r="L338" s="235"/>
      <c r="M338" s="236"/>
      <c r="N338" s="237"/>
      <c r="O338" s="237"/>
      <c r="P338" s="237"/>
      <c r="Q338" s="237"/>
      <c r="R338" s="237"/>
      <c r="S338" s="237"/>
      <c r="T338" s="238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9" t="s">
        <v>186</v>
      </c>
      <c r="AU338" s="239" t="s">
        <v>88</v>
      </c>
      <c r="AV338" s="13" t="s">
        <v>88</v>
      </c>
      <c r="AW338" s="13" t="s">
        <v>39</v>
      </c>
      <c r="AX338" s="13" t="s">
        <v>78</v>
      </c>
      <c r="AY338" s="239" t="s">
        <v>146</v>
      </c>
    </row>
    <row r="339" s="13" customFormat="1">
      <c r="A339" s="13"/>
      <c r="B339" s="229"/>
      <c r="C339" s="230"/>
      <c r="D339" s="221" t="s">
        <v>186</v>
      </c>
      <c r="E339" s="231" t="s">
        <v>32</v>
      </c>
      <c r="F339" s="232" t="s">
        <v>466</v>
      </c>
      <c r="G339" s="230"/>
      <c r="H339" s="233">
        <v>-3.1200000000000001</v>
      </c>
      <c r="I339" s="234"/>
      <c r="J339" s="230"/>
      <c r="K339" s="230"/>
      <c r="L339" s="235"/>
      <c r="M339" s="236"/>
      <c r="N339" s="237"/>
      <c r="O339" s="237"/>
      <c r="P339" s="237"/>
      <c r="Q339" s="237"/>
      <c r="R339" s="237"/>
      <c r="S339" s="237"/>
      <c r="T339" s="238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9" t="s">
        <v>186</v>
      </c>
      <c r="AU339" s="239" t="s">
        <v>88</v>
      </c>
      <c r="AV339" s="13" t="s">
        <v>88</v>
      </c>
      <c r="AW339" s="13" t="s">
        <v>39</v>
      </c>
      <c r="AX339" s="13" t="s">
        <v>78</v>
      </c>
      <c r="AY339" s="239" t="s">
        <v>146</v>
      </c>
    </row>
    <row r="340" s="14" customFormat="1">
      <c r="A340" s="14"/>
      <c r="B340" s="244"/>
      <c r="C340" s="245"/>
      <c r="D340" s="221" t="s">
        <v>186</v>
      </c>
      <c r="E340" s="246" t="s">
        <v>32</v>
      </c>
      <c r="F340" s="247" t="s">
        <v>467</v>
      </c>
      <c r="G340" s="245"/>
      <c r="H340" s="246" t="s">
        <v>32</v>
      </c>
      <c r="I340" s="248"/>
      <c r="J340" s="245"/>
      <c r="K340" s="245"/>
      <c r="L340" s="249"/>
      <c r="M340" s="250"/>
      <c r="N340" s="251"/>
      <c r="O340" s="251"/>
      <c r="P340" s="251"/>
      <c r="Q340" s="251"/>
      <c r="R340" s="251"/>
      <c r="S340" s="251"/>
      <c r="T340" s="25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3" t="s">
        <v>186</v>
      </c>
      <c r="AU340" s="253" t="s">
        <v>88</v>
      </c>
      <c r="AV340" s="14" t="s">
        <v>86</v>
      </c>
      <c r="AW340" s="14" t="s">
        <v>39</v>
      </c>
      <c r="AX340" s="14" t="s">
        <v>78</v>
      </c>
      <c r="AY340" s="253" t="s">
        <v>146</v>
      </c>
    </row>
    <row r="341" s="13" customFormat="1">
      <c r="A341" s="13"/>
      <c r="B341" s="229"/>
      <c r="C341" s="230"/>
      <c r="D341" s="221" t="s">
        <v>186</v>
      </c>
      <c r="E341" s="231" t="s">
        <v>32</v>
      </c>
      <c r="F341" s="232" t="s">
        <v>468</v>
      </c>
      <c r="G341" s="230"/>
      <c r="H341" s="233">
        <v>290.88</v>
      </c>
      <c r="I341" s="234"/>
      <c r="J341" s="230"/>
      <c r="K341" s="230"/>
      <c r="L341" s="235"/>
      <c r="M341" s="236"/>
      <c r="N341" s="237"/>
      <c r="O341" s="237"/>
      <c r="P341" s="237"/>
      <c r="Q341" s="237"/>
      <c r="R341" s="237"/>
      <c r="S341" s="237"/>
      <c r="T341" s="238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9" t="s">
        <v>186</v>
      </c>
      <c r="AU341" s="239" t="s">
        <v>88</v>
      </c>
      <c r="AV341" s="13" t="s">
        <v>88</v>
      </c>
      <c r="AW341" s="13" t="s">
        <v>39</v>
      </c>
      <c r="AX341" s="13" t="s">
        <v>78</v>
      </c>
      <c r="AY341" s="239" t="s">
        <v>146</v>
      </c>
    </row>
    <row r="342" s="13" customFormat="1">
      <c r="A342" s="13"/>
      <c r="B342" s="229"/>
      <c r="C342" s="230"/>
      <c r="D342" s="221" t="s">
        <v>186</v>
      </c>
      <c r="E342" s="231" t="s">
        <v>32</v>
      </c>
      <c r="F342" s="232" t="s">
        <v>466</v>
      </c>
      <c r="G342" s="230"/>
      <c r="H342" s="233">
        <v>-3.1200000000000001</v>
      </c>
      <c r="I342" s="234"/>
      <c r="J342" s="230"/>
      <c r="K342" s="230"/>
      <c r="L342" s="235"/>
      <c r="M342" s="236"/>
      <c r="N342" s="237"/>
      <c r="O342" s="237"/>
      <c r="P342" s="237"/>
      <c r="Q342" s="237"/>
      <c r="R342" s="237"/>
      <c r="S342" s="237"/>
      <c r="T342" s="238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9" t="s">
        <v>186</v>
      </c>
      <c r="AU342" s="239" t="s">
        <v>88</v>
      </c>
      <c r="AV342" s="13" t="s">
        <v>88</v>
      </c>
      <c r="AW342" s="13" t="s">
        <v>39</v>
      </c>
      <c r="AX342" s="13" t="s">
        <v>78</v>
      </c>
      <c r="AY342" s="239" t="s">
        <v>146</v>
      </c>
    </row>
    <row r="343" s="15" customFormat="1">
      <c r="A343" s="15"/>
      <c r="B343" s="254"/>
      <c r="C343" s="255"/>
      <c r="D343" s="221" t="s">
        <v>186</v>
      </c>
      <c r="E343" s="256" t="s">
        <v>32</v>
      </c>
      <c r="F343" s="257" t="s">
        <v>256</v>
      </c>
      <c r="G343" s="255"/>
      <c r="H343" s="258">
        <v>663.21199999999999</v>
      </c>
      <c r="I343" s="259"/>
      <c r="J343" s="255"/>
      <c r="K343" s="255"/>
      <c r="L343" s="260"/>
      <c r="M343" s="261"/>
      <c r="N343" s="262"/>
      <c r="O343" s="262"/>
      <c r="P343" s="262"/>
      <c r="Q343" s="262"/>
      <c r="R343" s="262"/>
      <c r="S343" s="262"/>
      <c r="T343" s="263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4" t="s">
        <v>186</v>
      </c>
      <c r="AU343" s="264" t="s">
        <v>88</v>
      </c>
      <c r="AV343" s="15" t="s">
        <v>171</v>
      </c>
      <c r="AW343" s="15" t="s">
        <v>39</v>
      </c>
      <c r="AX343" s="15" t="s">
        <v>86</v>
      </c>
      <c r="AY343" s="264" t="s">
        <v>146</v>
      </c>
    </row>
    <row r="344" s="2" customFormat="1" ht="24.15" customHeight="1">
      <c r="A344" s="42"/>
      <c r="B344" s="43"/>
      <c r="C344" s="208" t="s">
        <v>475</v>
      </c>
      <c r="D344" s="208" t="s">
        <v>149</v>
      </c>
      <c r="E344" s="209" t="s">
        <v>476</v>
      </c>
      <c r="F344" s="210" t="s">
        <v>477</v>
      </c>
      <c r="G344" s="211" t="s">
        <v>294</v>
      </c>
      <c r="H344" s="212">
        <v>663.21199999999999</v>
      </c>
      <c r="I344" s="213"/>
      <c r="J344" s="214">
        <f>ROUND(I344*H344,2)</f>
        <v>0</v>
      </c>
      <c r="K344" s="210" t="s">
        <v>152</v>
      </c>
      <c r="L344" s="48"/>
      <c r="M344" s="215" t="s">
        <v>32</v>
      </c>
      <c r="N344" s="216" t="s">
        <v>49</v>
      </c>
      <c r="O344" s="88"/>
      <c r="P344" s="217">
        <f>O344*H344</f>
        <v>0</v>
      </c>
      <c r="Q344" s="217">
        <v>0.00080999999999999996</v>
      </c>
      <c r="R344" s="217">
        <f>Q344*H344</f>
        <v>0.53720171999999999</v>
      </c>
      <c r="S344" s="217">
        <v>0</v>
      </c>
      <c r="T344" s="218">
        <f>S344*H344</f>
        <v>0</v>
      </c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R344" s="219" t="s">
        <v>171</v>
      </c>
      <c r="AT344" s="219" t="s">
        <v>149</v>
      </c>
      <c r="AU344" s="219" t="s">
        <v>88</v>
      </c>
      <c r="AY344" s="20" t="s">
        <v>146</v>
      </c>
      <c r="BE344" s="220">
        <f>IF(N344="základní",J344,0)</f>
        <v>0</v>
      </c>
      <c r="BF344" s="220">
        <f>IF(N344="snížená",J344,0)</f>
        <v>0</v>
      </c>
      <c r="BG344" s="220">
        <f>IF(N344="zákl. přenesená",J344,0)</f>
        <v>0</v>
      </c>
      <c r="BH344" s="220">
        <f>IF(N344="sníž. přenesená",J344,0)</f>
        <v>0</v>
      </c>
      <c r="BI344" s="220">
        <f>IF(N344="nulová",J344,0)</f>
        <v>0</v>
      </c>
      <c r="BJ344" s="20" t="s">
        <v>86</v>
      </c>
      <c r="BK344" s="220">
        <f>ROUND(I344*H344,2)</f>
        <v>0</v>
      </c>
      <c r="BL344" s="20" t="s">
        <v>171</v>
      </c>
      <c r="BM344" s="219" t="s">
        <v>478</v>
      </c>
    </row>
    <row r="345" s="2" customFormat="1">
      <c r="A345" s="42"/>
      <c r="B345" s="43"/>
      <c r="C345" s="44"/>
      <c r="D345" s="221" t="s">
        <v>155</v>
      </c>
      <c r="E345" s="44"/>
      <c r="F345" s="222" t="s">
        <v>479</v>
      </c>
      <c r="G345" s="44"/>
      <c r="H345" s="44"/>
      <c r="I345" s="223"/>
      <c r="J345" s="44"/>
      <c r="K345" s="44"/>
      <c r="L345" s="48"/>
      <c r="M345" s="224"/>
      <c r="N345" s="225"/>
      <c r="O345" s="88"/>
      <c r="P345" s="88"/>
      <c r="Q345" s="88"/>
      <c r="R345" s="88"/>
      <c r="S345" s="88"/>
      <c r="T345" s="89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T345" s="20" t="s">
        <v>155</v>
      </c>
      <c r="AU345" s="20" t="s">
        <v>88</v>
      </c>
    </row>
    <row r="346" s="2" customFormat="1">
      <c r="A346" s="42"/>
      <c r="B346" s="43"/>
      <c r="C346" s="44"/>
      <c r="D346" s="226" t="s">
        <v>156</v>
      </c>
      <c r="E346" s="44"/>
      <c r="F346" s="227" t="s">
        <v>480</v>
      </c>
      <c r="G346" s="44"/>
      <c r="H346" s="44"/>
      <c r="I346" s="223"/>
      <c r="J346" s="44"/>
      <c r="K346" s="44"/>
      <c r="L346" s="48"/>
      <c r="M346" s="224"/>
      <c r="N346" s="225"/>
      <c r="O346" s="88"/>
      <c r="P346" s="88"/>
      <c r="Q346" s="88"/>
      <c r="R346" s="88"/>
      <c r="S346" s="88"/>
      <c r="T346" s="89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T346" s="20" t="s">
        <v>156</v>
      </c>
      <c r="AU346" s="20" t="s">
        <v>88</v>
      </c>
    </row>
    <row r="347" s="14" customFormat="1">
      <c r="A347" s="14"/>
      <c r="B347" s="244"/>
      <c r="C347" s="245"/>
      <c r="D347" s="221" t="s">
        <v>186</v>
      </c>
      <c r="E347" s="246" t="s">
        <v>32</v>
      </c>
      <c r="F347" s="247" t="s">
        <v>462</v>
      </c>
      <c r="G347" s="245"/>
      <c r="H347" s="246" t="s">
        <v>32</v>
      </c>
      <c r="I347" s="248"/>
      <c r="J347" s="245"/>
      <c r="K347" s="245"/>
      <c r="L347" s="249"/>
      <c r="M347" s="250"/>
      <c r="N347" s="251"/>
      <c r="O347" s="251"/>
      <c r="P347" s="251"/>
      <c r="Q347" s="251"/>
      <c r="R347" s="251"/>
      <c r="S347" s="251"/>
      <c r="T347" s="25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3" t="s">
        <v>186</v>
      </c>
      <c r="AU347" s="253" t="s">
        <v>88</v>
      </c>
      <c r="AV347" s="14" t="s">
        <v>86</v>
      </c>
      <c r="AW347" s="14" t="s">
        <v>39</v>
      </c>
      <c r="AX347" s="14" t="s">
        <v>78</v>
      </c>
      <c r="AY347" s="253" t="s">
        <v>146</v>
      </c>
    </row>
    <row r="348" s="14" customFormat="1">
      <c r="A348" s="14"/>
      <c r="B348" s="244"/>
      <c r="C348" s="245"/>
      <c r="D348" s="221" t="s">
        <v>186</v>
      </c>
      <c r="E348" s="246" t="s">
        <v>32</v>
      </c>
      <c r="F348" s="247" t="s">
        <v>463</v>
      </c>
      <c r="G348" s="245"/>
      <c r="H348" s="246" t="s">
        <v>32</v>
      </c>
      <c r="I348" s="248"/>
      <c r="J348" s="245"/>
      <c r="K348" s="245"/>
      <c r="L348" s="249"/>
      <c r="M348" s="250"/>
      <c r="N348" s="251"/>
      <c r="O348" s="251"/>
      <c r="P348" s="251"/>
      <c r="Q348" s="251"/>
      <c r="R348" s="251"/>
      <c r="S348" s="251"/>
      <c r="T348" s="25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3" t="s">
        <v>186</v>
      </c>
      <c r="AU348" s="253" t="s">
        <v>88</v>
      </c>
      <c r="AV348" s="14" t="s">
        <v>86</v>
      </c>
      <c r="AW348" s="14" t="s">
        <v>39</v>
      </c>
      <c r="AX348" s="14" t="s">
        <v>78</v>
      </c>
      <c r="AY348" s="253" t="s">
        <v>146</v>
      </c>
    </row>
    <row r="349" s="13" customFormat="1">
      <c r="A349" s="13"/>
      <c r="B349" s="229"/>
      <c r="C349" s="230"/>
      <c r="D349" s="221" t="s">
        <v>186</v>
      </c>
      <c r="E349" s="231" t="s">
        <v>32</v>
      </c>
      <c r="F349" s="232" t="s">
        <v>464</v>
      </c>
      <c r="G349" s="230"/>
      <c r="H349" s="233">
        <v>404.25999999999999</v>
      </c>
      <c r="I349" s="234"/>
      <c r="J349" s="230"/>
      <c r="K349" s="230"/>
      <c r="L349" s="235"/>
      <c r="M349" s="236"/>
      <c r="N349" s="237"/>
      <c r="O349" s="237"/>
      <c r="P349" s="237"/>
      <c r="Q349" s="237"/>
      <c r="R349" s="237"/>
      <c r="S349" s="237"/>
      <c r="T349" s="238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9" t="s">
        <v>186</v>
      </c>
      <c r="AU349" s="239" t="s">
        <v>88</v>
      </c>
      <c r="AV349" s="13" t="s">
        <v>88</v>
      </c>
      <c r="AW349" s="13" t="s">
        <v>39</v>
      </c>
      <c r="AX349" s="13" t="s">
        <v>78</v>
      </c>
      <c r="AY349" s="239" t="s">
        <v>146</v>
      </c>
    </row>
    <row r="350" s="13" customFormat="1">
      <c r="A350" s="13"/>
      <c r="B350" s="229"/>
      <c r="C350" s="230"/>
      <c r="D350" s="221" t="s">
        <v>186</v>
      </c>
      <c r="E350" s="231" t="s">
        <v>32</v>
      </c>
      <c r="F350" s="232" t="s">
        <v>465</v>
      </c>
      <c r="G350" s="230"/>
      <c r="H350" s="233">
        <v>-25.687999999999999</v>
      </c>
      <c r="I350" s="234"/>
      <c r="J350" s="230"/>
      <c r="K350" s="230"/>
      <c r="L350" s="235"/>
      <c r="M350" s="236"/>
      <c r="N350" s="237"/>
      <c r="O350" s="237"/>
      <c r="P350" s="237"/>
      <c r="Q350" s="237"/>
      <c r="R350" s="237"/>
      <c r="S350" s="237"/>
      <c r="T350" s="238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9" t="s">
        <v>186</v>
      </c>
      <c r="AU350" s="239" t="s">
        <v>88</v>
      </c>
      <c r="AV350" s="13" t="s">
        <v>88</v>
      </c>
      <c r="AW350" s="13" t="s">
        <v>39</v>
      </c>
      <c r="AX350" s="13" t="s">
        <v>78</v>
      </c>
      <c r="AY350" s="239" t="s">
        <v>146</v>
      </c>
    </row>
    <row r="351" s="13" customFormat="1">
      <c r="A351" s="13"/>
      <c r="B351" s="229"/>
      <c r="C351" s="230"/>
      <c r="D351" s="221" t="s">
        <v>186</v>
      </c>
      <c r="E351" s="231" t="s">
        <v>32</v>
      </c>
      <c r="F351" s="232" t="s">
        <v>466</v>
      </c>
      <c r="G351" s="230"/>
      <c r="H351" s="233">
        <v>-3.1200000000000001</v>
      </c>
      <c r="I351" s="234"/>
      <c r="J351" s="230"/>
      <c r="K351" s="230"/>
      <c r="L351" s="235"/>
      <c r="M351" s="236"/>
      <c r="N351" s="237"/>
      <c r="O351" s="237"/>
      <c r="P351" s="237"/>
      <c r="Q351" s="237"/>
      <c r="R351" s="237"/>
      <c r="S351" s="237"/>
      <c r="T351" s="238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9" t="s">
        <v>186</v>
      </c>
      <c r="AU351" s="239" t="s">
        <v>88</v>
      </c>
      <c r="AV351" s="13" t="s">
        <v>88</v>
      </c>
      <c r="AW351" s="13" t="s">
        <v>39</v>
      </c>
      <c r="AX351" s="13" t="s">
        <v>78</v>
      </c>
      <c r="AY351" s="239" t="s">
        <v>146</v>
      </c>
    </row>
    <row r="352" s="14" customFormat="1">
      <c r="A352" s="14"/>
      <c r="B352" s="244"/>
      <c r="C352" s="245"/>
      <c r="D352" s="221" t="s">
        <v>186</v>
      </c>
      <c r="E352" s="246" t="s">
        <v>32</v>
      </c>
      <c r="F352" s="247" t="s">
        <v>467</v>
      </c>
      <c r="G352" s="245"/>
      <c r="H352" s="246" t="s">
        <v>32</v>
      </c>
      <c r="I352" s="248"/>
      <c r="J352" s="245"/>
      <c r="K352" s="245"/>
      <c r="L352" s="249"/>
      <c r="M352" s="250"/>
      <c r="N352" s="251"/>
      <c r="O352" s="251"/>
      <c r="P352" s="251"/>
      <c r="Q352" s="251"/>
      <c r="R352" s="251"/>
      <c r="S352" s="251"/>
      <c r="T352" s="252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3" t="s">
        <v>186</v>
      </c>
      <c r="AU352" s="253" t="s">
        <v>88</v>
      </c>
      <c r="AV352" s="14" t="s">
        <v>86</v>
      </c>
      <c r="AW352" s="14" t="s">
        <v>39</v>
      </c>
      <c r="AX352" s="14" t="s">
        <v>78</v>
      </c>
      <c r="AY352" s="253" t="s">
        <v>146</v>
      </c>
    </row>
    <row r="353" s="13" customFormat="1">
      <c r="A353" s="13"/>
      <c r="B353" s="229"/>
      <c r="C353" s="230"/>
      <c r="D353" s="221" t="s">
        <v>186</v>
      </c>
      <c r="E353" s="231" t="s">
        <v>32</v>
      </c>
      <c r="F353" s="232" t="s">
        <v>468</v>
      </c>
      <c r="G353" s="230"/>
      <c r="H353" s="233">
        <v>290.88</v>
      </c>
      <c r="I353" s="234"/>
      <c r="J353" s="230"/>
      <c r="K353" s="230"/>
      <c r="L353" s="235"/>
      <c r="M353" s="236"/>
      <c r="N353" s="237"/>
      <c r="O353" s="237"/>
      <c r="P353" s="237"/>
      <c r="Q353" s="237"/>
      <c r="R353" s="237"/>
      <c r="S353" s="237"/>
      <c r="T353" s="238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9" t="s">
        <v>186</v>
      </c>
      <c r="AU353" s="239" t="s">
        <v>88</v>
      </c>
      <c r="AV353" s="13" t="s">
        <v>88</v>
      </c>
      <c r="AW353" s="13" t="s">
        <v>39</v>
      </c>
      <c r="AX353" s="13" t="s">
        <v>78</v>
      </c>
      <c r="AY353" s="239" t="s">
        <v>146</v>
      </c>
    </row>
    <row r="354" s="13" customFormat="1">
      <c r="A354" s="13"/>
      <c r="B354" s="229"/>
      <c r="C354" s="230"/>
      <c r="D354" s="221" t="s">
        <v>186</v>
      </c>
      <c r="E354" s="231" t="s">
        <v>32</v>
      </c>
      <c r="F354" s="232" t="s">
        <v>466</v>
      </c>
      <c r="G354" s="230"/>
      <c r="H354" s="233">
        <v>-3.1200000000000001</v>
      </c>
      <c r="I354" s="234"/>
      <c r="J354" s="230"/>
      <c r="K354" s="230"/>
      <c r="L354" s="235"/>
      <c r="M354" s="236"/>
      <c r="N354" s="237"/>
      <c r="O354" s="237"/>
      <c r="P354" s="237"/>
      <c r="Q354" s="237"/>
      <c r="R354" s="237"/>
      <c r="S354" s="237"/>
      <c r="T354" s="238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9" t="s">
        <v>186</v>
      </c>
      <c r="AU354" s="239" t="s">
        <v>88</v>
      </c>
      <c r="AV354" s="13" t="s">
        <v>88</v>
      </c>
      <c r="AW354" s="13" t="s">
        <v>39</v>
      </c>
      <c r="AX354" s="13" t="s">
        <v>78</v>
      </c>
      <c r="AY354" s="239" t="s">
        <v>146</v>
      </c>
    </row>
    <row r="355" s="15" customFormat="1">
      <c r="A355" s="15"/>
      <c r="B355" s="254"/>
      <c r="C355" s="255"/>
      <c r="D355" s="221" t="s">
        <v>186</v>
      </c>
      <c r="E355" s="256" t="s">
        <v>32</v>
      </c>
      <c r="F355" s="257" t="s">
        <v>256</v>
      </c>
      <c r="G355" s="255"/>
      <c r="H355" s="258">
        <v>663.21199999999999</v>
      </c>
      <c r="I355" s="259"/>
      <c r="J355" s="255"/>
      <c r="K355" s="255"/>
      <c r="L355" s="260"/>
      <c r="M355" s="261"/>
      <c r="N355" s="262"/>
      <c r="O355" s="262"/>
      <c r="P355" s="262"/>
      <c r="Q355" s="262"/>
      <c r="R355" s="262"/>
      <c r="S355" s="262"/>
      <c r="T355" s="263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4" t="s">
        <v>186</v>
      </c>
      <c r="AU355" s="264" t="s">
        <v>88</v>
      </c>
      <c r="AV355" s="15" t="s">
        <v>171</v>
      </c>
      <c r="AW355" s="15" t="s">
        <v>39</v>
      </c>
      <c r="AX355" s="15" t="s">
        <v>86</v>
      </c>
      <c r="AY355" s="264" t="s">
        <v>146</v>
      </c>
    </row>
    <row r="356" s="2" customFormat="1" ht="24.15" customHeight="1">
      <c r="A356" s="42"/>
      <c r="B356" s="43"/>
      <c r="C356" s="208" t="s">
        <v>481</v>
      </c>
      <c r="D356" s="208" t="s">
        <v>149</v>
      </c>
      <c r="E356" s="209" t="s">
        <v>482</v>
      </c>
      <c r="F356" s="210" t="s">
        <v>483</v>
      </c>
      <c r="G356" s="211" t="s">
        <v>294</v>
      </c>
      <c r="H356" s="212">
        <v>663.21199999999999</v>
      </c>
      <c r="I356" s="213"/>
      <c r="J356" s="214">
        <f>ROUND(I356*H356,2)</f>
        <v>0</v>
      </c>
      <c r="K356" s="210" t="s">
        <v>152</v>
      </c>
      <c r="L356" s="48"/>
      <c r="M356" s="215" t="s">
        <v>32</v>
      </c>
      <c r="N356" s="216" t="s">
        <v>49</v>
      </c>
      <c r="O356" s="88"/>
      <c r="P356" s="217">
        <f>O356*H356</f>
        <v>0</v>
      </c>
      <c r="Q356" s="217">
        <v>0</v>
      </c>
      <c r="R356" s="217">
        <f>Q356*H356</f>
        <v>0</v>
      </c>
      <c r="S356" s="217">
        <v>0</v>
      </c>
      <c r="T356" s="218">
        <f>S356*H356</f>
        <v>0</v>
      </c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R356" s="219" t="s">
        <v>171</v>
      </c>
      <c r="AT356" s="219" t="s">
        <v>149</v>
      </c>
      <c r="AU356" s="219" t="s">
        <v>88</v>
      </c>
      <c r="AY356" s="20" t="s">
        <v>146</v>
      </c>
      <c r="BE356" s="220">
        <f>IF(N356="základní",J356,0)</f>
        <v>0</v>
      </c>
      <c r="BF356" s="220">
        <f>IF(N356="snížená",J356,0)</f>
        <v>0</v>
      </c>
      <c r="BG356" s="220">
        <f>IF(N356="zákl. přenesená",J356,0)</f>
        <v>0</v>
      </c>
      <c r="BH356" s="220">
        <f>IF(N356="sníž. přenesená",J356,0)</f>
        <v>0</v>
      </c>
      <c r="BI356" s="220">
        <f>IF(N356="nulová",J356,0)</f>
        <v>0</v>
      </c>
      <c r="BJ356" s="20" t="s">
        <v>86</v>
      </c>
      <c r="BK356" s="220">
        <f>ROUND(I356*H356,2)</f>
        <v>0</v>
      </c>
      <c r="BL356" s="20" t="s">
        <v>171</v>
      </c>
      <c r="BM356" s="219" t="s">
        <v>484</v>
      </c>
    </row>
    <row r="357" s="2" customFormat="1">
      <c r="A357" s="42"/>
      <c r="B357" s="43"/>
      <c r="C357" s="44"/>
      <c r="D357" s="221" t="s">
        <v>155</v>
      </c>
      <c r="E357" s="44"/>
      <c r="F357" s="222" t="s">
        <v>485</v>
      </c>
      <c r="G357" s="44"/>
      <c r="H357" s="44"/>
      <c r="I357" s="223"/>
      <c r="J357" s="44"/>
      <c r="K357" s="44"/>
      <c r="L357" s="48"/>
      <c r="M357" s="224"/>
      <c r="N357" s="225"/>
      <c r="O357" s="88"/>
      <c r="P357" s="88"/>
      <c r="Q357" s="88"/>
      <c r="R357" s="88"/>
      <c r="S357" s="88"/>
      <c r="T357" s="89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T357" s="20" t="s">
        <v>155</v>
      </c>
      <c r="AU357" s="20" t="s">
        <v>88</v>
      </c>
    </row>
    <row r="358" s="2" customFormat="1">
      <c r="A358" s="42"/>
      <c r="B358" s="43"/>
      <c r="C358" s="44"/>
      <c r="D358" s="226" t="s">
        <v>156</v>
      </c>
      <c r="E358" s="44"/>
      <c r="F358" s="227" t="s">
        <v>486</v>
      </c>
      <c r="G358" s="44"/>
      <c r="H358" s="44"/>
      <c r="I358" s="223"/>
      <c r="J358" s="44"/>
      <c r="K358" s="44"/>
      <c r="L358" s="48"/>
      <c r="M358" s="224"/>
      <c r="N358" s="225"/>
      <c r="O358" s="88"/>
      <c r="P358" s="88"/>
      <c r="Q358" s="88"/>
      <c r="R358" s="88"/>
      <c r="S358" s="88"/>
      <c r="T358" s="89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T358" s="20" t="s">
        <v>156</v>
      </c>
      <c r="AU358" s="20" t="s">
        <v>88</v>
      </c>
    </row>
    <row r="359" s="14" customFormat="1">
      <c r="A359" s="14"/>
      <c r="B359" s="244"/>
      <c r="C359" s="245"/>
      <c r="D359" s="221" t="s">
        <v>186</v>
      </c>
      <c r="E359" s="246" t="s">
        <v>32</v>
      </c>
      <c r="F359" s="247" t="s">
        <v>462</v>
      </c>
      <c r="G359" s="245"/>
      <c r="H359" s="246" t="s">
        <v>32</v>
      </c>
      <c r="I359" s="248"/>
      <c r="J359" s="245"/>
      <c r="K359" s="245"/>
      <c r="L359" s="249"/>
      <c r="M359" s="250"/>
      <c r="N359" s="251"/>
      <c r="O359" s="251"/>
      <c r="P359" s="251"/>
      <c r="Q359" s="251"/>
      <c r="R359" s="251"/>
      <c r="S359" s="251"/>
      <c r="T359" s="25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3" t="s">
        <v>186</v>
      </c>
      <c r="AU359" s="253" t="s">
        <v>88</v>
      </c>
      <c r="AV359" s="14" t="s">
        <v>86</v>
      </c>
      <c r="AW359" s="14" t="s">
        <v>39</v>
      </c>
      <c r="AX359" s="14" t="s">
        <v>78</v>
      </c>
      <c r="AY359" s="253" t="s">
        <v>146</v>
      </c>
    </row>
    <row r="360" s="14" customFormat="1">
      <c r="A360" s="14"/>
      <c r="B360" s="244"/>
      <c r="C360" s="245"/>
      <c r="D360" s="221" t="s">
        <v>186</v>
      </c>
      <c r="E360" s="246" t="s">
        <v>32</v>
      </c>
      <c r="F360" s="247" t="s">
        <v>463</v>
      </c>
      <c r="G360" s="245"/>
      <c r="H360" s="246" t="s">
        <v>32</v>
      </c>
      <c r="I360" s="248"/>
      <c r="J360" s="245"/>
      <c r="K360" s="245"/>
      <c r="L360" s="249"/>
      <c r="M360" s="250"/>
      <c r="N360" s="251"/>
      <c r="O360" s="251"/>
      <c r="P360" s="251"/>
      <c r="Q360" s="251"/>
      <c r="R360" s="251"/>
      <c r="S360" s="251"/>
      <c r="T360" s="252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3" t="s">
        <v>186</v>
      </c>
      <c r="AU360" s="253" t="s">
        <v>88</v>
      </c>
      <c r="AV360" s="14" t="s">
        <v>86</v>
      </c>
      <c r="AW360" s="14" t="s">
        <v>39</v>
      </c>
      <c r="AX360" s="14" t="s">
        <v>78</v>
      </c>
      <c r="AY360" s="253" t="s">
        <v>146</v>
      </c>
    </row>
    <row r="361" s="13" customFormat="1">
      <c r="A361" s="13"/>
      <c r="B361" s="229"/>
      <c r="C361" s="230"/>
      <c r="D361" s="221" t="s">
        <v>186</v>
      </c>
      <c r="E361" s="231" t="s">
        <v>32</v>
      </c>
      <c r="F361" s="232" t="s">
        <v>464</v>
      </c>
      <c r="G361" s="230"/>
      <c r="H361" s="233">
        <v>404.25999999999999</v>
      </c>
      <c r="I361" s="234"/>
      <c r="J361" s="230"/>
      <c r="K361" s="230"/>
      <c r="L361" s="235"/>
      <c r="M361" s="236"/>
      <c r="N361" s="237"/>
      <c r="O361" s="237"/>
      <c r="P361" s="237"/>
      <c r="Q361" s="237"/>
      <c r="R361" s="237"/>
      <c r="S361" s="237"/>
      <c r="T361" s="238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9" t="s">
        <v>186</v>
      </c>
      <c r="AU361" s="239" t="s">
        <v>88</v>
      </c>
      <c r="AV361" s="13" t="s">
        <v>88</v>
      </c>
      <c r="AW361" s="13" t="s">
        <v>39</v>
      </c>
      <c r="AX361" s="13" t="s">
        <v>78</v>
      </c>
      <c r="AY361" s="239" t="s">
        <v>146</v>
      </c>
    </row>
    <row r="362" s="13" customFormat="1">
      <c r="A362" s="13"/>
      <c r="B362" s="229"/>
      <c r="C362" s="230"/>
      <c r="D362" s="221" t="s">
        <v>186</v>
      </c>
      <c r="E362" s="231" t="s">
        <v>32</v>
      </c>
      <c r="F362" s="232" t="s">
        <v>465</v>
      </c>
      <c r="G362" s="230"/>
      <c r="H362" s="233">
        <v>-25.687999999999999</v>
      </c>
      <c r="I362" s="234"/>
      <c r="J362" s="230"/>
      <c r="K362" s="230"/>
      <c r="L362" s="235"/>
      <c r="M362" s="236"/>
      <c r="N362" s="237"/>
      <c r="O362" s="237"/>
      <c r="P362" s="237"/>
      <c r="Q362" s="237"/>
      <c r="R362" s="237"/>
      <c r="S362" s="237"/>
      <c r="T362" s="238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9" t="s">
        <v>186</v>
      </c>
      <c r="AU362" s="239" t="s">
        <v>88</v>
      </c>
      <c r="AV362" s="13" t="s">
        <v>88</v>
      </c>
      <c r="AW362" s="13" t="s">
        <v>39</v>
      </c>
      <c r="AX362" s="13" t="s">
        <v>78</v>
      </c>
      <c r="AY362" s="239" t="s">
        <v>146</v>
      </c>
    </row>
    <row r="363" s="13" customFormat="1">
      <c r="A363" s="13"/>
      <c r="B363" s="229"/>
      <c r="C363" s="230"/>
      <c r="D363" s="221" t="s">
        <v>186</v>
      </c>
      <c r="E363" s="231" t="s">
        <v>32</v>
      </c>
      <c r="F363" s="232" t="s">
        <v>466</v>
      </c>
      <c r="G363" s="230"/>
      <c r="H363" s="233">
        <v>-3.1200000000000001</v>
      </c>
      <c r="I363" s="234"/>
      <c r="J363" s="230"/>
      <c r="K363" s="230"/>
      <c r="L363" s="235"/>
      <c r="M363" s="236"/>
      <c r="N363" s="237"/>
      <c r="O363" s="237"/>
      <c r="P363" s="237"/>
      <c r="Q363" s="237"/>
      <c r="R363" s="237"/>
      <c r="S363" s="237"/>
      <c r="T363" s="238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9" t="s">
        <v>186</v>
      </c>
      <c r="AU363" s="239" t="s">
        <v>88</v>
      </c>
      <c r="AV363" s="13" t="s">
        <v>88</v>
      </c>
      <c r="AW363" s="13" t="s">
        <v>39</v>
      </c>
      <c r="AX363" s="13" t="s">
        <v>78</v>
      </c>
      <c r="AY363" s="239" t="s">
        <v>146</v>
      </c>
    </row>
    <row r="364" s="14" customFormat="1">
      <c r="A364" s="14"/>
      <c r="B364" s="244"/>
      <c r="C364" s="245"/>
      <c r="D364" s="221" t="s">
        <v>186</v>
      </c>
      <c r="E364" s="246" t="s">
        <v>32</v>
      </c>
      <c r="F364" s="247" t="s">
        <v>467</v>
      </c>
      <c r="G364" s="245"/>
      <c r="H364" s="246" t="s">
        <v>32</v>
      </c>
      <c r="I364" s="248"/>
      <c r="J364" s="245"/>
      <c r="K364" s="245"/>
      <c r="L364" s="249"/>
      <c r="M364" s="250"/>
      <c r="N364" s="251"/>
      <c r="O364" s="251"/>
      <c r="P364" s="251"/>
      <c r="Q364" s="251"/>
      <c r="R364" s="251"/>
      <c r="S364" s="251"/>
      <c r="T364" s="25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3" t="s">
        <v>186</v>
      </c>
      <c r="AU364" s="253" t="s">
        <v>88</v>
      </c>
      <c r="AV364" s="14" t="s">
        <v>86</v>
      </c>
      <c r="AW364" s="14" t="s">
        <v>39</v>
      </c>
      <c r="AX364" s="14" t="s">
        <v>78</v>
      </c>
      <c r="AY364" s="253" t="s">
        <v>146</v>
      </c>
    </row>
    <row r="365" s="13" customFormat="1">
      <c r="A365" s="13"/>
      <c r="B365" s="229"/>
      <c r="C365" s="230"/>
      <c r="D365" s="221" t="s">
        <v>186</v>
      </c>
      <c r="E365" s="231" t="s">
        <v>32</v>
      </c>
      <c r="F365" s="232" t="s">
        <v>468</v>
      </c>
      <c r="G365" s="230"/>
      <c r="H365" s="233">
        <v>290.88</v>
      </c>
      <c r="I365" s="234"/>
      <c r="J365" s="230"/>
      <c r="K365" s="230"/>
      <c r="L365" s="235"/>
      <c r="M365" s="236"/>
      <c r="N365" s="237"/>
      <c r="O365" s="237"/>
      <c r="P365" s="237"/>
      <c r="Q365" s="237"/>
      <c r="R365" s="237"/>
      <c r="S365" s="237"/>
      <c r="T365" s="238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9" t="s">
        <v>186</v>
      </c>
      <c r="AU365" s="239" t="s">
        <v>88</v>
      </c>
      <c r="AV365" s="13" t="s">
        <v>88</v>
      </c>
      <c r="AW365" s="13" t="s">
        <v>39</v>
      </c>
      <c r="AX365" s="13" t="s">
        <v>78</v>
      </c>
      <c r="AY365" s="239" t="s">
        <v>146</v>
      </c>
    </row>
    <row r="366" s="13" customFormat="1">
      <c r="A366" s="13"/>
      <c r="B366" s="229"/>
      <c r="C366" s="230"/>
      <c r="D366" s="221" t="s">
        <v>186</v>
      </c>
      <c r="E366" s="231" t="s">
        <v>32</v>
      </c>
      <c r="F366" s="232" t="s">
        <v>466</v>
      </c>
      <c r="G366" s="230"/>
      <c r="H366" s="233">
        <v>-3.1200000000000001</v>
      </c>
      <c r="I366" s="234"/>
      <c r="J366" s="230"/>
      <c r="K366" s="230"/>
      <c r="L366" s="235"/>
      <c r="M366" s="236"/>
      <c r="N366" s="237"/>
      <c r="O366" s="237"/>
      <c r="P366" s="237"/>
      <c r="Q366" s="237"/>
      <c r="R366" s="237"/>
      <c r="S366" s="237"/>
      <c r="T366" s="238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9" t="s">
        <v>186</v>
      </c>
      <c r="AU366" s="239" t="s">
        <v>88</v>
      </c>
      <c r="AV366" s="13" t="s">
        <v>88</v>
      </c>
      <c r="AW366" s="13" t="s">
        <v>39</v>
      </c>
      <c r="AX366" s="13" t="s">
        <v>78</v>
      </c>
      <c r="AY366" s="239" t="s">
        <v>146</v>
      </c>
    </row>
    <row r="367" s="15" customFormat="1">
      <c r="A367" s="15"/>
      <c r="B367" s="254"/>
      <c r="C367" s="255"/>
      <c r="D367" s="221" t="s">
        <v>186</v>
      </c>
      <c r="E367" s="256" t="s">
        <v>32</v>
      </c>
      <c r="F367" s="257" t="s">
        <v>256</v>
      </c>
      <c r="G367" s="255"/>
      <c r="H367" s="258">
        <v>663.21199999999999</v>
      </c>
      <c r="I367" s="259"/>
      <c r="J367" s="255"/>
      <c r="K367" s="255"/>
      <c r="L367" s="260"/>
      <c r="M367" s="261"/>
      <c r="N367" s="262"/>
      <c r="O367" s="262"/>
      <c r="P367" s="262"/>
      <c r="Q367" s="262"/>
      <c r="R367" s="262"/>
      <c r="S367" s="262"/>
      <c r="T367" s="263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4" t="s">
        <v>186</v>
      </c>
      <c r="AU367" s="264" t="s">
        <v>88</v>
      </c>
      <c r="AV367" s="15" t="s">
        <v>171</v>
      </c>
      <c r="AW367" s="15" t="s">
        <v>39</v>
      </c>
      <c r="AX367" s="15" t="s">
        <v>86</v>
      </c>
      <c r="AY367" s="264" t="s">
        <v>146</v>
      </c>
    </row>
    <row r="368" s="2" customFormat="1" ht="33" customHeight="1">
      <c r="A368" s="42"/>
      <c r="B368" s="43"/>
      <c r="C368" s="208" t="s">
        <v>487</v>
      </c>
      <c r="D368" s="208" t="s">
        <v>149</v>
      </c>
      <c r="E368" s="209" t="s">
        <v>488</v>
      </c>
      <c r="F368" s="210" t="s">
        <v>489</v>
      </c>
      <c r="G368" s="211" t="s">
        <v>265</v>
      </c>
      <c r="H368" s="212">
        <v>0.622</v>
      </c>
      <c r="I368" s="213"/>
      <c r="J368" s="214">
        <f>ROUND(I368*H368,2)</f>
        <v>0</v>
      </c>
      <c r="K368" s="210" t="s">
        <v>152</v>
      </c>
      <c r="L368" s="48"/>
      <c r="M368" s="215" t="s">
        <v>32</v>
      </c>
      <c r="N368" s="216" t="s">
        <v>49</v>
      </c>
      <c r="O368" s="88"/>
      <c r="P368" s="217">
        <f>O368*H368</f>
        <v>0</v>
      </c>
      <c r="Q368" s="217">
        <v>0.01221</v>
      </c>
      <c r="R368" s="217">
        <f>Q368*H368</f>
        <v>0.0075946199999999998</v>
      </c>
      <c r="S368" s="217">
        <v>0</v>
      </c>
      <c r="T368" s="218">
        <f>S368*H368</f>
        <v>0</v>
      </c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R368" s="219" t="s">
        <v>171</v>
      </c>
      <c r="AT368" s="219" t="s">
        <v>149</v>
      </c>
      <c r="AU368" s="219" t="s">
        <v>88</v>
      </c>
      <c r="AY368" s="20" t="s">
        <v>146</v>
      </c>
      <c r="BE368" s="220">
        <f>IF(N368="základní",J368,0)</f>
        <v>0</v>
      </c>
      <c r="BF368" s="220">
        <f>IF(N368="snížená",J368,0)</f>
        <v>0</v>
      </c>
      <c r="BG368" s="220">
        <f>IF(N368="zákl. přenesená",J368,0)</f>
        <v>0</v>
      </c>
      <c r="BH368" s="220">
        <f>IF(N368="sníž. přenesená",J368,0)</f>
        <v>0</v>
      </c>
      <c r="BI368" s="220">
        <f>IF(N368="nulová",J368,0)</f>
        <v>0</v>
      </c>
      <c r="BJ368" s="20" t="s">
        <v>86</v>
      </c>
      <c r="BK368" s="220">
        <f>ROUND(I368*H368,2)</f>
        <v>0</v>
      </c>
      <c r="BL368" s="20" t="s">
        <v>171</v>
      </c>
      <c r="BM368" s="219" t="s">
        <v>490</v>
      </c>
    </row>
    <row r="369" s="2" customFormat="1">
      <c r="A369" s="42"/>
      <c r="B369" s="43"/>
      <c r="C369" s="44"/>
      <c r="D369" s="221" t="s">
        <v>155</v>
      </c>
      <c r="E369" s="44"/>
      <c r="F369" s="222" t="s">
        <v>491</v>
      </c>
      <c r="G369" s="44"/>
      <c r="H369" s="44"/>
      <c r="I369" s="223"/>
      <c r="J369" s="44"/>
      <c r="K369" s="44"/>
      <c r="L369" s="48"/>
      <c r="M369" s="224"/>
      <c r="N369" s="225"/>
      <c r="O369" s="88"/>
      <c r="P369" s="88"/>
      <c r="Q369" s="88"/>
      <c r="R369" s="88"/>
      <c r="S369" s="88"/>
      <c r="T369" s="89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T369" s="20" t="s">
        <v>155</v>
      </c>
      <c r="AU369" s="20" t="s">
        <v>88</v>
      </c>
    </row>
    <row r="370" s="2" customFormat="1">
      <c r="A370" s="42"/>
      <c r="B370" s="43"/>
      <c r="C370" s="44"/>
      <c r="D370" s="226" t="s">
        <v>156</v>
      </c>
      <c r="E370" s="44"/>
      <c r="F370" s="227" t="s">
        <v>492</v>
      </c>
      <c r="G370" s="44"/>
      <c r="H370" s="44"/>
      <c r="I370" s="223"/>
      <c r="J370" s="44"/>
      <c r="K370" s="44"/>
      <c r="L370" s="48"/>
      <c r="M370" s="224"/>
      <c r="N370" s="225"/>
      <c r="O370" s="88"/>
      <c r="P370" s="88"/>
      <c r="Q370" s="88"/>
      <c r="R370" s="88"/>
      <c r="S370" s="88"/>
      <c r="T370" s="89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T370" s="20" t="s">
        <v>156</v>
      </c>
      <c r="AU370" s="20" t="s">
        <v>88</v>
      </c>
    </row>
    <row r="371" s="14" customFormat="1">
      <c r="A371" s="14"/>
      <c r="B371" s="244"/>
      <c r="C371" s="245"/>
      <c r="D371" s="221" t="s">
        <v>186</v>
      </c>
      <c r="E371" s="246" t="s">
        <v>32</v>
      </c>
      <c r="F371" s="247" t="s">
        <v>493</v>
      </c>
      <c r="G371" s="245"/>
      <c r="H371" s="246" t="s">
        <v>32</v>
      </c>
      <c r="I371" s="248"/>
      <c r="J371" s="245"/>
      <c r="K371" s="245"/>
      <c r="L371" s="249"/>
      <c r="M371" s="250"/>
      <c r="N371" s="251"/>
      <c r="O371" s="251"/>
      <c r="P371" s="251"/>
      <c r="Q371" s="251"/>
      <c r="R371" s="251"/>
      <c r="S371" s="251"/>
      <c r="T371" s="25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3" t="s">
        <v>186</v>
      </c>
      <c r="AU371" s="253" t="s">
        <v>88</v>
      </c>
      <c r="AV371" s="14" t="s">
        <v>86</v>
      </c>
      <c r="AW371" s="14" t="s">
        <v>39</v>
      </c>
      <c r="AX371" s="14" t="s">
        <v>78</v>
      </c>
      <c r="AY371" s="253" t="s">
        <v>146</v>
      </c>
    </row>
    <row r="372" s="14" customFormat="1">
      <c r="A372" s="14"/>
      <c r="B372" s="244"/>
      <c r="C372" s="245"/>
      <c r="D372" s="221" t="s">
        <v>186</v>
      </c>
      <c r="E372" s="246" t="s">
        <v>32</v>
      </c>
      <c r="F372" s="247" t="s">
        <v>463</v>
      </c>
      <c r="G372" s="245"/>
      <c r="H372" s="246" t="s">
        <v>32</v>
      </c>
      <c r="I372" s="248"/>
      <c r="J372" s="245"/>
      <c r="K372" s="245"/>
      <c r="L372" s="249"/>
      <c r="M372" s="250"/>
      <c r="N372" s="251"/>
      <c r="O372" s="251"/>
      <c r="P372" s="251"/>
      <c r="Q372" s="251"/>
      <c r="R372" s="251"/>
      <c r="S372" s="251"/>
      <c r="T372" s="25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3" t="s">
        <v>186</v>
      </c>
      <c r="AU372" s="253" t="s">
        <v>88</v>
      </c>
      <c r="AV372" s="14" t="s">
        <v>86</v>
      </c>
      <c r="AW372" s="14" t="s">
        <v>39</v>
      </c>
      <c r="AX372" s="14" t="s">
        <v>78</v>
      </c>
      <c r="AY372" s="253" t="s">
        <v>146</v>
      </c>
    </row>
    <row r="373" s="13" customFormat="1">
      <c r="A373" s="13"/>
      <c r="B373" s="229"/>
      <c r="C373" s="230"/>
      <c r="D373" s="221" t="s">
        <v>186</v>
      </c>
      <c r="E373" s="231" t="s">
        <v>32</v>
      </c>
      <c r="F373" s="232" t="s">
        <v>494</v>
      </c>
      <c r="G373" s="230"/>
      <c r="H373" s="233">
        <v>0.622</v>
      </c>
      <c r="I373" s="234"/>
      <c r="J373" s="230"/>
      <c r="K373" s="230"/>
      <c r="L373" s="235"/>
      <c r="M373" s="236"/>
      <c r="N373" s="237"/>
      <c r="O373" s="237"/>
      <c r="P373" s="237"/>
      <c r="Q373" s="237"/>
      <c r="R373" s="237"/>
      <c r="S373" s="237"/>
      <c r="T373" s="238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9" t="s">
        <v>186</v>
      </c>
      <c r="AU373" s="239" t="s">
        <v>88</v>
      </c>
      <c r="AV373" s="13" t="s">
        <v>88</v>
      </c>
      <c r="AW373" s="13" t="s">
        <v>39</v>
      </c>
      <c r="AX373" s="13" t="s">
        <v>86</v>
      </c>
      <c r="AY373" s="239" t="s">
        <v>146</v>
      </c>
    </row>
    <row r="374" s="2" customFormat="1" ht="21.75" customHeight="1">
      <c r="A374" s="42"/>
      <c r="B374" s="43"/>
      <c r="C374" s="265" t="s">
        <v>495</v>
      </c>
      <c r="D374" s="265" t="s">
        <v>286</v>
      </c>
      <c r="E374" s="266" t="s">
        <v>496</v>
      </c>
      <c r="F374" s="267" t="s">
        <v>497</v>
      </c>
      <c r="G374" s="268" t="s">
        <v>265</v>
      </c>
      <c r="H374" s="269">
        <v>0.68400000000000005</v>
      </c>
      <c r="I374" s="270"/>
      <c r="J374" s="271">
        <f>ROUND(I374*H374,2)</f>
        <v>0</v>
      </c>
      <c r="K374" s="267" t="s">
        <v>152</v>
      </c>
      <c r="L374" s="272"/>
      <c r="M374" s="273" t="s">
        <v>32</v>
      </c>
      <c r="N374" s="274" t="s">
        <v>49</v>
      </c>
      <c r="O374" s="88"/>
      <c r="P374" s="217">
        <f>O374*H374</f>
        <v>0</v>
      </c>
      <c r="Q374" s="217">
        <v>1</v>
      </c>
      <c r="R374" s="217">
        <f>Q374*H374</f>
        <v>0.68400000000000005</v>
      </c>
      <c r="S374" s="217">
        <v>0</v>
      </c>
      <c r="T374" s="218">
        <f>S374*H374</f>
        <v>0</v>
      </c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R374" s="219" t="s">
        <v>277</v>
      </c>
      <c r="AT374" s="219" t="s">
        <v>286</v>
      </c>
      <c r="AU374" s="219" t="s">
        <v>88</v>
      </c>
      <c r="AY374" s="20" t="s">
        <v>146</v>
      </c>
      <c r="BE374" s="220">
        <f>IF(N374="základní",J374,0)</f>
        <v>0</v>
      </c>
      <c r="BF374" s="220">
        <f>IF(N374="snížená",J374,0)</f>
        <v>0</v>
      </c>
      <c r="BG374" s="220">
        <f>IF(N374="zákl. přenesená",J374,0)</f>
        <v>0</v>
      </c>
      <c r="BH374" s="220">
        <f>IF(N374="sníž. přenesená",J374,0)</f>
        <v>0</v>
      </c>
      <c r="BI374" s="220">
        <f>IF(N374="nulová",J374,0)</f>
        <v>0</v>
      </c>
      <c r="BJ374" s="20" t="s">
        <v>86</v>
      </c>
      <c r="BK374" s="220">
        <f>ROUND(I374*H374,2)</f>
        <v>0</v>
      </c>
      <c r="BL374" s="20" t="s">
        <v>171</v>
      </c>
      <c r="BM374" s="219" t="s">
        <v>498</v>
      </c>
    </row>
    <row r="375" s="2" customFormat="1">
      <c r="A375" s="42"/>
      <c r="B375" s="43"/>
      <c r="C375" s="44"/>
      <c r="D375" s="221" t="s">
        <v>155</v>
      </c>
      <c r="E375" s="44"/>
      <c r="F375" s="222" t="s">
        <v>497</v>
      </c>
      <c r="G375" s="44"/>
      <c r="H375" s="44"/>
      <c r="I375" s="223"/>
      <c r="J375" s="44"/>
      <c r="K375" s="44"/>
      <c r="L375" s="48"/>
      <c r="M375" s="224"/>
      <c r="N375" s="225"/>
      <c r="O375" s="88"/>
      <c r="P375" s="88"/>
      <c r="Q375" s="88"/>
      <c r="R375" s="88"/>
      <c r="S375" s="88"/>
      <c r="T375" s="89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T375" s="20" t="s">
        <v>155</v>
      </c>
      <c r="AU375" s="20" t="s">
        <v>88</v>
      </c>
    </row>
    <row r="376" s="13" customFormat="1">
      <c r="A376" s="13"/>
      <c r="B376" s="229"/>
      <c r="C376" s="230"/>
      <c r="D376" s="221" t="s">
        <v>186</v>
      </c>
      <c r="E376" s="230"/>
      <c r="F376" s="232" t="s">
        <v>499</v>
      </c>
      <c r="G376" s="230"/>
      <c r="H376" s="233">
        <v>0.68400000000000005</v>
      </c>
      <c r="I376" s="234"/>
      <c r="J376" s="230"/>
      <c r="K376" s="230"/>
      <c r="L376" s="235"/>
      <c r="M376" s="236"/>
      <c r="N376" s="237"/>
      <c r="O376" s="237"/>
      <c r="P376" s="237"/>
      <c r="Q376" s="237"/>
      <c r="R376" s="237"/>
      <c r="S376" s="237"/>
      <c r="T376" s="238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9" t="s">
        <v>186</v>
      </c>
      <c r="AU376" s="239" t="s">
        <v>88</v>
      </c>
      <c r="AV376" s="13" t="s">
        <v>88</v>
      </c>
      <c r="AW376" s="13" t="s">
        <v>4</v>
      </c>
      <c r="AX376" s="13" t="s">
        <v>86</v>
      </c>
      <c r="AY376" s="239" t="s">
        <v>146</v>
      </c>
    </row>
    <row r="377" s="2" customFormat="1" ht="21.75" customHeight="1">
      <c r="A377" s="42"/>
      <c r="B377" s="43"/>
      <c r="C377" s="208" t="s">
        <v>500</v>
      </c>
      <c r="D377" s="208" t="s">
        <v>149</v>
      </c>
      <c r="E377" s="209" t="s">
        <v>501</v>
      </c>
      <c r="F377" s="210" t="s">
        <v>502</v>
      </c>
      <c r="G377" s="211" t="s">
        <v>227</v>
      </c>
      <c r="H377" s="212">
        <v>17.138000000000002</v>
      </c>
      <c r="I377" s="213"/>
      <c r="J377" s="214">
        <f>ROUND(I377*H377,2)</f>
        <v>0</v>
      </c>
      <c r="K377" s="210" t="s">
        <v>152</v>
      </c>
      <c r="L377" s="48"/>
      <c r="M377" s="215" t="s">
        <v>32</v>
      </c>
      <c r="N377" s="216" t="s">
        <v>49</v>
      </c>
      <c r="O377" s="88"/>
      <c r="P377" s="217">
        <f>O377*H377</f>
        <v>0</v>
      </c>
      <c r="Q377" s="217">
        <v>2.5019499999999999</v>
      </c>
      <c r="R377" s="217">
        <f>Q377*H377</f>
        <v>42.878419100000002</v>
      </c>
      <c r="S377" s="217">
        <v>0</v>
      </c>
      <c r="T377" s="218">
        <f>S377*H377</f>
        <v>0</v>
      </c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R377" s="219" t="s">
        <v>171</v>
      </c>
      <c r="AT377" s="219" t="s">
        <v>149</v>
      </c>
      <c r="AU377" s="219" t="s">
        <v>88</v>
      </c>
      <c r="AY377" s="20" t="s">
        <v>146</v>
      </c>
      <c r="BE377" s="220">
        <f>IF(N377="základní",J377,0)</f>
        <v>0</v>
      </c>
      <c r="BF377" s="220">
        <f>IF(N377="snížená",J377,0)</f>
        <v>0</v>
      </c>
      <c r="BG377" s="220">
        <f>IF(N377="zákl. přenesená",J377,0)</f>
        <v>0</v>
      </c>
      <c r="BH377" s="220">
        <f>IF(N377="sníž. přenesená",J377,0)</f>
        <v>0</v>
      </c>
      <c r="BI377" s="220">
        <f>IF(N377="nulová",J377,0)</f>
        <v>0</v>
      </c>
      <c r="BJ377" s="20" t="s">
        <v>86</v>
      </c>
      <c r="BK377" s="220">
        <f>ROUND(I377*H377,2)</f>
        <v>0</v>
      </c>
      <c r="BL377" s="20" t="s">
        <v>171</v>
      </c>
      <c r="BM377" s="219" t="s">
        <v>503</v>
      </c>
    </row>
    <row r="378" s="2" customFormat="1">
      <c r="A378" s="42"/>
      <c r="B378" s="43"/>
      <c r="C378" s="44"/>
      <c r="D378" s="221" t="s">
        <v>155</v>
      </c>
      <c r="E378" s="44"/>
      <c r="F378" s="222" t="s">
        <v>504</v>
      </c>
      <c r="G378" s="44"/>
      <c r="H378" s="44"/>
      <c r="I378" s="223"/>
      <c r="J378" s="44"/>
      <c r="K378" s="44"/>
      <c r="L378" s="48"/>
      <c r="M378" s="224"/>
      <c r="N378" s="225"/>
      <c r="O378" s="88"/>
      <c r="P378" s="88"/>
      <c r="Q378" s="88"/>
      <c r="R378" s="88"/>
      <c r="S378" s="88"/>
      <c r="T378" s="89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T378" s="20" t="s">
        <v>155</v>
      </c>
      <c r="AU378" s="20" t="s">
        <v>88</v>
      </c>
    </row>
    <row r="379" s="2" customFormat="1">
      <c r="A379" s="42"/>
      <c r="B379" s="43"/>
      <c r="C379" s="44"/>
      <c r="D379" s="226" t="s">
        <v>156</v>
      </c>
      <c r="E379" s="44"/>
      <c r="F379" s="227" t="s">
        <v>505</v>
      </c>
      <c r="G379" s="44"/>
      <c r="H379" s="44"/>
      <c r="I379" s="223"/>
      <c r="J379" s="44"/>
      <c r="K379" s="44"/>
      <c r="L379" s="48"/>
      <c r="M379" s="224"/>
      <c r="N379" s="225"/>
      <c r="O379" s="88"/>
      <c r="P379" s="88"/>
      <c r="Q379" s="88"/>
      <c r="R379" s="88"/>
      <c r="S379" s="88"/>
      <c r="T379" s="89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T379" s="20" t="s">
        <v>156</v>
      </c>
      <c r="AU379" s="20" t="s">
        <v>88</v>
      </c>
    </row>
    <row r="380" s="14" customFormat="1">
      <c r="A380" s="14"/>
      <c r="B380" s="244"/>
      <c r="C380" s="245"/>
      <c r="D380" s="221" t="s">
        <v>186</v>
      </c>
      <c r="E380" s="246" t="s">
        <v>32</v>
      </c>
      <c r="F380" s="247" t="s">
        <v>506</v>
      </c>
      <c r="G380" s="245"/>
      <c r="H380" s="246" t="s">
        <v>32</v>
      </c>
      <c r="I380" s="248"/>
      <c r="J380" s="245"/>
      <c r="K380" s="245"/>
      <c r="L380" s="249"/>
      <c r="M380" s="250"/>
      <c r="N380" s="251"/>
      <c r="O380" s="251"/>
      <c r="P380" s="251"/>
      <c r="Q380" s="251"/>
      <c r="R380" s="251"/>
      <c r="S380" s="251"/>
      <c r="T380" s="252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3" t="s">
        <v>186</v>
      </c>
      <c r="AU380" s="253" t="s">
        <v>88</v>
      </c>
      <c r="AV380" s="14" t="s">
        <v>86</v>
      </c>
      <c r="AW380" s="14" t="s">
        <v>39</v>
      </c>
      <c r="AX380" s="14" t="s">
        <v>78</v>
      </c>
      <c r="AY380" s="253" t="s">
        <v>146</v>
      </c>
    </row>
    <row r="381" s="13" customFormat="1">
      <c r="A381" s="13"/>
      <c r="B381" s="229"/>
      <c r="C381" s="230"/>
      <c r="D381" s="221" t="s">
        <v>186</v>
      </c>
      <c r="E381" s="231" t="s">
        <v>32</v>
      </c>
      <c r="F381" s="232" t="s">
        <v>507</v>
      </c>
      <c r="G381" s="230"/>
      <c r="H381" s="233">
        <v>15.577999999999999</v>
      </c>
      <c r="I381" s="234"/>
      <c r="J381" s="230"/>
      <c r="K381" s="230"/>
      <c r="L381" s="235"/>
      <c r="M381" s="236"/>
      <c r="N381" s="237"/>
      <c r="O381" s="237"/>
      <c r="P381" s="237"/>
      <c r="Q381" s="237"/>
      <c r="R381" s="237"/>
      <c r="S381" s="237"/>
      <c r="T381" s="238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9" t="s">
        <v>186</v>
      </c>
      <c r="AU381" s="239" t="s">
        <v>88</v>
      </c>
      <c r="AV381" s="13" t="s">
        <v>88</v>
      </c>
      <c r="AW381" s="13" t="s">
        <v>39</v>
      </c>
      <c r="AX381" s="13" t="s">
        <v>78</v>
      </c>
      <c r="AY381" s="239" t="s">
        <v>146</v>
      </c>
    </row>
    <row r="382" s="13" customFormat="1">
      <c r="A382" s="13"/>
      <c r="B382" s="229"/>
      <c r="C382" s="230"/>
      <c r="D382" s="221" t="s">
        <v>186</v>
      </c>
      <c r="E382" s="231" t="s">
        <v>32</v>
      </c>
      <c r="F382" s="232" t="s">
        <v>508</v>
      </c>
      <c r="G382" s="230"/>
      <c r="H382" s="233">
        <v>1.5600000000000001</v>
      </c>
      <c r="I382" s="234"/>
      <c r="J382" s="230"/>
      <c r="K382" s="230"/>
      <c r="L382" s="235"/>
      <c r="M382" s="236"/>
      <c r="N382" s="237"/>
      <c r="O382" s="237"/>
      <c r="P382" s="237"/>
      <c r="Q382" s="237"/>
      <c r="R382" s="237"/>
      <c r="S382" s="237"/>
      <c r="T382" s="238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9" t="s">
        <v>186</v>
      </c>
      <c r="AU382" s="239" t="s">
        <v>88</v>
      </c>
      <c r="AV382" s="13" t="s">
        <v>88</v>
      </c>
      <c r="AW382" s="13" t="s">
        <v>39</v>
      </c>
      <c r="AX382" s="13" t="s">
        <v>78</v>
      </c>
      <c r="AY382" s="239" t="s">
        <v>146</v>
      </c>
    </row>
    <row r="383" s="15" customFormat="1">
      <c r="A383" s="15"/>
      <c r="B383" s="254"/>
      <c r="C383" s="255"/>
      <c r="D383" s="221" t="s">
        <v>186</v>
      </c>
      <c r="E383" s="256" t="s">
        <v>32</v>
      </c>
      <c r="F383" s="257" t="s">
        <v>256</v>
      </c>
      <c r="G383" s="255"/>
      <c r="H383" s="258">
        <v>17.137999999999998</v>
      </c>
      <c r="I383" s="259"/>
      <c r="J383" s="255"/>
      <c r="K383" s="255"/>
      <c r="L383" s="260"/>
      <c r="M383" s="261"/>
      <c r="N383" s="262"/>
      <c r="O383" s="262"/>
      <c r="P383" s="262"/>
      <c r="Q383" s="262"/>
      <c r="R383" s="262"/>
      <c r="S383" s="262"/>
      <c r="T383" s="263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64" t="s">
        <v>186</v>
      </c>
      <c r="AU383" s="264" t="s">
        <v>88</v>
      </c>
      <c r="AV383" s="15" t="s">
        <v>171</v>
      </c>
      <c r="AW383" s="15" t="s">
        <v>39</v>
      </c>
      <c r="AX383" s="15" t="s">
        <v>86</v>
      </c>
      <c r="AY383" s="264" t="s">
        <v>146</v>
      </c>
    </row>
    <row r="384" s="2" customFormat="1" ht="24.15" customHeight="1">
      <c r="A384" s="42"/>
      <c r="B384" s="43"/>
      <c r="C384" s="208" t="s">
        <v>509</v>
      </c>
      <c r="D384" s="208" t="s">
        <v>149</v>
      </c>
      <c r="E384" s="209" t="s">
        <v>510</v>
      </c>
      <c r="F384" s="210" t="s">
        <v>511</v>
      </c>
      <c r="G384" s="211" t="s">
        <v>265</v>
      </c>
      <c r="H384" s="212">
        <v>2.2629999999999999</v>
      </c>
      <c r="I384" s="213"/>
      <c r="J384" s="214">
        <f>ROUND(I384*H384,2)</f>
        <v>0</v>
      </c>
      <c r="K384" s="210" t="s">
        <v>152</v>
      </c>
      <c r="L384" s="48"/>
      <c r="M384" s="215" t="s">
        <v>32</v>
      </c>
      <c r="N384" s="216" t="s">
        <v>49</v>
      </c>
      <c r="O384" s="88"/>
      <c r="P384" s="217">
        <f>O384*H384</f>
        <v>0</v>
      </c>
      <c r="Q384" s="217">
        <v>1.0492699999999999</v>
      </c>
      <c r="R384" s="217">
        <f>Q384*H384</f>
        <v>2.3744980099999999</v>
      </c>
      <c r="S384" s="217">
        <v>0</v>
      </c>
      <c r="T384" s="218">
        <f>S384*H384</f>
        <v>0</v>
      </c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R384" s="219" t="s">
        <v>171</v>
      </c>
      <c r="AT384" s="219" t="s">
        <v>149</v>
      </c>
      <c r="AU384" s="219" t="s">
        <v>88</v>
      </c>
      <c r="AY384" s="20" t="s">
        <v>146</v>
      </c>
      <c r="BE384" s="220">
        <f>IF(N384="základní",J384,0)</f>
        <v>0</v>
      </c>
      <c r="BF384" s="220">
        <f>IF(N384="snížená",J384,0)</f>
        <v>0</v>
      </c>
      <c r="BG384" s="220">
        <f>IF(N384="zákl. přenesená",J384,0)</f>
        <v>0</v>
      </c>
      <c r="BH384" s="220">
        <f>IF(N384="sníž. přenesená",J384,0)</f>
        <v>0</v>
      </c>
      <c r="BI384" s="220">
        <f>IF(N384="nulová",J384,0)</f>
        <v>0</v>
      </c>
      <c r="BJ384" s="20" t="s">
        <v>86</v>
      </c>
      <c r="BK384" s="220">
        <f>ROUND(I384*H384,2)</f>
        <v>0</v>
      </c>
      <c r="BL384" s="20" t="s">
        <v>171</v>
      </c>
      <c r="BM384" s="219" t="s">
        <v>512</v>
      </c>
    </row>
    <row r="385" s="2" customFormat="1">
      <c r="A385" s="42"/>
      <c r="B385" s="43"/>
      <c r="C385" s="44"/>
      <c r="D385" s="221" t="s">
        <v>155</v>
      </c>
      <c r="E385" s="44"/>
      <c r="F385" s="222" t="s">
        <v>513</v>
      </c>
      <c r="G385" s="44"/>
      <c r="H385" s="44"/>
      <c r="I385" s="223"/>
      <c r="J385" s="44"/>
      <c r="K385" s="44"/>
      <c r="L385" s="48"/>
      <c r="M385" s="224"/>
      <c r="N385" s="225"/>
      <c r="O385" s="88"/>
      <c r="P385" s="88"/>
      <c r="Q385" s="88"/>
      <c r="R385" s="88"/>
      <c r="S385" s="88"/>
      <c r="T385" s="89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T385" s="20" t="s">
        <v>155</v>
      </c>
      <c r="AU385" s="20" t="s">
        <v>88</v>
      </c>
    </row>
    <row r="386" s="2" customFormat="1">
      <c r="A386" s="42"/>
      <c r="B386" s="43"/>
      <c r="C386" s="44"/>
      <c r="D386" s="226" t="s">
        <v>156</v>
      </c>
      <c r="E386" s="44"/>
      <c r="F386" s="227" t="s">
        <v>514</v>
      </c>
      <c r="G386" s="44"/>
      <c r="H386" s="44"/>
      <c r="I386" s="223"/>
      <c r="J386" s="44"/>
      <c r="K386" s="44"/>
      <c r="L386" s="48"/>
      <c r="M386" s="224"/>
      <c r="N386" s="225"/>
      <c r="O386" s="88"/>
      <c r="P386" s="88"/>
      <c r="Q386" s="88"/>
      <c r="R386" s="88"/>
      <c r="S386" s="88"/>
      <c r="T386" s="89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T386" s="20" t="s">
        <v>156</v>
      </c>
      <c r="AU386" s="20" t="s">
        <v>88</v>
      </c>
    </row>
    <row r="387" s="14" customFormat="1">
      <c r="A387" s="14"/>
      <c r="B387" s="244"/>
      <c r="C387" s="245"/>
      <c r="D387" s="221" t="s">
        <v>186</v>
      </c>
      <c r="E387" s="246" t="s">
        <v>32</v>
      </c>
      <c r="F387" s="247" t="s">
        <v>506</v>
      </c>
      <c r="G387" s="245"/>
      <c r="H387" s="246" t="s">
        <v>32</v>
      </c>
      <c r="I387" s="248"/>
      <c r="J387" s="245"/>
      <c r="K387" s="245"/>
      <c r="L387" s="249"/>
      <c r="M387" s="250"/>
      <c r="N387" s="251"/>
      <c r="O387" s="251"/>
      <c r="P387" s="251"/>
      <c r="Q387" s="251"/>
      <c r="R387" s="251"/>
      <c r="S387" s="251"/>
      <c r="T387" s="252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3" t="s">
        <v>186</v>
      </c>
      <c r="AU387" s="253" t="s">
        <v>88</v>
      </c>
      <c r="AV387" s="14" t="s">
        <v>86</v>
      </c>
      <c r="AW387" s="14" t="s">
        <v>39</v>
      </c>
      <c r="AX387" s="14" t="s">
        <v>78</v>
      </c>
      <c r="AY387" s="253" t="s">
        <v>146</v>
      </c>
    </row>
    <row r="388" s="14" customFormat="1">
      <c r="A388" s="14"/>
      <c r="B388" s="244"/>
      <c r="C388" s="245"/>
      <c r="D388" s="221" t="s">
        <v>186</v>
      </c>
      <c r="E388" s="246" t="s">
        <v>32</v>
      </c>
      <c r="F388" s="247" t="s">
        <v>515</v>
      </c>
      <c r="G388" s="245"/>
      <c r="H388" s="246" t="s">
        <v>32</v>
      </c>
      <c r="I388" s="248"/>
      <c r="J388" s="245"/>
      <c r="K388" s="245"/>
      <c r="L388" s="249"/>
      <c r="M388" s="250"/>
      <c r="N388" s="251"/>
      <c r="O388" s="251"/>
      <c r="P388" s="251"/>
      <c r="Q388" s="251"/>
      <c r="R388" s="251"/>
      <c r="S388" s="251"/>
      <c r="T388" s="252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3" t="s">
        <v>186</v>
      </c>
      <c r="AU388" s="253" t="s">
        <v>88</v>
      </c>
      <c r="AV388" s="14" t="s">
        <v>86</v>
      </c>
      <c r="AW388" s="14" t="s">
        <v>39</v>
      </c>
      <c r="AX388" s="14" t="s">
        <v>78</v>
      </c>
      <c r="AY388" s="253" t="s">
        <v>146</v>
      </c>
    </row>
    <row r="389" s="13" customFormat="1">
      <c r="A389" s="13"/>
      <c r="B389" s="229"/>
      <c r="C389" s="230"/>
      <c r="D389" s="221" t="s">
        <v>186</v>
      </c>
      <c r="E389" s="231" t="s">
        <v>32</v>
      </c>
      <c r="F389" s="232" t="s">
        <v>516</v>
      </c>
      <c r="G389" s="230"/>
      <c r="H389" s="233">
        <v>2.0569999999999999</v>
      </c>
      <c r="I389" s="234"/>
      <c r="J389" s="230"/>
      <c r="K389" s="230"/>
      <c r="L389" s="235"/>
      <c r="M389" s="236"/>
      <c r="N389" s="237"/>
      <c r="O389" s="237"/>
      <c r="P389" s="237"/>
      <c r="Q389" s="237"/>
      <c r="R389" s="237"/>
      <c r="S389" s="237"/>
      <c r="T389" s="238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9" t="s">
        <v>186</v>
      </c>
      <c r="AU389" s="239" t="s">
        <v>88</v>
      </c>
      <c r="AV389" s="13" t="s">
        <v>88</v>
      </c>
      <c r="AW389" s="13" t="s">
        <v>39</v>
      </c>
      <c r="AX389" s="13" t="s">
        <v>86</v>
      </c>
      <c r="AY389" s="239" t="s">
        <v>146</v>
      </c>
    </row>
    <row r="390" s="13" customFormat="1">
      <c r="A390" s="13"/>
      <c r="B390" s="229"/>
      <c r="C390" s="230"/>
      <c r="D390" s="221" t="s">
        <v>186</v>
      </c>
      <c r="E390" s="230"/>
      <c r="F390" s="232" t="s">
        <v>517</v>
      </c>
      <c r="G390" s="230"/>
      <c r="H390" s="233">
        <v>2.2629999999999999</v>
      </c>
      <c r="I390" s="234"/>
      <c r="J390" s="230"/>
      <c r="K390" s="230"/>
      <c r="L390" s="235"/>
      <c r="M390" s="236"/>
      <c r="N390" s="237"/>
      <c r="O390" s="237"/>
      <c r="P390" s="237"/>
      <c r="Q390" s="237"/>
      <c r="R390" s="237"/>
      <c r="S390" s="237"/>
      <c r="T390" s="238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9" t="s">
        <v>186</v>
      </c>
      <c r="AU390" s="239" t="s">
        <v>88</v>
      </c>
      <c r="AV390" s="13" t="s">
        <v>88</v>
      </c>
      <c r="AW390" s="13" t="s">
        <v>4</v>
      </c>
      <c r="AX390" s="13" t="s">
        <v>86</v>
      </c>
      <c r="AY390" s="239" t="s">
        <v>146</v>
      </c>
    </row>
    <row r="391" s="2" customFormat="1" ht="24.15" customHeight="1">
      <c r="A391" s="42"/>
      <c r="B391" s="43"/>
      <c r="C391" s="208" t="s">
        <v>518</v>
      </c>
      <c r="D391" s="208" t="s">
        <v>149</v>
      </c>
      <c r="E391" s="209" t="s">
        <v>519</v>
      </c>
      <c r="F391" s="210" t="s">
        <v>520</v>
      </c>
      <c r="G391" s="211" t="s">
        <v>294</v>
      </c>
      <c r="H391" s="212">
        <v>72.233999999999995</v>
      </c>
      <c r="I391" s="213"/>
      <c r="J391" s="214">
        <f>ROUND(I391*H391,2)</f>
        <v>0</v>
      </c>
      <c r="K391" s="210" t="s">
        <v>152</v>
      </c>
      <c r="L391" s="48"/>
      <c r="M391" s="215" t="s">
        <v>32</v>
      </c>
      <c r="N391" s="216" t="s">
        <v>49</v>
      </c>
      <c r="O391" s="88"/>
      <c r="P391" s="217">
        <f>O391*H391</f>
        <v>0</v>
      </c>
      <c r="Q391" s="217">
        <v>0.012959999999999999</v>
      </c>
      <c r="R391" s="217">
        <f>Q391*H391</f>
        <v>0.93615263999999987</v>
      </c>
      <c r="S391" s="217">
        <v>0</v>
      </c>
      <c r="T391" s="218">
        <f>S391*H391</f>
        <v>0</v>
      </c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R391" s="219" t="s">
        <v>171</v>
      </c>
      <c r="AT391" s="219" t="s">
        <v>149</v>
      </c>
      <c r="AU391" s="219" t="s">
        <v>88</v>
      </c>
      <c r="AY391" s="20" t="s">
        <v>146</v>
      </c>
      <c r="BE391" s="220">
        <f>IF(N391="základní",J391,0)</f>
        <v>0</v>
      </c>
      <c r="BF391" s="220">
        <f>IF(N391="snížená",J391,0)</f>
        <v>0</v>
      </c>
      <c r="BG391" s="220">
        <f>IF(N391="zákl. přenesená",J391,0)</f>
        <v>0</v>
      </c>
      <c r="BH391" s="220">
        <f>IF(N391="sníž. přenesená",J391,0)</f>
        <v>0</v>
      </c>
      <c r="BI391" s="220">
        <f>IF(N391="nulová",J391,0)</f>
        <v>0</v>
      </c>
      <c r="BJ391" s="20" t="s">
        <v>86</v>
      </c>
      <c r="BK391" s="220">
        <f>ROUND(I391*H391,2)</f>
        <v>0</v>
      </c>
      <c r="BL391" s="20" t="s">
        <v>171</v>
      </c>
      <c r="BM391" s="219" t="s">
        <v>521</v>
      </c>
    </row>
    <row r="392" s="2" customFormat="1">
      <c r="A392" s="42"/>
      <c r="B392" s="43"/>
      <c r="C392" s="44"/>
      <c r="D392" s="221" t="s">
        <v>155</v>
      </c>
      <c r="E392" s="44"/>
      <c r="F392" s="222" t="s">
        <v>522</v>
      </c>
      <c r="G392" s="44"/>
      <c r="H392" s="44"/>
      <c r="I392" s="223"/>
      <c r="J392" s="44"/>
      <c r="K392" s="44"/>
      <c r="L392" s="48"/>
      <c r="M392" s="224"/>
      <c r="N392" s="225"/>
      <c r="O392" s="88"/>
      <c r="P392" s="88"/>
      <c r="Q392" s="88"/>
      <c r="R392" s="88"/>
      <c r="S392" s="88"/>
      <c r="T392" s="89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T392" s="20" t="s">
        <v>155</v>
      </c>
      <c r="AU392" s="20" t="s">
        <v>88</v>
      </c>
    </row>
    <row r="393" s="2" customFormat="1">
      <c r="A393" s="42"/>
      <c r="B393" s="43"/>
      <c r="C393" s="44"/>
      <c r="D393" s="226" t="s">
        <v>156</v>
      </c>
      <c r="E393" s="44"/>
      <c r="F393" s="227" t="s">
        <v>523</v>
      </c>
      <c r="G393" s="44"/>
      <c r="H393" s="44"/>
      <c r="I393" s="223"/>
      <c r="J393" s="44"/>
      <c r="K393" s="44"/>
      <c r="L393" s="48"/>
      <c r="M393" s="224"/>
      <c r="N393" s="225"/>
      <c r="O393" s="88"/>
      <c r="P393" s="88"/>
      <c r="Q393" s="88"/>
      <c r="R393" s="88"/>
      <c r="S393" s="88"/>
      <c r="T393" s="89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T393" s="20" t="s">
        <v>156</v>
      </c>
      <c r="AU393" s="20" t="s">
        <v>88</v>
      </c>
    </row>
    <row r="394" s="14" customFormat="1">
      <c r="A394" s="14"/>
      <c r="B394" s="244"/>
      <c r="C394" s="245"/>
      <c r="D394" s="221" t="s">
        <v>186</v>
      </c>
      <c r="E394" s="246" t="s">
        <v>32</v>
      </c>
      <c r="F394" s="247" t="s">
        <v>506</v>
      </c>
      <c r="G394" s="245"/>
      <c r="H394" s="246" t="s">
        <v>32</v>
      </c>
      <c r="I394" s="248"/>
      <c r="J394" s="245"/>
      <c r="K394" s="245"/>
      <c r="L394" s="249"/>
      <c r="M394" s="250"/>
      <c r="N394" s="251"/>
      <c r="O394" s="251"/>
      <c r="P394" s="251"/>
      <c r="Q394" s="251"/>
      <c r="R394" s="251"/>
      <c r="S394" s="251"/>
      <c r="T394" s="25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3" t="s">
        <v>186</v>
      </c>
      <c r="AU394" s="253" t="s">
        <v>88</v>
      </c>
      <c r="AV394" s="14" t="s">
        <v>86</v>
      </c>
      <c r="AW394" s="14" t="s">
        <v>39</v>
      </c>
      <c r="AX394" s="14" t="s">
        <v>78</v>
      </c>
      <c r="AY394" s="253" t="s">
        <v>146</v>
      </c>
    </row>
    <row r="395" s="13" customFormat="1">
      <c r="A395" s="13"/>
      <c r="B395" s="229"/>
      <c r="C395" s="230"/>
      <c r="D395" s="221" t="s">
        <v>186</v>
      </c>
      <c r="E395" s="231" t="s">
        <v>32</v>
      </c>
      <c r="F395" s="232" t="s">
        <v>524</v>
      </c>
      <c r="G395" s="230"/>
      <c r="H395" s="233">
        <v>6.7809999999999997</v>
      </c>
      <c r="I395" s="234"/>
      <c r="J395" s="230"/>
      <c r="K395" s="230"/>
      <c r="L395" s="235"/>
      <c r="M395" s="236"/>
      <c r="N395" s="237"/>
      <c r="O395" s="237"/>
      <c r="P395" s="237"/>
      <c r="Q395" s="237"/>
      <c r="R395" s="237"/>
      <c r="S395" s="237"/>
      <c r="T395" s="238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9" t="s">
        <v>186</v>
      </c>
      <c r="AU395" s="239" t="s">
        <v>88</v>
      </c>
      <c r="AV395" s="13" t="s">
        <v>88</v>
      </c>
      <c r="AW395" s="13" t="s">
        <v>39</v>
      </c>
      <c r="AX395" s="13" t="s">
        <v>78</v>
      </c>
      <c r="AY395" s="239" t="s">
        <v>146</v>
      </c>
    </row>
    <row r="396" s="13" customFormat="1">
      <c r="A396" s="13"/>
      <c r="B396" s="229"/>
      <c r="C396" s="230"/>
      <c r="D396" s="221" t="s">
        <v>186</v>
      </c>
      <c r="E396" s="231" t="s">
        <v>32</v>
      </c>
      <c r="F396" s="232" t="s">
        <v>525</v>
      </c>
      <c r="G396" s="230"/>
      <c r="H396" s="233">
        <v>22.254000000000001</v>
      </c>
      <c r="I396" s="234"/>
      <c r="J396" s="230"/>
      <c r="K396" s="230"/>
      <c r="L396" s="235"/>
      <c r="M396" s="236"/>
      <c r="N396" s="237"/>
      <c r="O396" s="237"/>
      <c r="P396" s="237"/>
      <c r="Q396" s="237"/>
      <c r="R396" s="237"/>
      <c r="S396" s="237"/>
      <c r="T396" s="238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9" t="s">
        <v>186</v>
      </c>
      <c r="AU396" s="239" t="s">
        <v>88</v>
      </c>
      <c r="AV396" s="13" t="s">
        <v>88</v>
      </c>
      <c r="AW396" s="13" t="s">
        <v>39</v>
      </c>
      <c r="AX396" s="13" t="s">
        <v>78</v>
      </c>
      <c r="AY396" s="239" t="s">
        <v>146</v>
      </c>
    </row>
    <row r="397" s="13" customFormat="1">
      <c r="A397" s="13"/>
      <c r="B397" s="229"/>
      <c r="C397" s="230"/>
      <c r="D397" s="221" t="s">
        <v>186</v>
      </c>
      <c r="E397" s="231" t="s">
        <v>32</v>
      </c>
      <c r="F397" s="232" t="s">
        <v>526</v>
      </c>
      <c r="G397" s="230"/>
      <c r="H397" s="233">
        <v>1.1140000000000001</v>
      </c>
      <c r="I397" s="234"/>
      <c r="J397" s="230"/>
      <c r="K397" s="230"/>
      <c r="L397" s="235"/>
      <c r="M397" s="236"/>
      <c r="N397" s="237"/>
      <c r="O397" s="237"/>
      <c r="P397" s="237"/>
      <c r="Q397" s="237"/>
      <c r="R397" s="237"/>
      <c r="S397" s="237"/>
      <c r="T397" s="238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9" t="s">
        <v>186</v>
      </c>
      <c r="AU397" s="239" t="s">
        <v>88</v>
      </c>
      <c r="AV397" s="13" t="s">
        <v>88</v>
      </c>
      <c r="AW397" s="13" t="s">
        <v>39</v>
      </c>
      <c r="AX397" s="13" t="s">
        <v>78</v>
      </c>
      <c r="AY397" s="239" t="s">
        <v>146</v>
      </c>
    </row>
    <row r="398" s="13" customFormat="1">
      <c r="A398" s="13"/>
      <c r="B398" s="229"/>
      <c r="C398" s="230"/>
      <c r="D398" s="221" t="s">
        <v>186</v>
      </c>
      <c r="E398" s="231" t="s">
        <v>32</v>
      </c>
      <c r="F398" s="232" t="s">
        <v>527</v>
      </c>
      <c r="G398" s="230"/>
      <c r="H398" s="233">
        <v>7.3499999999999996</v>
      </c>
      <c r="I398" s="234"/>
      <c r="J398" s="230"/>
      <c r="K398" s="230"/>
      <c r="L398" s="235"/>
      <c r="M398" s="236"/>
      <c r="N398" s="237"/>
      <c r="O398" s="237"/>
      <c r="P398" s="237"/>
      <c r="Q398" s="237"/>
      <c r="R398" s="237"/>
      <c r="S398" s="237"/>
      <c r="T398" s="238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9" t="s">
        <v>186</v>
      </c>
      <c r="AU398" s="239" t="s">
        <v>88</v>
      </c>
      <c r="AV398" s="13" t="s">
        <v>88</v>
      </c>
      <c r="AW398" s="13" t="s">
        <v>39</v>
      </c>
      <c r="AX398" s="13" t="s">
        <v>78</v>
      </c>
      <c r="AY398" s="239" t="s">
        <v>146</v>
      </c>
    </row>
    <row r="399" s="13" customFormat="1">
      <c r="A399" s="13"/>
      <c r="B399" s="229"/>
      <c r="C399" s="230"/>
      <c r="D399" s="221" t="s">
        <v>186</v>
      </c>
      <c r="E399" s="231" t="s">
        <v>32</v>
      </c>
      <c r="F399" s="232" t="s">
        <v>528</v>
      </c>
      <c r="G399" s="230"/>
      <c r="H399" s="233">
        <v>28.167999999999999</v>
      </c>
      <c r="I399" s="234"/>
      <c r="J399" s="230"/>
      <c r="K399" s="230"/>
      <c r="L399" s="235"/>
      <c r="M399" s="236"/>
      <c r="N399" s="237"/>
      <c r="O399" s="237"/>
      <c r="P399" s="237"/>
      <c r="Q399" s="237"/>
      <c r="R399" s="237"/>
      <c r="S399" s="237"/>
      <c r="T399" s="238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9" t="s">
        <v>186</v>
      </c>
      <c r="AU399" s="239" t="s">
        <v>88</v>
      </c>
      <c r="AV399" s="13" t="s">
        <v>88</v>
      </c>
      <c r="AW399" s="13" t="s">
        <v>39</v>
      </c>
      <c r="AX399" s="13" t="s">
        <v>78</v>
      </c>
      <c r="AY399" s="239" t="s">
        <v>146</v>
      </c>
    </row>
    <row r="400" s="16" customFormat="1">
      <c r="A400" s="16"/>
      <c r="B400" s="275"/>
      <c r="C400" s="276"/>
      <c r="D400" s="221" t="s">
        <v>186</v>
      </c>
      <c r="E400" s="277" t="s">
        <v>32</v>
      </c>
      <c r="F400" s="278" t="s">
        <v>529</v>
      </c>
      <c r="G400" s="276"/>
      <c r="H400" s="279">
        <v>65.667000000000002</v>
      </c>
      <c r="I400" s="280"/>
      <c r="J400" s="276"/>
      <c r="K400" s="276"/>
      <c r="L400" s="281"/>
      <c r="M400" s="282"/>
      <c r="N400" s="283"/>
      <c r="O400" s="283"/>
      <c r="P400" s="283"/>
      <c r="Q400" s="283"/>
      <c r="R400" s="283"/>
      <c r="S400" s="283"/>
      <c r="T400" s="284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T400" s="285" t="s">
        <v>186</v>
      </c>
      <c r="AU400" s="285" t="s">
        <v>88</v>
      </c>
      <c r="AV400" s="16" t="s">
        <v>164</v>
      </c>
      <c r="AW400" s="16" t="s">
        <v>39</v>
      </c>
      <c r="AX400" s="16" t="s">
        <v>78</v>
      </c>
      <c r="AY400" s="285" t="s">
        <v>146</v>
      </c>
    </row>
    <row r="401" s="14" customFormat="1">
      <c r="A401" s="14"/>
      <c r="B401" s="244"/>
      <c r="C401" s="245"/>
      <c r="D401" s="221" t="s">
        <v>186</v>
      </c>
      <c r="E401" s="246" t="s">
        <v>32</v>
      </c>
      <c r="F401" s="247" t="s">
        <v>530</v>
      </c>
      <c r="G401" s="245"/>
      <c r="H401" s="246" t="s">
        <v>32</v>
      </c>
      <c r="I401" s="248"/>
      <c r="J401" s="245"/>
      <c r="K401" s="245"/>
      <c r="L401" s="249"/>
      <c r="M401" s="250"/>
      <c r="N401" s="251"/>
      <c r="O401" s="251"/>
      <c r="P401" s="251"/>
      <c r="Q401" s="251"/>
      <c r="R401" s="251"/>
      <c r="S401" s="251"/>
      <c r="T401" s="252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3" t="s">
        <v>186</v>
      </c>
      <c r="AU401" s="253" t="s">
        <v>88</v>
      </c>
      <c r="AV401" s="14" t="s">
        <v>86</v>
      </c>
      <c r="AW401" s="14" t="s">
        <v>39</v>
      </c>
      <c r="AX401" s="14" t="s">
        <v>78</v>
      </c>
      <c r="AY401" s="253" t="s">
        <v>146</v>
      </c>
    </row>
    <row r="402" s="13" customFormat="1">
      <c r="A402" s="13"/>
      <c r="B402" s="229"/>
      <c r="C402" s="230"/>
      <c r="D402" s="221" t="s">
        <v>186</v>
      </c>
      <c r="E402" s="231" t="s">
        <v>32</v>
      </c>
      <c r="F402" s="232" t="s">
        <v>531</v>
      </c>
      <c r="G402" s="230"/>
      <c r="H402" s="233">
        <v>6.5670000000000002</v>
      </c>
      <c r="I402" s="234"/>
      <c r="J402" s="230"/>
      <c r="K402" s="230"/>
      <c r="L402" s="235"/>
      <c r="M402" s="236"/>
      <c r="N402" s="237"/>
      <c r="O402" s="237"/>
      <c r="P402" s="237"/>
      <c r="Q402" s="237"/>
      <c r="R402" s="237"/>
      <c r="S402" s="237"/>
      <c r="T402" s="238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9" t="s">
        <v>186</v>
      </c>
      <c r="AU402" s="239" t="s">
        <v>88</v>
      </c>
      <c r="AV402" s="13" t="s">
        <v>88</v>
      </c>
      <c r="AW402" s="13" t="s">
        <v>39</v>
      </c>
      <c r="AX402" s="13" t="s">
        <v>78</v>
      </c>
      <c r="AY402" s="239" t="s">
        <v>146</v>
      </c>
    </row>
    <row r="403" s="15" customFormat="1">
      <c r="A403" s="15"/>
      <c r="B403" s="254"/>
      <c r="C403" s="255"/>
      <c r="D403" s="221" t="s">
        <v>186</v>
      </c>
      <c r="E403" s="256" t="s">
        <v>32</v>
      </c>
      <c r="F403" s="257" t="s">
        <v>256</v>
      </c>
      <c r="G403" s="255"/>
      <c r="H403" s="258">
        <v>72.234000000000009</v>
      </c>
      <c r="I403" s="259"/>
      <c r="J403" s="255"/>
      <c r="K403" s="255"/>
      <c r="L403" s="260"/>
      <c r="M403" s="261"/>
      <c r="N403" s="262"/>
      <c r="O403" s="262"/>
      <c r="P403" s="262"/>
      <c r="Q403" s="262"/>
      <c r="R403" s="262"/>
      <c r="S403" s="262"/>
      <c r="T403" s="263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64" t="s">
        <v>186</v>
      </c>
      <c r="AU403" s="264" t="s">
        <v>88</v>
      </c>
      <c r="AV403" s="15" t="s">
        <v>171</v>
      </c>
      <c r="AW403" s="15" t="s">
        <v>39</v>
      </c>
      <c r="AX403" s="15" t="s">
        <v>86</v>
      </c>
      <c r="AY403" s="264" t="s">
        <v>146</v>
      </c>
    </row>
    <row r="404" s="2" customFormat="1" ht="24.15" customHeight="1">
      <c r="A404" s="42"/>
      <c r="B404" s="43"/>
      <c r="C404" s="208" t="s">
        <v>532</v>
      </c>
      <c r="D404" s="208" t="s">
        <v>149</v>
      </c>
      <c r="E404" s="209" t="s">
        <v>533</v>
      </c>
      <c r="F404" s="210" t="s">
        <v>534</v>
      </c>
      <c r="G404" s="211" t="s">
        <v>294</v>
      </c>
      <c r="H404" s="212">
        <v>72.233999999999995</v>
      </c>
      <c r="I404" s="213"/>
      <c r="J404" s="214">
        <f>ROUND(I404*H404,2)</f>
        <v>0</v>
      </c>
      <c r="K404" s="210" t="s">
        <v>152</v>
      </c>
      <c r="L404" s="48"/>
      <c r="M404" s="215" t="s">
        <v>32</v>
      </c>
      <c r="N404" s="216" t="s">
        <v>49</v>
      </c>
      <c r="O404" s="88"/>
      <c r="P404" s="217">
        <f>O404*H404</f>
        <v>0</v>
      </c>
      <c r="Q404" s="217">
        <v>0</v>
      </c>
      <c r="R404" s="217">
        <f>Q404*H404</f>
        <v>0</v>
      </c>
      <c r="S404" s="217">
        <v>0</v>
      </c>
      <c r="T404" s="218">
        <f>S404*H404</f>
        <v>0</v>
      </c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R404" s="219" t="s">
        <v>171</v>
      </c>
      <c r="AT404" s="219" t="s">
        <v>149</v>
      </c>
      <c r="AU404" s="219" t="s">
        <v>88</v>
      </c>
      <c r="AY404" s="20" t="s">
        <v>146</v>
      </c>
      <c r="BE404" s="220">
        <f>IF(N404="základní",J404,0)</f>
        <v>0</v>
      </c>
      <c r="BF404" s="220">
        <f>IF(N404="snížená",J404,0)</f>
        <v>0</v>
      </c>
      <c r="BG404" s="220">
        <f>IF(N404="zákl. přenesená",J404,0)</f>
        <v>0</v>
      </c>
      <c r="BH404" s="220">
        <f>IF(N404="sníž. přenesená",J404,0)</f>
        <v>0</v>
      </c>
      <c r="BI404" s="220">
        <f>IF(N404="nulová",J404,0)</f>
        <v>0</v>
      </c>
      <c r="BJ404" s="20" t="s">
        <v>86</v>
      </c>
      <c r="BK404" s="220">
        <f>ROUND(I404*H404,2)</f>
        <v>0</v>
      </c>
      <c r="BL404" s="20" t="s">
        <v>171</v>
      </c>
      <c r="BM404" s="219" t="s">
        <v>535</v>
      </c>
    </row>
    <row r="405" s="2" customFormat="1">
      <c r="A405" s="42"/>
      <c r="B405" s="43"/>
      <c r="C405" s="44"/>
      <c r="D405" s="221" t="s">
        <v>155</v>
      </c>
      <c r="E405" s="44"/>
      <c r="F405" s="222" t="s">
        <v>536</v>
      </c>
      <c r="G405" s="44"/>
      <c r="H405" s="44"/>
      <c r="I405" s="223"/>
      <c r="J405" s="44"/>
      <c r="K405" s="44"/>
      <c r="L405" s="48"/>
      <c r="M405" s="224"/>
      <c r="N405" s="225"/>
      <c r="O405" s="88"/>
      <c r="P405" s="88"/>
      <c r="Q405" s="88"/>
      <c r="R405" s="88"/>
      <c r="S405" s="88"/>
      <c r="T405" s="89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T405" s="20" t="s">
        <v>155</v>
      </c>
      <c r="AU405" s="20" t="s">
        <v>88</v>
      </c>
    </row>
    <row r="406" s="2" customFormat="1">
      <c r="A406" s="42"/>
      <c r="B406" s="43"/>
      <c r="C406" s="44"/>
      <c r="D406" s="226" t="s">
        <v>156</v>
      </c>
      <c r="E406" s="44"/>
      <c r="F406" s="227" t="s">
        <v>537</v>
      </c>
      <c r="G406" s="44"/>
      <c r="H406" s="44"/>
      <c r="I406" s="223"/>
      <c r="J406" s="44"/>
      <c r="K406" s="44"/>
      <c r="L406" s="48"/>
      <c r="M406" s="224"/>
      <c r="N406" s="225"/>
      <c r="O406" s="88"/>
      <c r="P406" s="88"/>
      <c r="Q406" s="88"/>
      <c r="R406" s="88"/>
      <c r="S406" s="88"/>
      <c r="T406" s="89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T406" s="20" t="s">
        <v>156</v>
      </c>
      <c r="AU406" s="20" t="s">
        <v>88</v>
      </c>
    </row>
    <row r="407" s="14" customFormat="1">
      <c r="A407" s="14"/>
      <c r="B407" s="244"/>
      <c r="C407" s="245"/>
      <c r="D407" s="221" t="s">
        <v>186</v>
      </c>
      <c r="E407" s="246" t="s">
        <v>32</v>
      </c>
      <c r="F407" s="247" t="s">
        <v>506</v>
      </c>
      <c r="G407" s="245"/>
      <c r="H407" s="246" t="s">
        <v>32</v>
      </c>
      <c r="I407" s="248"/>
      <c r="J407" s="245"/>
      <c r="K407" s="245"/>
      <c r="L407" s="249"/>
      <c r="M407" s="250"/>
      <c r="N407" s="251"/>
      <c r="O407" s="251"/>
      <c r="P407" s="251"/>
      <c r="Q407" s="251"/>
      <c r="R407" s="251"/>
      <c r="S407" s="251"/>
      <c r="T407" s="252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3" t="s">
        <v>186</v>
      </c>
      <c r="AU407" s="253" t="s">
        <v>88</v>
      </c>
      <c r="AV407" s="14" t="s">
        <v>86</v>
      </c>
      <c r="AW407" s="14" t="s">
        <v>39</v>
      </c>
      <c r="AX407" s="14" t="s">
        <v>78</v>
      </c>
      <c r="AY407" s="253" t="s">
        <v>146</v>
      </c>
    </row>
    <row r="408" s="13" customFormat="1">
      <c r="A408" s="13"/>
      <c r="B408" s="229"/>
      <c r="C408" s="230"/>
      <c r="D408" s="221" t="s">
        <v>186</v>
      </c>
      <c r="E408" s="231" t="s">
        <v>32</v>
      </c>
      <c r="F408" s="232" t="s">
        <v>524</v>
      </c>
      <c r="G408" s="230"/>
      <c r="H408" s="233">
        <v>6.7809999999999997</v>
      </c>
      <c r="I408" s="234"/>
      <c r="J408" s="230"/>
      <c r="K408" s="230"/>
      <c r="L408" s="235"/>
      <c r="M408" s="236"/>
      <c r="N408" s="237"/>
      <c r="O408" s="237"/>
      <c r="P408" s="237"/>
      <c r="Q408" s="237"/>
      <c r="R408" s="237"/>
      <c r="S408" s="237"/>
      <c r="T408" s="238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9" t="s">
        <v>186</v>
      </c>
      <c r="AU408" s="239" t="s">
        <v>88</v>
      </c>
      <c r="AV408" s="13" t="s">
        <v>88</v>
      </c>
      <c r="AW408" s="13" t="s">
        <v>39</v>
      </c>
      <c r="AX408" s="13" t="s">
        <v>78</v>
      </c>
      <c r="AY408" s="239" t="s">
        <v>146</v>
      </c>
    </row>
    <row r="409" s="13" customFormat="1">
      <c r="A409" s="13"/>
      <c r="B409" s="229"/>
      <c r="C409" s="230"/>
      <c r="D409" s="221" t="s">
        <v>186</v>
      </c>
      <c r="E409" s="231" t="s">
        <v>32</v>
      </c>
      <c r="F409" s="232" t="s">
        <v>525</v>
      </c>
      <c r="G409" s="230"/>
      <c r="H409" s="233">
        <v>22.254000000000001</v>
      </c>
      <c r="I409" s="234"/>
      <c r="J409" s="230"/>
      <c r="K409" s="230"/>
      <c r="L409" s="235"/>
      <c r="M409" s="236"/>
      <c r="N409" s="237"/>
      <c r="O409" s="237"/>
      <c r="P409" s="237"/>
      <c r="Q409" s="237"/>
      <c r="R409" s="237"/>
      <c r="S409" s="237"/>
      <c r="T409" s="238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9" t="s">
        <v>186</v>
      </c>
      <c r="AU409" s="239" t="s">
        <v>88</v>
      </c>
      <c r="AV409" s="13" t="s">
        <v>88</v>
      </c>
      <c r="AW409" s="13" t="s">
        <v>39</v>
      </c>
      <c r="AX409" s="13" t="s">
        <v>78</v>
      </c>
      <c r="AY409" s="239" t="s">
        <v>146</v>
      </c>
    </row>
    <row r="410" s="13" customFormat="1">
      <c r="A410" s="13"/>
      <c r="B410" s="229"/>
      <c r="C410" s="230"/>
      <c r="D410" s="221" t="s">
        <v>186</v>
      </c>
      <c r="E410" s="231" t="s">
        <v>32</v>
      </c>
      <c r="F410" s="232" t="s">
        <v>526</v>
      </c>
      <c r="G410" s="230"/>
      <c r="H410" s="233">
        <v>1.1140000000000001</v>
      </c>
      <c r="I410" s="234"/>
      <c r="J410" s="230"/>
      <c r="K410" s="230"/>
      <c r="L410" s="235"/>
      <c r="M410" s="236"/>
      <c r="N410" s="237"/>
      <c r="O410" s="237"/>
      <c r="P410" s="237"/>
      <c r="Q410" s="237"/>
      <c r="R410" s="237"/>
      <c r="S410" s="237"/>
      <c r="T410" s="238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9" t="s">
        <v>186</v>
      </c>
      <c r="AU410" s="239" t="s">
        <v>88</v>
      </c>
      <c r="AV410" s="13" t="s">
        <v>88</v>
      </c>
      <c r="AW410" s="13" t="s">
        <v>39</v>
      </c>
      <c r="AX410" s="13" t="s">
        <v>78</v>
      </c>
      <c r="AY410" s="239" t="s">
        <v>146</v>
      </c>
    </row>
    <row r="411" s="13" customFormat="1">
      <c r="A411" s="13"/>
      <c r="B411" s="229"/>
      <c r="C411" s="230"/>
      <c r="D411" s="221" t="s">
        <v>186</v>
      </c>
      <c r="E411" s="231" t="s">
        <v>32</v>
      </c>
      <c r="F411" s="232" t="s">
        <v>527</v>
      </c>
      <c r="G411" s="230"/>
      <c r="H411" s="233">
        <v>7.3499999999999996</v>
      </c>
      <c r="I411" s="234"/>
      <c r="J411" s="230"/>
      <c r="K411" s="230"/>
      <c r="L411" s="235"/>
      <c r="M411" s="236"/>
      <c r="N411" s="237"/>
      <c r="O411" s="237"/>
      <c r="P411" s="237"/>
      <c r="Q411" s="237"/>
      <c r="R411" s="237"/>
      <c r="S411" s="237"/>
      <c r="T411" s="238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9" t="s">
        <v>186</v>
      </c>
      <c r="AU411" s="239" t="s">
        <v>88</v>
      </c>
      <c r="AV411" s="13" t="s">
        <v>88</v>
      </c>
      <c r="AW411" s="13" t="s">
        <v>39</v>
      </c>
      <c r="AX411" s="13" t="s">
        <v>78</v>
      </c>
      <c r="AY411" s="239" t="s">
        <v>146</v>
      </c>
    </row>
    <row r="412" s="13" customFormat="1">
      <c r="A412" s="13"/>
      <c r="B412" s="229"/>
      <c r="C412" s="230"/>
      <c r="D412" s="221" t="s">
        <v>186</v>
      </c>
      <c r="E412" s="231" t="s">
        <v>32</v>
      </c>
      <c r="F412" s="232" t="s">
        <v>528</v>
      </c>
      <c r="G412" s="230"/>
      <c r="H412" s="233">
        <v>28.167999999999999</v>
      </c>
      <c r="I412" s="234"/>
      <c r="J412" s="230"/>
      <c r="K412" s="230"/>
      <c r="L412" s="235"/>
      <c r="M412" s="236"/>
      <c r="N412" s="237"/>
      <c r="O412" s="237"/>
      <c r="P412" s="237"/>
      <c r="Q412" s="237"/>
      <c r="R412" s="237"/>
      <c r="S412" s="237"/>
      <c r="T412" s="238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9" t="s">
        <v>186</v>
      </c>
      <c r="AU412" s="239" t="s">
        <v>88</v>
      </c>
      <c r="AV412" s="13" t="s">
        <v>88</v>
      </c>
      <c r="AW412" s="13" t="s">
        <v>39</v>
      </c>
      <c r="AX412" s="13" t="s">
        <v>78</v>
      </c>
      <c r="AY412" s="239" t="s">
        <v>146</v>
      </c>
    </row>
    <row r="413" s="16" customFormat="1">
      <c r="A413" s="16"/>
      <c r="B413" s="275"/>
      <c r="C413" s="276"/>
      <c r="D413" s="221" t="s">
        <v>186</v>
      </c>
      <c r="E413" s="277" t="s">
        <v>32</v>
      </c>
      <c r="F413" s="278" t="s">
        <v>529</v>
      </c>
      <c r="G413" s="276"/>
      <c r="H413" s="279">
        <v>65.667000000000002</v>
      </c>
      <c r="I413" s="280"/>
      <c r="J413" s="276"/>
      <c r="K413" s="276"/>
      <c r="L413" s="281"/>
      <c r="M413" s="282"/>
      <c r="N413" s="283"/>
      <c r="O413" s="283"/>
      <c r="P413" s="283"/>
      <c r="Q413" s="283"/>
      <c r="R413" s="283"/>
      <c r="S413" s="283"/>
      <c r="T413" s="284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T413" s="285" t="s">
        <v>186</v>
      </c>
      <c r="AU413" s="285" t="s">
        <v>88</v>
      </c>
      <c r="AV413" s="16" t="s">
        <v>164</v>
      </c>
      <c r="AW413" s="16" t="s">
        <v>39</v>
      </c>
      <c r="AX413" s="16" t="s">
        <v>78</v>
      </c>
      <c r="AY413" s="285" t="s">
        <v>146</v>
      </c>
    </row>
    <row r="414" s="14" customFormat="1">
      <c r="A414" s="14"/>
      <c r="B414" s="244"/>
      <c r="C414" s="245"/>
      <c r="D414" s="221" t="s">
        <v>186</v>
      </c>
      <c r="E414" s="246" t="s">
        <v>32</v>
      </c>
      <c r="F414" s="247" t="s">
        <v>530</v>
      </c>
      <c r="G414" s="245"/>
      <c r="H414" s="246" t="s">
        <v>32</v>
      </c>
      <c r="I414" s="248"/>
      <c r="J414" s="245"/>
      <c r="K414" s="245"/>
      <c r="L414" s="249"/>
      <c r="M414" s="250"/>
      <c r="N414" s="251"/>
      <c r="O414" s="251"/>
      <c r="P414" s="251"/>
      <c r="Q414" s="251"/>
      <c r="R414" s="251"/>
      <c r="S414" s="251"/>
      <c r="T414" s="252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3" t="s">
        <v>186</v>
      </c>
      <c r="AU414" s="253" t="s">
        <v>88</v>
      </c>
      <c r="AV414" s="14" t="s">
        <v>86</v>
      </c>
      <c r="AW414" s="14" t="s">
        <v>39</v>
      </c>
      <c r="AX414" s="14" t="s">
        <v>78</v>
      </c>
      <c r="AY414" s="253" t="s">
        <v>146</v>
      </c>
    </row>
    <row r="415" s="13" customFormat="1">
      <c r="A415" s="13"/>
      <c r="B415" s="229"/>
      <c r="C415" s="230"/>
      <c r="D415" s="221" t="s">
        <v>186</v>
      </c>
      <c r="E415" s="231" t="s">
        <v>32</v>
      </c>
      <c r="F415" s="232" t="s">
        <v>531</v>
      </c>
      <c r="G415" s="230"/>
      <c r="H415" s="233">
        <v>6.5670000000000002</v>
      </c>
      <c r="I415" s="234"/>
      <c r="J415" s="230"/>
      <c r="K415" s="230"/>
      <c r="L415" s="235"/>
      <c r="M415" s="236"/>
      <c r="N415" s="237"/>
      <c r="O415" s="237"/>
      <c r="P415" s="237"/>
      <c r="Q415" s="237"/>
      <c r="R415" s="237"/>
      <c r="S415" s="237"/>
      <c r="T415" s="238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9" t="s">
        <v>186</v>
      </c>
      <c r="AU415" s="239" t="s">
        <v>88</v>
      </c>
      <c r="AV415" s="13" t="s">
        <v>88</v>
      </c>
      <c r="AW415" s="13" t="s">
        <v>39</v>
      </c>
      <c r="AX415" s="13" t="s">
        <v>78</v>
      </c>
      <c r="AY415" s="239" t="s">
        <v>146</v>
      </c>
    </row>
    <row r="416" s="15" customFormat="1">
      <c r="A416" s="15"/>
      <c r="B416" s="254"/>
      <c r="C416" s="255"/>
      <c r="D416" s="221" t="s">
        <v>186</v>
      </c>
      <c r="E416" s="256" t="s">
        <v>32</v>
      </c>
      <c r="F416" s="257" t="s">
        <v>256</v>
      </c>
      <c r="G416" s="255"/>
      <c r="H416" s="258">
        <v>72.234000000000009</v>
      </c>
      <c r="I416" s="259"/>
      <c r="J416" s="255"/>
      <c r="K416" s="255"/>
      <c r="L416" s="260"/>
      <c r="M416" s="261"/>
      <c r="N416" s="262"/>
      <c r="O416" s="262"/>
      <c r="P416" s="262"/>
      <c r="Q416" s="262"/>
      <c r="R416" s="262"/>
      <c r="S416" s="262"/>
      <c r="T416" s="263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64" t="s">
        <v>186</v>
      </c>
      <c r="AU416" s="264" t="s">
        <v>88</v>
      </c>
      <c r="AV416" s="15" t="s">
        <v>171</v>
      </c>
      <c r="AW416" s="15" t="s">
        <v>39</v>
      </c>
      <c r="AX416" s="15" t="s">
        <v>86</v>
      </c>
      <c r="AY416" s="264" t="s">
        <v>146</v>
      </c>
    </row>
    <row r="417" s="2" customFormat="1" ht="16.5" customHeight="1">
      <c r="A417" s="42"/>
      <c r="B417" s="43"/>
      <c r="C417" s="208" t="s">
        <v>538</v>
      </c>
      <c r="D417" s="208" t="s">
        <v>149</v>
      </c>
      <c r="E417" s="209" t="s">
        <v>539</v>
      </c>
      <c r="F417" s="210" t="s">
        <v>540</v>
      </c>
      <c r="G417" s="211" t="s">
        <v>227</v>
      </c>
      <c r="H417" s="212">
        <v>0.64000000000000001</v>
      </c>
      <c r="I417" s="213"/>
      <c r="J417" s="214">
        <f>ROUND(I417*H417,2)</f>
        <v>0</v>
      </c>
      <c r="K417" s="210" t="s">
        <v>152</v>
      </c>
      <c r="L417" s="48"/>
      <c r="M417" s="215" t="s">
        <v>32</v>
      </c>
      <c r="N417" s="216" t="s">
        <v>49</v>
      </c>
      <c r="O417" s="88"/>
      <c r="P417" s="217">
        <f>O417*H417</f>
        <v>0</v>
      </c>
      <c r="Q417" s="217">
        <v>0</v>
      </c>
      <c r="R417" s="217">
        <f>Q417*H417</f>
        <v>0</v>
      </c>
      <c r="S417" s="217">
        <v>0</v>
      </c>
      <c r="T417" s="218">
        <f>S417*H417</f>
        <v>0</v>
      </c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R417" s="219" t="s">
        <v>171</v>
      </c>
      <c r="AT417" s="219" t="s">
        <v>149</v>
      </c>
      <c r="AU417" s="219" t="s">
        <v>88</v>
      </c>
      <c r="AY417" s="20" t="s">
        <v>146</v>
      </c>
      <c r="BE417" s="220">
        <f>IF(N417="základní",J417,0)</f>
        <v>0</v>
      </c>
      <c r="BF417" s="220">
        <f>IF(N417="snížená",J417,0)</f>
        <v>0</v>
      </c>
      <c r="BG417" s="220">
        <f>IF(N417="zákl. přenesená",J417,0)</f>
        <v>0</v>
      </c>
      <c r="BH417" s="220">
        <f>IF(N417="sníž. přenesená",J417,0)</f>
        <v>0</v>
      </c>
      <c r="BI417" s="220">
        <f>IF(N417="nulová",J417,0)</f>
        <v>0</v>
      </c>
      <c r="BJ417" s="20" t="s">
        <v>86</v>
      </c>
      <c r="BK417" s="220">
        <f>ROUND(I417*H417,2)</f>
        <v>0</v>
      </c>
      <c r="BL417" s="20" t="s">
        <v>171</v>
      </c>
      <c r="BM417" s="219" t="s">
        <v>541</v>
      </c>
    </row>
    <row r="418" s="2" customFormat="1">
      <c r="A418" s="42"/>
      <c r="B418" s="43"/>
      <c r="C418" s="44"/>
      <c r="D418" s="221" t="s">
        <v>155</v>
      </c>
      <c r="E418" s="44"/>
      <c r="F418" s="222" t="s">
        <v>542</v>
      </c>
      <c r="G418" s="44"/>
      <c r="H418" s="44"/>
      <c r="I418" s="223"/>
      <c r="J418" s="44"/>
      <c r="K418" s="44"/>
      <c r="L418" s="48"/>
      <c r="M418" s="224"/>
      <c r="N418" s="225"/>
      <c r="O418" s="88"/>
      <c r="P418" s="88"/>
      <c r="Q418" s="88"/>
      <c r="R418" s="88"/>
      <c r="S418" s="88"/>
      <c r="T418" s="89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T418" s="20" t="s">
        <v>155</v>
      </c>
      <c r="AU418" s="20" t="s">
        <v>88</v>
      </c>
    </row>
    <row r="419" s="2" customFormat="1">
      <c r="A419" s="42"/>
      <c r="B419" s="43"/>
      <c r="C419" s="44"/>
      <c r="D419" s="226" t="s">
        <v>156</v>
      </c>
      <c r="E419" s="44"/>
      <c r="F419" s="227" t="s">
        <v>543</v>
      </c>
      <c r="G419" s="44"/>
      <c r="H419" s="44"/>
      <c r="I419" s="223"/>
      <c r="J419" s="44"/>
      <c r="K419" s="44"/>
      <c r="L419" s="48"/>
      <c r="M419" s="224"/>
      <c r="N419" s="225"/>
      <c r="O419" s="88"/>
      <c r="P419" s="88"/>
      <c r="Q419" s="88"/>
      <c r="R419" s="88"/>
      <c r="S419" s="88"/>
      <c r="T419" s="89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T419" s="20" t="s">
        <v>156</v>
      </c>
      <c r="AU419" s="20" t="s">
        <v>88</v>
      </c>
    </row>
    <row r="420" s="14" customFormat="1">
      <c r="A420" s="14"/>
      <c r="B420" s="244"/>
      <c r="C420" s="245"/>
      <c r="D420" s="221" t="s">
        <v>186</v>
      </c>
      <c r="E420" s="246" t="s">
        <v>32</v>
      </c>
      <c r="F420" s="247" t="s">
        <v>238</v>
      </c>
      <c r="G420" s="245"/>
      <c r="H420" s="246" t="s">
        <v>32</v>
      </c>
      <c r="I420" s="248"/>
      <c r="J420" s="245"/>
      <c r="K420" s="245"/>
      <c r="L420" s="249"/>
      <c r="M420" s="250"/>
      <c r="N420" s="251"/>
      <c r="O420" s="251"/>
      <c r="P420" s="251"/>
      <c r="Q420" s="251"/>
      <c r="R420" s="251"/>
      <c r="S420" s="251"/>
      <c r="T420" s="25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3" t="s">
        <v>186</v>
      </c>
      <c r="AU420" s="253" t="s">
        <v>88</v>
      </c>
      <c r="AV420" s="14" t="s">
        <v>86</v>
      </c>
      <c r="AW420" s="14" t="s">
        <v>39</v>
      </c>
      <c r="AX420" s="14" t="s">
        <v>78</v>
      </c>
      <c r="AY420" s="253" t="s">
        <v>146</v>
      </c>
    </row>
    <row r="421" s="14" customFormat="1">
      <c r="A421" s="14"/>
      <c r="B421" s="244"/>
      <c r="C421" s="245"/>
      <c r="D421" s="221" t="s">
        <v>186</v>
      </c>
      <c r="E421" s="246" t="s">
        <v>32</v>
      </c>
      <c r="F421" s="247" t="s">
        <v>544</v>
      </c>
      <c r="G421" s="245"/>
      <c r="H421" s="246" t="s">
        <v>32</v>
      </c>
      <c r="I421" s="248"/>
      <c r="J421" s="245"/>
      <c r="K421" s="245"/>
      <c r="L421" s="249"/>
      <c r="M421" s="250"/>
      <c r="N421" s="251"/>
      <c r="O421" s="251"/>
      <c r="P421" s="251"/>
      <c r="Q421" s="251"/>
      <c r="R421" s="251"/>
      <c r="S421" s="251"/>
      <c r="T421" s="252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3" t="s">
        <v>186</v>
      </c>
      <c r="AU421" s="253" t="s">
        <v>88</v>
      </c>
      <c r="AV421" s="14" t="s">
        <v>86</v>
      </c>
      <c r="AW421" s="14" t="s">
        <v>39</v>
      </c>
      <c r="AX421" s="14" t="s">
        <v>78</v>
      </c>
      <c r="AY421" s="253" t="s">
        <v>146</v>
      </c>
    </row>
    <row r="422" s="13" customFormat="1">
      <c r="A422" s="13"/>
      <c r="B422" s="229"/>
      <c r="C422" s="230"/>
      <c r="D422" s="221" t="s">
        <v>186</v>
      </c>
      <c r="E422" s="231" t="s">
        <v>32</v>
      </c>
      <c r="F422" s="232" t="s">
        <v>545</v>
      </c>
      <c r="G422" s="230"/>
      <c r="H422" s="233">
        <v>0.64000000000000001</v>
      </c>
      <c r="I422" s="234"/>
      <c r="J422" s="230"/>
      <c r="K422" s="230"/>
      <c r="L422" s="235"/>
      <c r="M422" s="236"/>
      <c r="N422" s="237"/>
      <c r="O422" s="237"/>
      <c r="P422" s="237"/>
      <c r="Q422" s="237"/>
      <c r="R422" s="237"/>
      <c r="S422" s="237"/>
      <c r="T422" s="238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9" t="s">
        <v>186</v>
      </c>
      <c r="AU422" s="239" t="s">
        <v>88</v>
      </c>
      <c r="AV422" s="13" t="s">
        <v>88</v>
      </c>
      <c r="AW422" s="13" t="s">
        <v>39</v>
      </c>
      <c r="AX422" s="13" t="s">
        <v>86</v>
      </c>
      <c r="AY422" s="239" t="s">
        <v>146</v>
      </c>
    </row>
    <row r="423" s="12" customFormat="1" ht="22.8" customHeight="1">
      <c r="A423" s="12"/>
      <c r="B423" s="192"/>
      <c r="C423" s="193"/>
      <c r="D423" s="194" t="s">
        <v>77</v>
      </c>
      <c r="E423" s="206" t="s">
        <v>145</v>
      </c>
      <c r="F423" s="206" t="s">
        <v>546</v>
      </c>
      <c r="G423" s="193"/>
      <c r="H423" s="193"/>
      <c r="I423" s="196"/>
      <c r="J423" s="207">
        <f>BK423</f>
        <v>0</v>
      </c>
      <c r="K423" s="193"/>
      <c r="L423" s="198"/>
      <c r="M423" s="199"/>
      <c r="N423" s="200"/>
      <c r="O423" s="200"/>
      <c r="P423" s="201">
        <f>SUM(P424:P431)</f>
        <v>0</v>
      </c>
      <c r="Q423" s="200"/>
      <c r="R423" s="201">
        <f>SUM(R424:R431)</f>
        <v>0</v>
      </c>
      <c r="S423" s="200"/>
      <c r="T423" s="202">
        <f>SUM(T424:T431)</f>
        <v>0</v>
      </c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R423" s="203" t="s">
        <v>86</v>
      </c>
      <c r="AT423" s="204" t="s">
        <v>77</v>
      </c>
      <c r="AU423" s="204" t="s">
        <v>86</v>
      </c>
      <c r="AY423" s="203" t="s">
        <v>146</v>
      </c>
      <c r="BK423" s="205">
        <f>SUM(BK424:BK431)</f>
        <v>0</v>
      </c>
    </row>
    <row r="424" s="2" customFormat="1" ht="21.75" customHeight="1">
      <c r="A424" s="42"/>
      <c r="B424" s="43"/>
      <c r="C424" s="208" t="s">
        <v>547</v>
      </c>
      <c r="D424" s="208" t="s">
        <v>149</v>
      </c>
      <c r="E424" s="209" t="s">
        <v>548</v>
      </c>
      <c r="F424" s="210" t="s">
        <v>549</v>
      </c>
      <c r="G424" s="211" t="s">
        <v>294</v>
      </c>
      <c r="H424" s="212">
        <v>17.725000000000001</v>
      </c>
      <c r="I424" s="213"/>
      <c r="J424" s="214">
        <f>ROUND(I424*H424,2)</f>
        <v>0</v>
      </c>
      <c r="K424" s="210" t="s">
        <v>152</v>
      </c>
      <c r="L424" s="48"/>
      <c r="M424" s="215" t="s">
        <v>32</v>
      </c>
      <c r="N424" s="216" t="s">
        <v>49</v>
      </c>
      <c r="O424" s="88"/>
      <c r="P424" s="217">
        <f>O424*H424</f>
        <v>0</v>
      </c>
      <c r="Q424" s="217">
        <v>0</v>
      </c>
      <c r="R424" s="217">
        <f>Q424*H424</f>
        <v>0</v>
      </c>
      <c r="S424" s="217">
        <v>0</v>
      </c>
      <c r="T424" s="218">
        <f>S424*H424</f>
        <v>0</v>
      </c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R424" s="219" t="s">
        <v>171</v>
      </c>
      <c r="AT424" s="219" t="s">
        <v>149</v>
      </c>
      <c r="AU424" s="219" t="s">
        <v>88</v>
      </c>
      <c r="AY424" s="20" t="s">
        <v>146</v>
      </c>
      <c r="BE424" s="220">
        <f>IF(N424="základní",J424,0)</f>
        <v>0</v>
      </c>
      <c r="BF424" s="220">
        <f>IF(N424="snížená",J424,0)</f>
        <v>0</v>
      </c>
      <c r="BG424" s="220">
        <f>IF(N424="zákl. přenesená",J424,0)</f>
        <v>0</v>
      </c>
      <c r="BH424" s="220">
        <f>IF(N424="sníž. přenesená",J424,0)</f>
        <v>0</v>
      </c>
      <c r="BI424" s="220">
        <f>IF(N424="nulová",J424,0)</f>
        <v>0</v>
      </c>
      <c r="BJ424" s="20" t="s">
        <v>86</v>
      </c>
      <c r="BK424" s="220">
        <f>ROUND(I424*H424,2)</f>
        <v>0</v>
      </c>
      <c r="BL424" s="20" t="s">
        <v>171</v>
      </c>
      <c r="BM424" s="219" t="s">
        <v>550</v>
      </c>
    </row>
    <row r="425" s="2" customFormat="1">
      <c r="A425" s="42"/>
      <c r="B425" s="43"/>
      <c r="C425" s="44"/>
      <c r="D425" s="221" t="s">
        <v>155</v>
      </c>
      <c r="E425" s="44"/>
      <c r="F425" s="222" t="s">
        <v>551</v>
      </c>
      <c r="G425" s="44"/>
      <c r="H425" s="44"/>
      <c r="I425" s="223"/>
      <c r="J425" s="44"/>
      <c r="K425" s="44"/>
      <c r="L425" s="48"/>
      <c r="M425" s="224"/>
      <c r="N425" s="225"/>
      <c r="O425" s="88"/>
      <c r="P425" s="88"/>
      <c r="Q425" s="88"/>
      <c r="R425" s="88"/>
      <c r="S425" s="88"/>
      <c r="T425" s="89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T425" s="20" t="s">
        <v>155</v>
      </c>
      <c r="AU425" s="20" t="s">
        <v>88</v>
      </c>
    </row>
    <row r="426" s="2" customFormat="1">
      <c r="A426" s="42"/>
      <c r="B426" s="43"/>
      <c r="C426" s="44"/>
      <c r="D426" s="226" t="s">
        <v>156</v>
      </c>
      <c r="E426" s="44"/>
      <c r="F426" s="227" t="s">
        <v>552</v>
      </c>
      <c r="G426" s="44"/>
      <c r="H426" s="44"/>
      <c r="I426" s="223"/>
      <c r="J426" s="44"/>
      <c r="K426" s="44"/>
      <c r="L426" s="48"/>
      <c r="M426" s="224"/>
      <c r="N426" s="225"/>
      <c r="O426" s="88"/>
      <c r="P426" s="88"/>
      <c r="Q426" s="88"/>
      <c r="R426" s="88"/>
      <c r="S426" s="88"/>
      <c r="T426" s="89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T426" s="20" t="s">
        <v>156</v>
      </c>
      <c r="AU426" s="20" t="s">
        <v>88</v>
      </c>
    </row>
    <row r="427" s="14" customFormat="1">
      <c r="A427" s="14"/>
      <c r="B427" s="244"/>
      <c r="C427" s="245"/>
      <c r="D427" s="221" t="s">
        <v>186</v>
      </c>
      <c r="E427" s="246" t="s">
        <v>32</v>
      </c>
      <c r="F427" s="247" t="s">
        <v>553</v>
      </c>
      <c r="G427" s="245"/>
      <c r="H427" s="246" t="s">
        <v>32</v>
      </c>
      <c r="I427" s="248"/>
      <c r="J427" s="245"/>
      <c r="K427" s="245"/>
      <c r="L427" s="249"/>
      <c r="M427" s="250"/>
      <c r="N427" s="251"/>
      <c r="O427" s="251"/>
      <c r="P427" s="251"/>
      <c r="Q427" s="251"/>
      <c r="R427" s="251"/>
      <c r="S427" s="251"/>
      <c r="T427" s="252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3" t="s">
        <v>186</v>
      </c>
      <c r="AU427" s="253" t="s">
        <v>88</v>
      </c>
      <c r="AV427" s="14" t="s">
        <v>86</v>
      </c>
      <c r="AW427" s="14" t="s">
        <v>39</v>
      </c>
      <c r="AX427" s="14" t="s">
        <v>78</v>
      </c>
      <c r="AY427" s="253" t="s">
        <v>146</v>
      </c>
    </row>
    <row r="428" s="13" customFormat="1">
      <c r="A428" s="13"/>
      <c r="B428" s="229"/>
      <c r="C428" s="230"/>
      <c r="D428" s="221" t="s">
        <v>186</v>
      </c>
      <c r="E428" s="231" t="s">
        <v>32</v>
      </c>
      <c r="F428" s="232" t="s">
        <v>554</v>
      </c>
      <c r="G428" s="230"/>
      <c r="H428" s="233">
        <v>5.5499999999999998</v>
      </c>
      <c r="I428" s="234"/>
      <c r="J428" s="230"/>
      <c r="K428" s="230"/>
      <c r="L428" s="235"/>
      <c r="M428" s="236"/>
      <c r="N428" s="237"/>
      <c r="O428" s="237"/>
      <c r="P428" s="237"/>
      <c r="Q428" s="237"/>
      <c r="R428" s="237"/>
      <c r="S428" s="237"/>
      <c r="T428" s="238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9" t="s">
        <v>186</v>
      </c>
      <c r="AU428" s="239" t="s">
        <v>88</v>
      </c>
      <c r="AV428" s="13" t="s">
        <v>88</v>
      </c>
      <c r="AW428" s="13" t="s">
        <v>39</v>
      </c>
      <c r="AX428" s="13" t="s">
        <v>78</v>
      </c>
      <c r="AY428" s="239" t="s">
        <v>146</v>
      </c>
    </row>
    <row r="429" s="13" customFormat="1">
      <c r="A429" s="13"/>
      <c r="B429" s="229"/>
      <c r="C429" s="230"/>
      <c r="D429" s="221" t="s">
        <v>186</v>
      </c>
      <c r="E429" s="231" t="s">
        <v>32</v>
      </c>
      <c r="F429" s="232" t="s">
        <v>555</v>
      </c>
      <c r="G429" s="230"/>
      <c r="H429" s="233">
        <v>6.0999999999999996</v>
      </c>
      <c r="I429" s="234"/>
      <c r="J429" s="230"/>
      <c r="K429" s="230"/>
      <c r="L429" s="235"/>
      <c r="M429" s="236"/>
      <c r="N429" s="237"/>
      <c r="O429" s="237"/>
      <c r="P429" s="237"/>
      <c r="Q429" s="237"/>
      <c r="R429" s="237"/>
      <c r="S429" s="237"/>
      <c r="T429" s="238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9" t="s">
        <v>186</v>
      </c>
      <c r="AU429" s="239" t="s">
        <v>88</v>
      </c>
      <c r="AV429" s="13" t="s">
        <v>88</v>
      </c>
      <c r="AW429" s="13" t="s">
        <v>39</v>
      </c>
      <c r="AX429" s="13" t="s">
        <v>78</v>
      </c>
      <c r="AY429" s="239" t="s">
        <v>146</v>
      </c>
    </row>
    <row r="430" s="13" customFormat="1">
      <c r="A430" s="13"/>
      <c r="B430" s="229"/>
      <c r="C430" s="230"/>
      <c r="D430" s="221" t="s">
        <v>186</v>
      </c>
      <c r="E430" s="231" t="s">
        <v>32</v>
      </c>
      <c r="F430" s="232" t="s">
        <v>556</v>
      </c>
      <c r="G430" s="230"/>
      <c r="H430" s="233">
        <v>6.0750000000000002</v>
      </c>
      <c r="I430" s="234"/>
      <c r="J430" s="230"/>
      <c r="K430" s="230"/>
      <c r="L430" s="235"/>
      <c r="M430" s="236"/>
      <c r="N430" s="237"/>
      <c r="O430" s="237"/>
      <c r="P430" s="237"/>
      <c r="Q430" s="237"/>
      <c r="R430" s="237"/>
      <c r="S430" s="237"/>
      <c r="T430" s="238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9" t="s">
        <v>186</v>
      </c>
      <c r="AU430" s="239" t="s">
        <v>88</v>
      </c>
      <c r="AV430" s="13" t="s">
        <v>88</v>
      </c>
      <c r="AW430" s="13" t="s">
        <v>39</v>
      </c>
      <c r="AX430" s="13" t="s">
        <v>78</v>
      </c>
      <c r="AY430" s="239" t="s">
        <v>146</v>
      </c>
    </row>
    <row r="431" s="15" customFormat="1">
      <c r="A431" s="15"/>
      <c r="B431" s="254"/>
      <c r="C431" s="255"/>
      <c r="D431" s="221" t="s">
        <v>186</v>
      </c>
      <c r="E431" s="256" t="s">
        <v>32</v>
      </c>
      <c r="F431" s="257" t="s">
        <v>256</v>
      </c>
      <c r="G431" s="255"/>
      <c r="H431" s="258">
        <v>17.724999999999998</v>
      </c>
      <c r="I431" s="259"/>
      <c r="J431" s="255"/>
      <c r="K431" s="255"/>
      <c r="L431" s="260"/>
      <c r="M431" s="261"/>
      <c r="N431" s="262"/>
      <c r="O431" s="262"/>
      <c r="P431" s="262"/>
      <c r="Q431" s="262"/>
      <c r="R431" s="262"/>
      <c r="S431" s="262"/>
      <c r="T431" s="263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64" t="s">
        <v>186</v>
      </c>
      <c r="AU431" s="264" t="s">
        <v>88</v>
      </c>
      <c r="AV431" s="15" t="s">
        <v>171</v>
      </c>
      <c r="AW431" s="15" t="s">
        <v>39</v>
      </c>
      <c r="AX431" s="15" t="s">
        <v>86</v>
      </c>
      <c r="AY431" s="264" t="s">
        <v>146</v>
      </c>
    </row>
    <row r="432" s="12" customFormat="1" ht="22.8" customHeight="1">
      <c r="A432" s="12"/>
      <c r="B432" s="192"/>
      <c r="C432" s="193"/>
      <c r="D432" s="194" t="s">
        <v>77</v>
      </c>
      <c r="E432" s="206" t="s">
        <v>181</v>
      </c>
      <c r="F432" s="206" t="s">
        <v>557</v>
      </c>
      <c r="G432" s="193"/>
      <c r="H432" s="193"/>
      <c r="I432" s="196"/>
      <c r="J432" s="207">
        <f>BK432</f>
        <v>0</v>
      </c>
      <c r="K432" s="193"/>
      <c r="L432" s="198"/>
      <c r="M432" s="199"/>
      <c r="N432" s="200"/>
      <c r="O432" s="200"/>
      <c r="P432" s="201">
        <f>SUM(P433:P672)</f>
        <v>0</v>
      </c>
      <c r="Q432" s="200"/>
      <c r="R432" s="201">
        <f>SUM(R433:R672)</f>
        <v>224.30310946</v>
      </c>
      <c r="S432" s="200"/>
      <c r="T432" s="202">
        <f>SUM(T433:T672)</f>
        <v>0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203" t="s">
        <v>86</v>
      </c>
      <c r="AT432" s="204" t="s">
        <v>77</v>
      </c>
      <c r="AU432" s="204" t="s">
        <v>86</v>
      </c>
      <c r="AY432" s="203" t="s">
        <v>146</v>
      </c>
      <c r="BK432" s="205">
        <f>SUM(BK433:BK672)</f>
        <v>0</v>
      </c>
    </row>
    <row r="433" s="2" customFormat="1" ht="33" customHeight="1">
      <c r="A433" s="42"/>
      <c r="B433" s="43"/>
      <c r="C433" s="208" t="s">
        <v>558</v>
      </c>
      <c r="D433" s="208" t="s">
        <v>149</v>
      </c>
      <c r="E433" s="209" t="s">
        <v>559</v>
      </c>
      <c r="F433" s="210" t="s">
        <v>560</v>
      </c>
      <c r="G433" s="211" t="s">
        <v>227</v>
      </c>
      <c r="H433" s="212">
        <v>53.055999999999997</v>
      </c>
      <c r="I433" s="213"/>
      <c r="J433" s="214">
        <f>ROUND(I433*H433,2)</f>
        <v>0</v>
      </c>
      <c r="K433" s="210" t="s">
        <v>152</v>
      </c>
      <c r="L433" s="48"/>
      <c r="M433" s="215" t="s">
        <v>32</v>
      </c>
      <c r="N433" s="216" t="s">
        <v>49</v>
      </c>
      <c r="O433" s="88"/>
      <c r="P433" s="217">
        <f>O433*H433</f>
        <v>0</v>
      </c>
      <c r="Q433" s="217">
        <v>2.3010199999999998</v>
      </c>
      <c r="R433" s="217">
        <f>Q433*H433</f>
        <v>122.08291711999999</v>
      </c>
      <c r="S433" s="217">
        <v>0</v>
      </c>
      <c r="T433" s="218">
        <f>S433*H433</f>
        <v>0</v>
      </c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R433" s="219" t="s">
        <v>171</v>
      </c>
      <c r="AT433" s="219" t="s">
        <v>149</v>
      </c>
      <c r="AU433" s="219" t="s">
        <v>88</v>
      </c>
      <c r="AY433" s="20" t="s">
        <v>146</v>
      </c>
      <c r="BE433" s="220">
        <f>IF(N433="základní",J433,0)</f>
        <v>0</v>
      </c>
      <c r="BF433" s="220">
        <f>IF(N433="snížená",J433,0)</f>
        <v>0</v>
      </c>
      <c r="BG433" s="220">
        <f>IF(N433="zákl. přenesená",J433,0)</f>
        <v>0</v>
      </c>
      <c r="BH433" s="220">
        <f>IF(N433="sníž. přenesená",J433,0)</f>
        <v>0</v>
      </c>
      <c r="BI433" s="220">
        <f>IF(N433="nulová",J433,0)</f>
        <v>0</v>
      </c>
      <c r="BJ433" s="20" t="s">
        <v>86</v>
      </c>
      <c r="BK433" s="220">
        <f>ROUND(I433*H433,2)</f>
        <v>0</v>
      </c>
      <c r="BL433" s="20" t="s">
        <v>171</v>
      </c>
      <c r="BM433" s="219" t="s">
        <v>561</v>
      </c>
    </row>
    <row r="434" s="2" customFormat="1">
      <c r="A434" s="42"/>
      <c r="B434" s="43"/>
      <c r="C434" s="44"/>
      <c r="D434" s="221" t="s">
        <v>155</v>
      </c>
      <c r="E434" s="44"/>
      <c r="F434" s="222" t="s">
        <v>562</v>
      </c>
      <c r="G434" s="44"/>
      <c r="H434" s="44"/>
      <c r="I434" s="223"/>
      <c r="J434" s="44"/>
      <c r="K434" s="44"/>
      <c r="L434" s="48"/>
      <c r="M434" s="224"/>
      <c r="N434" s="225"/>
      <c r="O434" s="88"/>
      <c r="P434" s="88"/>
      <c r="Q434" s="88"/>
      <c r="R434" s="88"/>
      <c r="S434" s="88"/>
      <c r="T434" s="89"/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T434" s="20" t="s">
        <v>155</v>
      </c>
      <c r="AU434" s="20" t="s">
        <v>88</v>
      </c>
    </row>
    <row r="435" s="2" customFormat="1">
      <c r="A435" s="42"/>
      <c r="B435" s="43"/>
      <c r="C435" s="44"/>
      <c r="D435" s="226" t="s">
        <v>156</v>
      </c>
      <c r="E435" s="44"/>
      <c r="F435" s="227" t="s">
        <v>563</v>
      </c>
      <c r="G435" s="44"/>
      <c r="H435" s="44"/>
      <c r="I435" s="223"/>
      <c r="J435" s="44"/>
      <c r="K435" s="44"/>
      <c r="L435" s="48"/>
      <c r="M435" s="224"/>
      <c r="N435" s="225"/>
      <c r="O435" s="88"/>
      <c r="P435" s="88"/>
      <c r="Q435" s="88"/>
      <c r="R435" s="88"/>
      <c r="S435" s="88"/>
      <c r="T435" s="89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T435" s="20" t="s">
        <v>156</v>
      </c>
      <c r="AU435" s="20" t="s">
        <v>88</v>
      </c>
    </row>
    <row r="436" s="14" customFormat="1">
      <c r="A436" s="14"/>
      <c r="B436" s="244"/>
      <c r="C436" s="245"/>
      <c r="D436" s="221" t="s">
        <v>186</v>
      </c>
      <c r="E436" s="246" t="s">
        <v>32</v>
      </c>
      <c r="F436" s="247" t="s">
        <v>462</v>
      </c>
      <c r="G436" s="245"/>
      <c r="H436" s="246" t="s">
        <v>32</v>
      </c>
      <c r="I436" s="248"/>
      <c r="J436" s="245"/>
      <c r="K436" s="245"/>
      <c r="L436" s="249"/>
      <c r="M436" s="250"/>
      <c r="N436" s="251"/>
      <c r="O436" s="251"/>
      <c r="P436" s="251"/>
      <c r="Q436" s="251"/>
      <c r="R436" s="251"/>
      <c r="S436" s="251"/>
      <c r="T436" s="252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3" t="s">
        <v>186</v>
      </c>
      <c r="AU436" s="253" t="s">
        <v>88</v>
      </c>
      <c r="AV436" s="14" t="s">
        <v>86</v>
      </c>
      <c r="AW436" s="14" t="s">
        <v>39</v>
      </c>
      <c r="AX436" s="14" t="s">
        <v>78</v>
      </c>
      <c r="AY436" s="253" t="s">
        <v>146</v>
      </c>
    </row>
    <row r="437" s="14" customFormat="1">
      <c r="A437" s="14"/>
      <c r="B437" s="244"/>
      <c r="C437" s="245"/>
      <c r="D437" s="221" t="s">
        <v>186</v>
      </c>
      <c r="E437" s="246" t="s">
        <v>32</v>
      </c>
      <c r="F437" s="247" t="s">
        <v>463</v>
      </c>
      <c r="G437" s="245"/>
      <c r="H437" s="246" t="s">
        <v>32</v>
      </c>
      <c r="I437" s="248"/>
      <c r="J437" s="245"/>
      <c r="K437" s="245"/>
      <c r="L437" s="249"/>
      <c r="M437" s="250"/>
      <c r="N437" s="251"/>
      <c r="O437" s="251"/>
      <c r="P437" s="251"/>
      <c r="Q437" s="251"/>
      <c r="R437" s="251"/>
      <c r="S437" s="251"/>
      <c r="T437" s="252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3" t="s">
        <v>186</v>
      </c>
      <c r="AU437" s="253" t="s">
        <v>88</v>
      </c>
      <c r="AV437" s="14" t="s">
        <v>86</v>
      </c>
      <c r="AW437" s="14" t="s">
        <v>39</v>
      </c>
      <c r="AX437" s="14" t="s">
        <v>78</v>
      </c>
      <c r="AY437" s="253" t="s">
        <v>146</v>
      </c>
    </row>
    <row r="438" s="13" customFormat="1">
      <c r="A438" s="13"/>
      <c r="B438" s="229"/>
      <c r="C438" s="230"/>
      <c r="D438" s="221" t="s">
        <v>186</v>
      </c>
      <c r="E438" s="231" t="s">
        <v>32</v>
      </c>
      <c r="F438" s="232" t="s">
        <v>564</v>
      </c>
      <c r="G438" s="230"/>
      <c r="H438" s="233">
        <v>32.341000000000001</v>
      </c>
      <c r="I438" s="234"/>
      <c r="J438" s="230"/>
      <c r="K438" s="230"/>
      <c r="L438" s="235"/>
      <c r="M438" s="236"/>
      <c r="N438" s="237"/>
      <c r="O438" s="237"/>
      <c r="P438" s="237"/>
      <c r="Q438" s="237"/>
      <c r="R438" s="237"/>
      <c r="S438" s="237"/>
      <c r="T438" s="238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9" t="s">
        <v>186</v>
      </c>
      <c r="AU438" s="239" t="s">
        <v>88</v>
      </c>
      <c r="AV438" s="13" t="s">
        <v>88</v>
      </c>
      <c r="AW438" s="13" t="s">
        <v>39</v>
      </c>
      <c r="AX438" s="13" t="s">
        <v>78</v>
      </c>
      <c r="AY438" s="239" t="s">
        <v>146</v>
      </c>
    </row>
    <row r="439" s="13" customFormat="1">
      <c r="A439" s="13"/>
      <c r="B439" s="229"/>
      <c r="C439" s="230"/>
      <c r="D439" s="221" t="s">
        <v>186</v>
      </c>
      <c r="E439" s="231" t="s">
        <v>32</v>
      </c>
      <c r="F439" s="232" t="s">
        <v>565</v>
      </c>
      <c r="G439" s="230"/>
      <c r="H439" s="233">
        <v>-2.0550000000000002</v>
      </c>
      <c r="I439" s="234"/>
      <c r="J439" s="230"/>
      <c r="K439" s="230"/>
      <c r="L439" s="235"/>
      <c r="M439" s="236"/>
      <c r="N439" s="237"/>
      <c r="O439" s="237"/>
      <c r="P439" s="237"/>
      <c r="Q439" s="237"/>
      <c r="R439" s="237"/>
      <c r="S439" s="237"/>
      <c r="T439" s="238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9" t="s">
        <v>186</v>
      </c>
      <c r="AU439" s="239" t="s">
        <v>88</v>
      </c>
      <c r="AV439" s="13" t="s">
        <v>88</v>
      </c>
      <c r="AW439" s="13" t="s">
        <v>39</v>
      </c>
      <c r="AX439" s="13" t="s">
        <v>78</v>
      </c>
      <c r="AY439" s="239" t="s">
        <v>146</v>
      </c>
    </row>
    <row r="440" s="13" customFormat="1">
      <c r="A440" s="13"/>
      <c r="B440" s="229"/>
      <c r="C440" s="230"/>
      <c r="D440" s="221" t="s">
        <v>186</v>
      </c>
      <c r="E440" s="231" t="s">
        <v>32</v>
      </c>
      <c r="F440" s="232" t="s">
        <v>566</v>
      </c>
      <c r="G440" s="230"/>
      <c r="H440" s="233">
        <v>-0.25</v>
      </c>
      <c r="I440" s="234"/>
      <c r="J440" s="230"/>
      <c r="K440" s="230"/>
      <c r="L440" s="235"/>
      <c r="M440" s="236"/>
      <c r="N440" s="237"/>
      <c r="O440" s="237"/>
      <c r="P440" s="237"/>
      <c r="Q440" s="237"/>
      <c r="R440" s="237"/>
      <c r="S440" s="237"/>
      <c r="T440" s="238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9" t="s">
        <v>186</v>
      </c>
      <c r="AU440" s="239" t="s">
        <v>88</v>
      </c>
      <c r="AV440" s="13" t="s">
        <v>88</v>
      </c>
      <c r="AW440" s="13" t="s">
        <v>39</v>
      </c>
      <c r="AX440" s="13" t="s">
        <v>78</v>
      </c>
      <c r="AY440" s="239" t="s">
        <v>146</v>
      </c>
    </row>
    <row r="441" s="14" customFormat="1">
      <c r="A441" s="14"/>
      <c r="B441" s="244"/>
      <c r="C441" s="245"/>
      <c r="D441" s="221" t="s">
        <v>186</v>
      </c>
      <c r="E441" s="246" t="s">
        <v>32</v>
      </c>
      <c r="F441" s="247" t="s">
        <v>467</v>
      </c>
      <c r="G441" s="245"/>
      <c r="H441" s="246" t="s">
        <v>32</v>
      </c>
      <c r="I441" s="248"/>
      <c r="J441" s="245"/>
      <c r="K441" s="245"/>
      <c r="L441" s="249"/>
      <c r="M441" s="250"/>
      <c r="N441" s="251"/>
      <c r="O441" s="251"/>
      <c r="P441" s="251"/>
      <c r="Q441" s="251"/>
      <c r="R441" s="251"/>
      <c r="S441" s="251"/>
      <c r="T441" s="252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3" t="s">
        <v>186</v>
      </c>
      <c r="AU441" s="253" t="s">
        <v>88</v>
      </c>
      <c r="AV441" s="14" t="s">
        <v>86</v>
      </c>
      <c r="AW441" s="14" t="s">
        <v>39</v>
      </c>
      <c r="AX441" s="14" t="s">
        <v>78</v>
      </c>
      <c r="AY441" s="253" t="s">
        <v>146</v>
      </c>
    </row>
    <row r="442" s="13" customFormat="1">
      <c r="A442" s="13"/>
      <c r="B442" s="229"/>
      <c r="C442" s="230"/>
      <c r="D442" s="221" t="s">
        <v>186</v>
      </c>
      <c r="E442" s="231" t="s">
        <v>32</v>
      </c>
      <c r="F442" s="232" t="s">
        <v>567</v>
      </c>
      <c r="G442" s="230"/>
      <c r="H442" s="233">
        <v>23.27</v>
      </c>
      <c r="I442" s="234"/>
      <c r="J442" s="230"/>
      <c r="K442" s="230"/>
      <c r="L442" s="235"/>
      <c r="M442" s="236"/>
      <c r="N442" s="237"/>
      <c r="O442" s="237"/>
      <c r="P442" s="237"/>
      <c r="Q442" s="237"/>
      <c r="R442" s="237"/>
      <c r="S442" s="237"/>
      <c r="T442" s="238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9" t="s">
        <v>186</v>
      </c>
      <c r="AU442" s="239" t="s">
        <v>88</v>
      </c>
      <c r="AV442" s="13" t="s">
        <v>88</v>
      </c>
      <c r="AW442" s="13" t="s">
        <v>39</v>
      </c>
      <c r="AX442" s="13" t="s">
        <v>78</v>
      </c>
      <c r="AY442" s="239" t="s">
        <v>146</v>
      </c>
    </row>
    <row r="443" s="13" customFormat="1">
      <c r="A443" s="13"/>
      <c r="B443" s="229"/>
      <c r="C443" s="230"/>
      <c r="D443" s="221" t="s">
        <v>186</v>
      </c>
      <c r="E443" s="231" t="s">
        <v>32</v>
      </c>
      <c r="F443" s="232" t="s">
        <v>566</v>
      </c>
      <c r="G443" s="230"/>
      <c r="H443" s="233">
        <v>-0.25</v>
      </c>
      <c r="I443" s="234"/>
      <c r="J443" s="230"/>
      <c r="K443" s="230"/>
      <c r="L443" s="235"/>
      <c r="M443" s="236"/>
      <c r="N443" s="237"/>
      <c r="O443" s="237"/>
      <c r="P443" s="237"/>
      <c r="Q443" s="237"/>
      <c r="R443" s="237"/>
      <c r="S443" s="237"/>
      <c r="T443" s="238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9" t="s">
        <v>186</v>
      </c>
      <c r="AU443" s="239" t="s">
        <v>88</v>
      </c>
      <c r="AV443" s="13" t="s">
        <v>88</v>
      </c>
      <c r="AW443" s="13" t="s">
        <v>39</v>
      </c>
      <c r="AX443" s="13" t="s">
        <v>78</v>
      </c>
      <c r="AY443" s="239" t="s">
        <v>146</v>
      </c>
    </row>
    <row r="444" s="15" customFormat="1">
      <c r="A444" s="15"/>
      <c r="B444" s="254"/>
      <c r="C444" s="255"/>
      <c r="D444" s="221" t="s">
        <v>186</v>
      </c>
      <c r="E444" s="256" t="s">
        <v>32</v>
      </c>
      <c r="F444" s="257" t="s">
        <v>256</v>
      </c>
      <c r="G444" s="255"/>
      <c r="H444" s="258">
        <v>53.055999999999997</v>
      </c>
      <c r="I444" s="259"/>
      <c r="J444" s="255"/>
      <c r="K444" s="255"/>
      <c r="L444" s="260"/>
      <c r="M444" s="261"/>
      <c r="N444" s="262"/>
      <c r="O444" s="262"/>
      <c r="P444" s="262"/>
      <c r="Q444" s="262"/>
      <c r="R444" s="262"/>
      <c r="S444" s="262"/>
      <c r="T444" s="263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64" t="s">
        <v>186</v>
      </c>
      <c r="AU444" s="264" t="s">
        <v>88</v>
      </c>
      <c r="AV444" s="15" t="s">
        <v>171</v>
      </c>
      <c r="AW444" s="15" t="s">
        <v>39</v>
      </c>
      <c r="AX444" s="15" t="s">
        <v>86</v>
      </c>
      <c r="AY444" s="264" t="s">
        <v>146</v>
      </c>
    </row>
    <row r="445" s="2" customFormat="1" ht="24.15" customHeight="1">
      <c r="A445" s="42"/>
      <c r="B445" s="43"/>
      <c r="C445" s="208" t="s">
        <v>568</v>
      </c>
      <c r="D445" s="208" t="s">
        <v>149</v>
      </c>
      <c r="E445" s="209" t="s">
        <v>569</v>
      </c>
      <c r="F445" s="210" t="s">
        <v>570</v>
      </c>
      <c r="G445" s="211" t="s">
        <v>227</v>
      </c>
      <c r="H445" s="212">
        <v>53.055999999999997</v>
      </c>
      <c r="I445" s="213"/>
      <c r="J445" s="214">
        <f>ROUND(I445*H445,2)</f>
        <v>0</v>
      </c>
      <c r="K445" s="210" t="s">
        <v>152</v>
      </c>
      <c r="L445" s="48"/>
      <c r="M445" s="215" t="s">
        <v>32</v>
      </c>
      <c r="N445" s="216" t="s">
        <v>49</v>
      </c>
      <c r="O445" s="88"/>
      <c r="P445" s="217">
        <f>O445*H445</f>
        <v>0</v>
      </c>
      <c r="Q445" s="217">
        <v>0</v>
      </c>
      <c r="R445" s="217">
        <f>Q445*H445</f>
        <v>0</v>
      </c>
      <c r="S445" s="217">
        <v>0</v>
      </c>
      <c r="T445" s="218">
        <f>S445*H445</f>
        <v>0</v>
      </c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R445" s="219" t="s">
        <v>171</v>
      </c>
      <c r="AT445" s="219" t="s">
        <v>149</v>
      </c>
      <c r="AU445" s="219" t="s">
        <v>88</v>
      </c>
      <c r="AY445" s="20" t="s">
        <v>146</v>
      </c>
      <c r="BE445" s="220">
        <f>IF(N445="základní",J445,0)</f>
        <v>0</v>
      </c>
      <c r="BF445" s="220">
        <f>IF(N445="snížená",J445,0)</f>
        <v>0</v>
      </c>
      <c r="BG445" s="220">
        <f>IF(N445="zákl. přenesená",J445,0)</f>
        <v>0</v>
      </c>
      <c r="BH445" s="220">
        <f>IF(N445="sníž. přenesená",J445,0)</f>
        <v>0</v>
      </c>
      <c r="BI445" s="220">
        <f>IF(N445="nulová",J445,0)</f>
        <v>0</v>
      </c>
      <c r="BJ445" s="20" t="s">
        <v>86</v>
      </c>
      <c r="BK445" s="220">
        <f>ROUND(I445*H445,2)</f>
        <v>0</v>
      </c>
      <c r="BL445" s="20" t="s">
        <v>171</v>
      </c>
      <c r="BM445" s="219" t="s">
        <v>571</v>
      </c>
    </row>
    <row r="446" s="2" customFormat="1">
      <c r="A446" s="42"/>
      <c r="B446" s="43"/>
      <c r="C446" s="44"/>
      <c r="D446" s="221" t="s">
        <v>155</v>
      </c>
      <c r="E446" s="44"/>
      <c r="F446" s="222" t="s">
        <v>572</v>
      </c>
      <c r="G446" s="44"/>
      <c r="H446" s="44"/>
      <c r="I446" s="223"/>
      <c r="J446" s="44"/>
      <c r="K446" s="44"/>
      <c r="L446" s="48"/>
      <c r="M446" s="224"/>
      <c r="N446" s="225"/>
      <c r="O446" s="88"/>
      <c r="P446" s="88"/>
      <c r="Q446" s="88"/>
      <c r="R446" s="88"/>
      <c r="S446" s="88"/>
      <c r="T446" s="89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T446" s="20" t="s">
        <v>155</v>
      </c>
      <c r="AU446" s="20" t="s">
        <v>88</v>
      </c>
    </row>
    <row r="447" s="2" customFormat="1">
      <c r="A447" s="42"/>
      <c r="B447" s="43"/>
      <c r="C447" s="44"/>
      <c r="D447" s="226" t="s">
        <v>156</v>
      </c>
      <c r="E447" s="44"/>
      <c r="F447" s="227" t="s">
        <v>573</v>
      </c>
      <c r="G447" s="44"/>
      <c r="H447" s="44"/>
      <c r="I447" s="223"/>
      <c r="J447" s="44"/>
      <c r="K447" s="44"/>
      <c r="L447" s="48"/>
      <c r="M447" s="224"/>
      <c r="N447" s="225"/>
      <c r="O447" s="88"/>
      <c r="P447" s="88"/>
      <c r="Q447" s="88"/>
      <c r="R447" s="88"/>
      <c r="S447" s="88"/>
      <c r="T447" s="89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T447" s="20" t="s">
        <v>156</v>
      </c>
      <c r="AU447" s="20" t="s">
        <v>88</v>
      </c>
    </row>
    <row r="448" s="14" customFormat="1">
      <c r="A448" s="14"/>
      <c r="B448" s="244"/>
      <c r="C448" s="245"/>
      <c r="D448" s="221" t="s">
        <v>186</v>
      </c>
      <c r="E448" s="246" t="s">
        <v>32</v>
      </c>
      <c r="F448" s="247" t="s">
        <v>462</v>
      </c>
      <c r="G448" s="245"/>
      <c r="H448" s="246" t="s">
        <v>32</v>
      </c>
      <c r="I448" s="248"/>
      <c r="J448" s="245"/>
      <c r="K448" s="245"/>
      <c r="L448" s="249"/>
      <c r="M448" s="250"/>
      <c r="N448" s="251"/>
      <c r="O448" s="251"/>
      <c r="P448" s="251"/>
      <c r="Q448" s="251"/>
      <c r="R448" s="251"/>
      <c r="S448" s="251"/>
      <c r="T448" s="252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3" t="s">
        <v>186</v>
      </c>
      <c r="AU448" s="253" t="s">
        <v>88</v>
      </c>
      <c r="AV448" s="14" t="s">
        <v>86</v>
      </c>
      <c r="AW448" s="14" t="s">
        <v>39</v>
      </c>
      <c r="AX448" s="14" t="s">
        <v>78</v>
      </c>
      <c r="AY448" s="253" t="s">
        <v>146</v>
      </c>
    </row>
    <row r="449" s="14" customFormat="1">
      <c r="A449" s="14"/>
      <c r="B449" s="244"/>
      <c r="C449" s="245"/>
      <c r="D449" s="221" t="s">
        <v>186</v>
      </c>
      <c r="E449" s="246" t="s">
        <v>32</v>
      </c>
      <c r="F449" s="247" t="s">
        <v>463</v>
      </c>
      <c r="G449" s="245"/>
      <c r="H449" s="246" t="s">
        <v>32</v>
      </c>
      <c r="I449" s="248"/>
      <c r="J449" s="245"/>
      <c r="K449" s="245"/>
      <c r="L449" s="249"/>
      <c r="M449" s="250"/>
      <c r="N449" s="251"/>
      <c r="O449" s="251"/>
      <c r="P449" s="251"/>
      <c r="Q449" s="251"/>
      <c r="R449" s="251"/>
      <c r="S449" s="251"/>
      <c r="T449" s="252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3" t="s">
        <v>186</v>
      </c>
      <c r="AU449" s="253" t="s">
        <v>88</v>
      </c>
      <c r="AV449" s="14" t="s">
        <v>86</v>
      </c>
      <c r="AW449" s="14" t="s">
        <v>39</v>
      </c>
      <c r="AX449" s="14" t="s">
        <v>78</v>
      </c>
      <c r="AY449" s="253" t="s">
        <v>146</v>
      </c>
    </row>
    <row r="450" s="13" customFormat="1">
      <c r="A450" s="13"/>
      <c r="B450" s="229"/>
      <c r="C450" s="230"/>
      <c r="D450" s="221" t="s">
        <v>186</v>
      </c>
      <c r="E450" s="231" t="s">
        <v>32</v>
      </c>
      <c r="F450" s="232" t="s">
        <v>564</v>
      </c>
      <c r="G450" s="230"/>
      <c r="H450" s="233">
        <v>32.341000000000001</v>
      </c>
      <c r="I450" s="234"/>
      <c r="J450" s="230"/>
      <c r="K450" s="230"/>
      <c r="L450" s="235"/>
      <c r="M450" s="236"/>
      <c r="N450" s="237"/>
      <c r="O450" s="237"/>
      <c r="P450" s="237"/>
      <c r="Q450" s="237"/>
      <c r="R450" s="237"/>
      <c r="S450" s="237"/>
      <c r="T450" s="238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9" t="s">
        <v>186</v>
      </c>
      <c r="AU450" s="239" t="s">
        <v>88</v>
      </c>
      <c r="AV450" s="13" t="s">
        <v>88</v>
      </c>
      <c r="AW450" s="13" t="s">
        <v>39</v>
      </c>
      <c r="AX450" s="13" t="s">
        <v>78</v>
      </c>
      <c r="AY450" s="239" t="s">
        <v>146</v>
      </c>
    </row>
    <row r="451" s="13" customFormat="1">
      <c r="A451" s="13"/>
      <c r="B451" s="229"/>
      <c r="C451" s="230"/>
      <c r="D451" s="221" t="s">
        <v>186</v>
      </c>
      <c r="E451" s="231" t="s">
        <v>32</v>
      </c>
      <c r="F451" s="232" t="s">
        <v>565</v>
      </c>
      <c r="G451" s="230"/>
      <c r="H451" s="233">
        <v>-2.0550000000000002</v>
      </c>
      <c r="I451" s="234"/>
      <c r="J451" s="230"/>
      <c r="K451" s="230"/>
      <c r="L451" s="235"/>
      <c r="M451" s="236"/>
      <c r="N451" s="237"/>
      <c r="O451" s="237"/>
      <c r="P451" s="237"/>
      <c r="Q451" s="237"/>
      <c r="R451" s="237"/>
      <c r="S451" s="237"/>
      <c r="T451" s="238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9" t="s">
        <v>186</v>
      </c>
      <c r="AU451" s="239" t="s">
        <v>88</v>
      </c>
      <c r="AV451" s="13" t="s">
        <v>88</v>
      </c>
      <c r="AW451" s="13" t="s">
        <v>39</v>
      </c>
      <c r="AX451" s="13" t="s">
        <v>78</v>
      </c>
      <c r="AY451" s="239" t="s">
        <v>146</v>
      </c>
    </row>
    <row r="452" s="13" customFormat="1">
      <c r="A452" s="13"/>
      <c r="B452" s="229"/>
      <c r="C452" s="230"/>
      <c r="D452" s="221" t="s">
        <v>186</v>
      </c>
      <c r="E452" s="231" t="s">
        <v>32</v>
      </c>
      <c r="F452" s="232" t="s">
        <v>566</v>
      </c>
      <c r="G452" s="230"/>
      <c r="H452" s="233">
        <v>-0.25</v>
      </c>
      <c r="I452" s="234"/>
      <c r="J452" s="230"/>
      <c r="K452" s="230"/>
      <c r="L452" s="235"/>
      <c r="M452" s="236"/>
      <c r="N452" s="237"/>
      <c r="O452" s="237"/>
      <c r="P452" s="237"/>
      <c r="Q452" s="237"/>
      <c r="R452" s="237"/>
      <c r="S452" s="237"/>
      <c r="T452" s="238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9" t="s">
        <v>186</v>
      </c>
      <c r="AU452" s="239" t="s">
        <v>88</v>
      </c>
      <c r="AV452" s="13" t="s">
        <v>88</v>
      </c>
      <c r="AW452" s="13" t="s">
        <v>39</v>
      </c>
      <c r="AX452" s="13" t="s">
        <v>78</v>
      </c>
      <c r="AY452" s="239" t="s">
        <v>146</v>
      </c>
    </row>
    <row r="453" s="14" customFormat="1">
      <c r="A453" s="14"/>
      <c r="B453" s="244"/>
      <c r="C453" s="245"/>
      <c r="D453" s="221" t="s">
        <v>186</v>
      </c>
      <c r="E453" s="246" t="s">
        <v>32</v>
      </c>
      <c r="F453" s="247" t="s">
        <v>467</v>
      </c>
      <c r="G453" s="245"/>
      <c r="H453" s="246" t="s">
        <v>32</v>
      </c>
      <c r="I453" s="248"/>
      <c r="J453" s="245"/>
      <c r="K453" s="245"/>
      <c r="L453" s="249"/>
      <c r="M453" s="250"/>
      <c r="N453" s="251"/>
      <c r="O453" s="251"/>
      <c r="P453" s="251"/>
      <c r="Q453" s="251"/>
      <c r="R453" s="251"/>
      <c r="S453" s="251"/>
      <c r="T453" s="252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3" t="s">
        <v>186</v>
      </c>
      <c r="AU453" s="253" t="s">
        <v>88</v>
      </c>
      <c r="AV453" s="14" t="s">
        <v>86</v>
      </c>
      <c r="AW453" s="14" t="s">
        <v>39</v>
      </c>
      <c r="AX453" s="14" t="s">
        <v>78</v>
      </c>
      <c r="AY453" s="253" t="s">
        <v>146</v>
      </c>
    </row>
    <row r="454" s="13" customFormat="1">
      <c r="A454" s="13"/>
      <c r="B454" s="229"/>
      <c r="C454" s="230"/>
      <c r="D454" s="221" t="s">
        <v>186</v>
      </c>
      <c r="E454" s="231" t="s">
        <v>32</v>
      </c>
      <c r="F454" s="232" t="s">
        <v>567</v>
      </c>
      <c r="G454" s="230"/>
      <c r="H454" s="233">
        <v>23.27</v>
      </c>
      <c r="I454" s="234"/>
      <c r="J454" s="230"/>
      <c r="K454" s="230"/>
      <c r="L454" s="235"/>
      <c r="M454" s="236"/>
      <c r="N454" s="237"/>
      <c r="O454" s="237"/>
      <c r="P454" s="237"/>
      <c r="Q454" s="237"/>
      <c r="R454" s="237"/>
      <c r="S454" s="237"/>
      <c r="T454" s="238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9" t="s">
        <v>186</v>
      </c>
      <c r="AU454" s="239" t="s">
        <v>88</v>
      </c>
      <c r="AV454" s="13" t="s">
        <v>88</v>
      </c>
      <c r="AW454" s="13" t="s">
        <v>39</v>
      </c>
      <c r="AX454" s="13" t="s">
        <v>78</v>
      </c>
      <c r="AY454" s="239" t="s">
        <v>146</v>
      </c>
    </row>
    <row r="455" s="13" customFormat="1">
      <c r="A455" s="13"/>
      <c r="B455" s="229"/>
      <c r="C455" s="230"/>
      <c r="D455" s="221" t="s">
        <v>186</v>
      </c>
      <c r="E455" s="231" t="s">
        <v>32</v>
      </c>
      <c r="F455" s="232" t="s">
        <v>566</v>
      </c>
      <c r="G455" s="230"/>
      <c r="H455" s="233">
        <v>-0.25</v>
      </c>
      <c r="I455" s="234"/>
      <c r="J455" s="230"/>
      <c r="K455" s="230"/>
      <c r="L455" s="235"/>
      <c r="M455" s="236"/>
      <c r="N455" s="237"/>
      <c r="O455" s="237"/>
      <c r="P455" s="237"/>
      <c r="Q455" s="237"/>
      <c r="R455" s="237"/>
      <c r="S455" s="237"/>
      <c r="T455" s="238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9" t="s">
        <v>186</v>
      </c>
      <c r="AU455" s="239" t="s">
        <v>88</v>
      </c>
      <c r="AV455" s="13" t="s">
        <v>88</v>
      </c>
      <c r="AW455" s="13" t="s">
        <v>39</v>
      </c>
      <c r="AX455" s="13" t="s">
        <v>78</v>
      </c>
      <c r="AY455" s="239" t="s">
        <v>146</v>
      </c>
    </row>
    <row r="456" s="15" customFormat="1">
      <c r="A456" s="15"/>
      <c r="B456" s="254"/>
      <c r="C456" s="255"/>
      <c r="D456" s="221" t="s">
        <v>186</v>
      </c>
      <c r="E456" s="256" t="s">
        <v>32</v>
      </c>
      <c r="F456" s="257" t="s">
        <v>256</v>
      </c>
      <c r="G456" s="255"/>
      <c r="H456" s="258">
        <v>53.055999999999997</v>
      </c>
      <c r="I456" s="259"/>
      <c r="J456" s="255"/>
      <c r="K456" s="255"/>
      <c r="L456" s="260"/>
      <c r="M456" s="261"/>
      <c r="N456" s="262"/>
      <c r="O456" s="262"/>
      <c r="P456" s="262"/>
      <c r="Q456" s="262"/>
      <c r="R456" s="262"/>
      <c r="S456" s="262"/>
      <c r="T456" s="263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64" t="s">
        <v>186</v>
      </c>
      <c r="AU456" s="264" t="s">
        <v>88</v>
      </c>
      <c r="AV456" s="15" t="s">
        <v>171</v>
      </c>
      <c r="AW456" s="15" t="s">
        <v>39</v>
      </c>
      <c r="AX456" s="15" t="s">
        <v>86</v>
      </c>
      <c r="AY456" s="264" t="s">
        <v>146</v>
      </c>
    </row>
    <row r="457" s="2" customFormat="1" ht="33" customHeight="1">
      <c r="A457" s="42"/>
      <c r="B457" s="43"/>
      <c r="C457" s="208" t="s">
        <v>574</v>
      </c>
      <c r="D457" s="208" t="s">
        <v>149</v>
      </c>
      <c r="E457" s="209" t="s">
        <v>575</v>
      </c>
      <c r="F457" s="210" t="s">
        <v>576</v>
      </c>
      <c r="G457" s="211" t="s">
        <v>227</v>
      </c>
      <c r="H457" s="212">
        <v>53.055999999999997</v>
      </c>
      <c r="I457" s="213"/>
      <c r="J457" s="214">
        <f>ROUND(I457*H457,2)</f>
        <v>0</v>
      </c>
      <c r="K457" s="210" t="s">
        <v>152</v>
      </c>
      <c r="L457" s="48"/>
      <c r="M457" s="215" t="s">
        <v>32</v>
      </c>
      <c r="N457" s="216" t="s">
        <v>49</v>
      </c>
      <c r="O457" s="88"/>
      <c r="P457" s="217">
        <f>O457*H457</f>
        <v>0</v>
      </c>
      <c r="Q457" s="217">
        <v>0</v>
      </c>
      <c r="R457" s="217">
        <f>Q457*H457</f>
        <v>0</v>
      </c>
      <c r="S457" s="217">
        <v>0</v>
      </c>
      <c r="T457" s="218">
        <f>S457*H457</f>
        <v>0</v>
      </c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R457" s="219" t="s">
        <v>171</v>
      </c>
      <c r="AT457" s="219" t="s">
        <v>149</v>
      </c>
      <c r="AU457" s="219" t="s">
        <v>88</v>
      </c>
      <c r="AY457" s="20" t="s">
        <v>146</v>
      </c>
      <c r="BE457" s="220">
        <f>IF(N457="základní",J457,0)</f>
        <v>0</v>
      </c>
      <c r="BF457" s="220">
        <f>IF(N457="snížená",J457,0)</f>
        <v>0</v>
      </c>
      <c r="BG457" s="220">
        <f>IF(N457="zákl. přenesená",J457,0)</f>
        <v>0</v>
      </c>
      <c r="BH457" s="220">
        <f>IF(N457="sníž. přenesená",J457,0)</f>
        <v>0</v>
      </c>
      <c r="BI457" s="220">
        <f>IF(N457="nulová",J457,0)</f>
        <v>0</v>
      </c>
      <c r="BJ457" s="20" t="s">
        <v>86</v>
      </c>
      <c r="BK457" s="220">
        <f>ROUND(I457*H457,2)</f>
        <v>0</v>
      </c>
      <c r="BL457" s="20" t="s">
        <v>171</v>
      </c>
      <c r="BM457" s="219" t="s">
        <v>577</v>
      </c>
    </row>
    <row r="458" s="2" customFormat="1">
      <c r="A458" s="42"/>
      <c r="B458" s="43"/>
      <c r="C458" s="44"/>
      <c r="D458" s="221" t="s">
        <v>155</v>
      </c>
      <c r="E458" s="44"/>
      <c r="F458" s="222" t="s">
        <v>578</v>
      </c>
      <c r="G458" s="44"/>
      <c r="H458" s="44"/>
      <c r="I458" s="223"/>
      <c r="J458" s="44"/>
      <c r="K458" s="44"/>
      <c r="L458" s="48"/>
      <c r="M458" s="224"/>
      <c r="N458" s="225"/>
      <c r="O458" s="88"/>
      <c r="P458" s="88"/>
      <c r="Q458" s="88"/>
      <c r="R458" s="88"/>
      <c r="S458" s="88"/>
      <c r="T458" s="89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T458" s="20" t="s">
        <v>155</v>
      </c>
      <c r="AU458" s="20" t="s">
        <v>88</v>
      </c>
    </row>
    <row r="459" s="2" customFormat="1">
      <c r="A459" s="42"/>
      <c r="B459" s="43"/>
      <c r="C459" s="44"/>
      <c r="D459" s="226" t="s">
        <v>156</v>
      </c>
      <c r="E459" s="44"/>
      <c r="F459" s="227" t="s">
        <v>579</v>
      </c>
      <c r="G459" s="44"/>
      <c r="H459" s="44"/>
      <c r="I459" s="223"/>
      <c r="J459" s="44"/>
      <c r="K459" s="44"/>
      <c r="L459" s="48"/>
      <c r="M459" s="224"/>
      <c r="N459" s="225"/>
      <c r="O459" s="88"/>
      <c r="P459" s="88"/>
      <c r="Q459" s="88"/>
      <c r="R459" s="88"/>
      <c r="S459" s="88"/>
      <c r="T459" s="89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T459" s="20" t="s">
        <v>156</v>
      </c>
      <c r="AU459" s="20" t="s">
        <v>88</v>
      </c>
    </row>
    <row r="460" s="14" customFormat="1">
      <c r="A460" s="14"/>
      <c r="B460" s="244"/>
      <c r="C460" s="245"/>
      <c r="D460" s="221" t="s">
        <v>186</v>
      </c>
      <c r="E460" s="246" t="s">
        <v>32</v>
      </c>
      <c r="F460" s="247" t="s">
        <v>462</v>
      </c>
      <c r="G460" s="245"/>
      <c r="H460" s="246" t="s">
        <v>32</v>
      </c>
      <c r="I460" s="248"/>
      <c r="J460" s="245"/>
      <c r="K460" s="245"/>
      <c r="L460" s="249"/>
      <c r="M460" s="250"/>
      <c r="N460" s="251"/>
      <c r="O460" s="251"/>
      <c r="P460" s="251"/>
      <c r="Q460" s="251"/>
      <c r="R460" s="251"/>
      <c r="S460" s="251"/>
      <c r="T460" s="25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3" t="s">
        <v>186</v>
      </c>
      <c r="AU460" s="253" t="s">
        <v>88</v>
      </c>
      <c r="AV460" s="14" t="s">
        <v>86</v>
      </c>
      <c r="AW460" s="14" t="s">
        <v>39</v>
      </c>
      <c r="AX460" s="14" t="s">
        <v>78</v>
      </c>
      <c r="AY460" s="253" t="s">
        <v>146</v>
      </c>
    </row>
    <row r="461" s="14" customFormat="1">
      <c r="A461" s="14"/>
      <c r="B461" s="244"/>
      <c r="C461" s="245"/>
      <c r="D461" s="221" t="s">
        <v>186</v>
      </c>
      <c r="E461" s="246" t="s">
        <v>32</v>
      </c>
      <c r="F461" s="247" t="s">
        <v>463</v>
      </c>
      <c r="G461" s="245"/>
      <c r="H461" s="246" t="s">
        <v>32</v>
      </c>
      <c r="I461" s="248"/>
      <c r="J461" s="245"/>
      <c r="K461" s="245"/>
      <c r="L461" s="249"/>
      <c r="M461" s="250"/>
      <c r="N461" s="251"/>
      <c r="O461" s="251"/>
      <c r="P461" s="251"/>
      <c r="Q461" s="251"/>
      <c r="R461" s="251"/>
      <c r="S461" s="251"/>
      <c r="T461" s="252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3" t="s">
        <v>186</v>
      </c>
      <c r="AU461" s="253" t="s">
        <v>88</v>
      </c>
      <c r="AV461" s="14" t="s">
        <v>86</v>
      </c>
      <c r="AW461" s="14" t="s">
        <v>39</v>
      </c>
      <c r="AX461" s="14" t="s">
        <v>78</v>
      </c>
      <c r="AY461" s="253" t="s">
        <v>146</v>
      </c>
    </row>
    <row r="462" s="13" customFormat="1">
      <c r="A462" s="13"/>
      <c r="B462" s="229"/>
      <c r="C462" s="230"/>
      <c r="D462" s="221" t="s">
        <v>186</v>
      </c>
      <c r="E462" s="231" t="s">
        <v>32</v>
      </c>
      <c r="F462" s="232" t="s">
        <v>564</v>
      </c>
      <c r="G462" s="230"/>
      <c r="H462" s="233">
        <v>32.341000000000001</v>
      </c>
      <c r="I462" s="234"/>
      <c r="J462" s="230"/>
      <c r="K462" s="230"/>
      <c r="L462" s="235"/>
      <c r="M462" s="236"/>
      <c r="N462" s="237"/>
      <c r="O462" s="237"/>
      <c r="P462" s="237"/>
      <c r="Q462" s="237"/>
      <c r="R462" s="237"/>
      <c r="S462" s="237"/>
      <c r="T462" s="238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9" t="s">
        <v>186</v>
      </c>
      <c r="AU462" s="239" t="s">
        <v>88</v>
      </c>
      <c r="AV462" s="13" t="s">
        <v>88</v>
      </c>
      <c r="AW462" s="13" t="s">
        <v>39</v>
      </c>
      <c r="AX462" s="13" t="s">
        <v>78</v>
      </c>
      <c r="AY462" s="239" t="s">
        <v>146</v>
      </c>
    </row>
    <row r="463" s="13" customFormat="1">
      <c r="A463" s="13"/>
      <c r="B463" s="229"/>
      <c r="C463" s="230"/>
      <c r="D463" s="221" t="s">
        <v>186</v>
      </c>
      <c r="E463" s="231" t="s">
        <v>32</v>
      </c>
      <c r="F463" s="232" t="s">
        <v>565</v>
      </c>
      <c r="G463" s="230"/>
      <c r="H463" s="233">
        <v>-2.0550000000000002</v>
      </c>
      <c r="I463" s="234"/>
      <c r="J463" s="230"/>
      <c r="K463" s="230"/>
      <c r="L463" s="235"/>
      <c r="M463" s="236"/>
      <c r="N463" s="237"/>
      <c r="O463" s="237"/>
      <c r="P463" s="237"/>
      <c r="Q463" s="237"/>
      <c r="R463" s="237"/>
      <c r="S463" s="237"/>
      <c r="T463" s="238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9" t="s">
        <v>186</v>
      </c>
      <c r="AU463" s="239" t="s">
        <v>88</v>
      </c>
      <c r="AV463" s="13" t="s">
        <v>88</v>
      </c>
      <c r="AW463" s="13" t="s">
        <v>39</v>
      </c>
      <c r="AX463" s="13" t="s">
        <v>78</v>
      </c>
      <c r="AY463" s="239" t="s">
        <v>146</v>
      </c>
    </row>
    <row r="464" s="13" customFormat="1">
      <c r="A464" s="13"/>
      <c r="B464" s="229"/>
      <c r="C464" s="230"/>
      <c r="D464" s="221" t="s">
        <v>186</v>
      </c>
      <c r="E464" s="231" t="s">
        <v>32</v>
      </c>
      <c r="F464" s="232" t="s">
        <v>566</v>
      </c>
      <c r="G464" s="230"/>
      <c r="H464" s="233">
        <v>-0.25</v>
      </c>
      <c r="I464" s="234"/>
      <c r="J464" s="230"/>
      <c r="K464" s="230"/>
      <c r="L464" s="235"/>
      <c r="M464" s="236"/>
      <c r="N464" s="237"/>
      <c r="O464" s="237"/>
      <c r="P464" s="237"/>
      <c r="Q464" s="237"/>
      <c r="R464" s="237"/>
      <c r="S464" s="237"/>
      <c r="T464" s="238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9" t="s">
        <v>186</v>
      </c>
      <c r="AU464" s="239" t="s">
        <v>88</v>
      </c>
      <c r="AV464" s="13" t="s">
        <v>88</v>
      </c>
      <c r="AW464" s="13" t="s">
        <v>39</v>
      </c>
      <c r="AX464" s="13" t="s">
        <v>78</v>
      </c>
      <c r="AY464" s="239" t="s">
        <v>146</v>
      </c>
    </row>
    <row r="465" s="14" customFormat="1">
      <c r="A465" s="14"/>
      <c r="B465" s="244"/>
      <c r="C465" s="245"/>
      <c r="D465" s="221" t="s">
        <v>186</v>
      </c>
      <c r="E465" s="246" t="s">
        <v>32</v>
      </c>
      <c r="F465" s="247" t="s">
        <v>467</v>
      </c>
      <c r="G465" s="245"/>
      <c r="H465" s="246" t="s">
        <v>32</v>
      </c>
      <c r="I465" s="248"/>
      <c r="J465" s="245"/>
      <c r="K465" s="245"/>
      <c r="L465" s="249"/>
      <c r="M465" s="250"/>
      <c r="N465" s="251"/>
      <c r="O465" s="251"/>
      <c r="P465" s="251"/>
      <c r="Q465" s="251"/>
      <c r="R465" s="251"/>
      <c r="S465" s="251"/>
      <c r="T465" s="252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3" t="s">
        <v>186</v>
      </c>
      <c r="AU465" s="253" t="s">
        <v>88</v>
      </c>
      <c r="AV465" s="14" t="s">
        <v>86</v>
      </c>
      <c r="AW465" s="14" t="s">
        <v>39</v>
      </c>
      <c r="AX465" s="14" t="s">
        <v>78</v>
      </c>
      <c r="AY465" s="253" t="s">
        <v>146</v>
      </c>
    </row>
    <row r="466" s="13" customFormat="1">
      <c r="A466" s="13"/>
      <c r="B466" s="229"/>
      <c r="C466" s="230"/>
      <c r="D466" s="221" t="s">
        <v>186</v>
      </c>
      <c r="E466" s="231" t="s">
        <v>32</v>
      </c>
      <c r="F466" s="232" t="s">
        <v>567</v>
      </c>
      <c r="G466" s="230"/>
      <c r="H466" s="233">
        <v>23.27</v>
      </c>
      <c r="I466" s="234"/>
      <c r="J466" s="230"/>
      <c r="K466" s="230"/>
      <c r="L466" s="235"/>
      <c r="M466" s="236"/>
      <c r="N466" s="237"/>
      <c r="O466" s="237"/>
      <c r="P466" s="237"/>
      <c r="Q466" s="237"/>
      <c r="R466" s="237"/>
      <c r="S466" s="237"/>
      <c r="T466" s="238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9" t="s">
        <v>186</v>
      </c>
      <c r="AU466" s="239" t="s">
        <v>88</v>
      </c>
      <c r="AV466" s="13" t="s">
        <v>88</v>
      </c>
      <c r="AW466" s="13" t="s">
        <v>39</v>
      </c>
      <c r="AX466" s="13" t="s">
        <v>78</v>
      </c>
      <c r="AY466" s="239" t="s">
        <v>146</v>
      </c>
    </row>
    <row r="467" s="13" customFormat="1">
      <c r="A467" s="13"/>
      <c r="B467" s="229"/>
      <c r="C467" s="230"/>
      <c r="D467" s="221" t="s">
        <v>186</v>
      </c>
      <c r="E467" s="231" t="s">
        <v>32</v>
      </c>
      <c r="F467" s="232" t="s">
        <v>566</v>
      </c>
      <c r="G467" s="230"/>
      <c r="H467" s="233">
        <v>-0.25</v>
      </c>
      <c r="I467" s="234"/>
      <c r="J467" s="230"/>
      <c r="K467" s="230"/>
      <c r="L467" s="235"/>
      <c r="M467" s="236"/>
      <c r="N467" s="237"/>
      <c r="O467" s="237"/>
      <c r="P467" s="237"/>
      <c r="Q467" s="237"/>
      <c r="R467" s="237"/>
      <c r="S467" s="237"/>
      <c r="T467" s="238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9" t="s">
        <v>186</v>
      </c>
      <c r="AU467" s="239" t="s">
        <v>88</v>
      </c>
      <c r="AV467" s="13" t="s">
        <v>88</v>
      </c>
      <c r="AW467" s="13" t="s">
        <v>39</v>
      </c>
      <c r="AX467" s="13" t="s">
        <v>78</v>
      </c>
      <c r="AY467" s="239" t="s">
        <v>146</v>
      </c>
    </row>
    <row r="468" s="15" customFormat="1">
      <c r="A468" s="15"/>
      <c r="B468" s="254"/>
      <c r="C468" s="255"/>
      <c r="D468" s="221" t="s">
        <v>186</v>
      </c>
      <c r="E468" s="256" t="s">
        <v>32</v>
      </c>
      <c r="F468" s="257" t="s">
        <v>256</v>
      </c>
      <c r="G468" s="255"/>
      <c r="H468" s="258">
        <v>53.055999999999997</v>
      </c>
      <c r="I468" s="259"/>
      <c r="J468" s="255"/>
      <c r="K468" s="255"/>
      <c r="L468" s="260"/>
      <c r="M468" s="261"/>
      <c r="N468" s="262"/>
      <c r="O468" s="262"/>
      <c r="P468" s="262"/>
      <c r="Q468" s="262"/>
      <c r="R468" s="262"/>
      <c r="S468" s="262"/>
      <c r="T468" s="263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64" t="s">
        <v>186</v>
      </c>
      <c r="AU468" s="264" t="s">
        <v>88</v>
      </c>
      <c r="AV468" s="15" t="s">
        <v>171</v>
      </c>
      <c r="AW468" s="15" t="s">
        <v>39</v>
      </c>
      <c r="AX468" s="15" t="s">
        <v>86</v>
      </c>
      <c r="AY468" s="264" t="s">
        <v>146</v>
      </c>
    </row>
    <row r="469" s="2" customFormat="1" ht="16.5" customHeight="1">
      <c r="A469" s="42"/>
      <c r="B469" s="43"/>
      <c r="C469" s="208" t="s">
        <v>580</v>
      </c>
      <c r="D469" s="208" t="s">
        <v>149</v>
      </c>
      <c r="E469" s="209" t="s">
        <v>581</v>
      </c>
      <c r="F469" s="210" t="s">
        <v>582</v>
      </c>
      <c r="G469" s="211" t="s">
        <v>265</v>
      </c>
      <c r="H469" s="212">
        <v>3.2400000000000002</v>
      </c>
      <c r="I469" s="213"/>
      <c r="J469" s="214">
        <f>ROUND(I469*H469,2)</f>
        <v>0</v>
      </c>
      <c r="K469" s="210" t="s">
        <v>152</v>
      </c>
      <c r="L469" s="48"/>
      <c r="M469" s="215" t="s">
        <v>32</v>
      </c>
      <c r="N469" s="216" t="s">
        <v>49</v>
      </c>
      <c r="O469" s="88"/>
      <c r="P469" s="217">
        <f>O469*H469</f>
        <v>0</v>
      </c>
      <c r="Q469" s="217">
        <v>1.06277</v>
      </c>
      <c r="R469" s="217">
        <f>Q469*H469</f>
        <v>3.4433748000000004</v>
      </c>
      <c r="S469" s="217">
        <v>0</v>
      </c>
      <c r="T469" s="218">
        <f>S469*H469</f>
        <v>0</v>
      </c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R469" s="219" t="s">
        <v>171</v>
      </c>
      <c r="AT469" s="219" t="s">
        <v>149</v>
      </c>
      <c r="AU469" s="219" t="s">
        <v>88</v>
      </c>
      <c r="AY469" s="20" t="s">
        <v>146</v>
      </c>
      <c r="BE469" s="220">
        <f>IF(N469="základní",J469,0)</f>
        <v>0</v>
      </c>
      <c r="BF469" s="220">
        <f>IF(N469="snížená",J469,0)</f>
        <v>0</v>
      </c>
      <c r="BG469" s="220">
        <f>IF(N469="zákl. přenesená",J469,0)</f>
        <v>0</v>
      </c>
      <c r="BH469" s="220">
        <f>IF(N469="sníž. přenesená",J469,0)</f>
        <v>0</v>
      </c>
      <c r="BI469" s="220">
        <f>IF(N469="nulová",J469,0)</f>
        <v>0</v>
      </c>
      <c r="BJ469" s="20" t="s">
        <v>86</v>
      </c>
      <c r="BK469" s="220">
        <f>ROUND(I469*H469,2)</f>
        <v>0</v>
      </c>
      <c r="BL469" s="20" t="s">
        <v>171</v>
      </c>
      <c r="BM469" s="219" t="s">
        <v>583</v>
      </c>
    </row>
    <row r="470" s="2" customFormat="1">
      <c r="A470" s="42"/>
      <c r="B470" s="43"/>
      <c r="C470" s="44"/>
      <c r="D470" s="221" t="s">
        <v>155</v>
      </c>
      <c r="E470" s="44"/>
      <c r="F470" s="222" t="s">
        <v>584</v>
      </c>
      <c r="G470" s="44"/>
      <c r="H470" s="44"/>
      <c r="I470" s="223"/>
      <c r="J470" s="44"/>
      <c r="K470" s="44"/>
      <c r="L470" s="48"/>
      <c r="M470" s="224"/>
      <c r="N470" s="225"/>
      <c r="O470" s="88"/>
      <c r="P470" s="88"/>
      <c r="Q470" s="88"/>
      <c r="R470" s="88"/>
      <c r="S470" s="88"/>
      <c r="T470" s="89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T470" s="20" t="s">
        <v>155</v>
      </c>
      <c r="AU470" s="20" t="s">
        <v>88</v>
      </c>
    </row>
    <row r="471" s="2" customFormat="1">
      <c r="A471" s="42"/>
      <c r="B471" s="43"/>
      <c r="C471" s="44"/>
      <c r="D471" s="226" t="s">
        <v>156</v>
      </c>
      <c r="E471" s="44"/>
      <c r="F471" s="227" t="s">
        <v>585</v>
      </c>
      <c r="G471" s="44"/>
      <c r="H471" s="44"/>
      <c r="I471" s="223"/>
      <c r="J471" s="44"/>
      <c r="K471" s="44"/>
      <c r="L471" s="48"/>
      <c r="M471" s="224"/>
      <c r="N471" s="225"/>
      <c r="O471" s="88"/>
      <c r="P471" s="88"/>
      <c r="Q471" s="88"/>
      <c r="R471" s="88"/>
      <c r="S471" s="88"/>
      <c r="T471" s="89"/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T471" s="20" t="s">
        <v>156</v>
      </c>
      <c r="AU471" s="20" t="s">
        <v>88</v>
      </c>
    </row>
    <row r="472" s="14" customFormat="1">
      <c r="A472" s="14"/>
      <c r="B472" s="244"/>
      <c r="C472" s="245"/>
      <c r="D472" s="221" t="s">
        <v>186</v>
      </c>
      <c r="E472" s="246" t="s">
        <v>32</v>
      </c>
      <c r="F472" s="247" t="s">
        <v>462</v>
      </c>
      <c r="G472" s="245"/>
      <c r="H472" s="246" t="s">
        <v>32</v>
      </c>
      <c r="I472" s="248"/>
      <c r="J472" s="245"/>
      <c r="K472" s="245"/>
      <c r="L472" s="249"/>
      <c r="M472" s="250"/>
      <c r="N472" s="251"/>
      <c r="O472" s="251"/>
      <c r="P472" s="251"/>
      <c r="Q472" s="251"/>
      <c r="R472" s="251"/>
      <c r="S472" s="251"/>
      <c r="T472" s="252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3" t="s">
        <v>186</v>
      </c>
      <c r="AU472" s="253" t="s">
        <v>88</v>
      </c>
      <c r="AV472" s="14" t="s">
        <v>86</v>
      </c>
      <c r="AW472" s="14" t="s">
        <v>39</v>
      </c>
      <c r="AX472" s="14" t="s">
        <v>78</v>
      </c>
      <c r="AY472" s="253" t="s">
        <v>146</v>
      </c>
    </row>
    <row r="473" s="14" customFormat="1">
      <c r="A473" s="14"/>
      <c r="B473" s="244"/>
      <c r="C473" s="245"/>
      <c r="D473" s="221" t="s">
        <v>186</v>
      </c>
      <c r="E473" s="246" t="s">
        <v>32</v>
      </c>
      <c r="F473" s="247" t="s">
        <v>586</v>
      </c>
      <c r="G473" s="245"/>
      <c r="H473" s="246" t="s">
        <v>32</v>
      </c>
      <c r="I473" s="248"/>
      <c r="J473" s="245"/>
      <c r="K473" s="245"/>
      <c r="L473" s="249"/>
      <c r="M473" s="250"/>
      <c r="N473" s="251"/>
      <c r="O473" s="251"/>
      <c r="P473" s="251"/>
      <c r="Q473" s="251"/>
      <c r="R473" s="251"/>
      <c r="S473" s="251"/>
      <c r="T473" s="252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3" t="s">
        <v>186</v>
      </c>
      <c r="AU473" s="253" t="s">
        <v>88</v>
      </c>
      <c r="AV473" s="14" t="s">
        <v>86</v>
      </c>
      <c r="AW473" s="14" t="s">
        <v>39</v>
      </c>
      <c r="AX473" s="14" t="s">
        <v>78</v>
      </c>
      <c r="AY473" s="253" t="s">
        <v>146</v>
      </c>
    </row>
    <row r="474" s="14" customFormat="1">
      <c r="A474" s="14"/>
      <c r="B474" s="244"/>
      <c r="C474" s="245"/>
      <c r="D474" s="221" t="s">
        <v>186</v>
      </c>
      <c r="E474" s="246" t="s">
        <v>32</v>
      </c>
      <c r="F474" s="247" t="s">
        <v>463</v>
      </c>
      <c r="G474" s="245"/>
      <c r="H474" s="246" t="s">
        <v>32</v>
      </c>
      <c r="I474" s="248"/>
      <c r="J474" s="245"/>
      <c r="K474" s="245"/>
      <c r="L474" s="249"/>
      <c r="M474" s="250"/>
      <c r="N474" s="251"/>
      <c r="O474" s="251"/>
      <c r="P474" s="251"/>
      <c r="Q474" s="251"/>
      <c r="R474" s="251"/>
      <c r="S474" s="251"/>
      <c r="T474" s="252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3" t="s">
        <v>186</v>
      </c>
      <c r="AU474" s="253" t="s">
        <v>88</v>
      </c>
      <c r="AV474" s="14" t="s">
        <v>86</v>
      </c>
      <c r="AW474" s="14" t="s">
        <v>39</v>
      </c>
      <c r="AX474" s="14" t="s">
        <v>78</v>
      </c>
      <c r="AY474" s="253" t="s">
        <v>146</v>
      </c>
    </row>
    <row r="475" s="13" customFormat="1">
      <c r="A475" s="13"/>
      <c r="B475" s="229"/>
      <c r="C475" s="230"/>
      <c r="D475" s="221" t="s">
        <v>186</v>
      </c>
      <c r="E475" s="231" t="s">
        <v>32</v>
      </c>
      <c r="F475" s="232" t="s">
        <v>587</v>
      </c>
      <c r="G475" s="230"/>
      <c r="H475" s="233">
        <v>1.7949999999999999</v>
      </c>
      <c r="I475" s="234"/>
      <c r="J475" s="230"/>
      <c r="K475" s="230"/>
      <c r="L475" s="235"/>
      <c r="M475" s="236"/>
      <c r="N475" s="237"/>
      <c r="O475" s="237"/>
      <c r="P475" s="237"/>
      <c r="Q475" s="237"/>
      <c r="R475" s="237"/>
      <c r="S475" s="237"/>
      <c r="T475" s="238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9" t="s">
        <v>186</v>
      </c>
      <c r="AU475" s="239" t="s">
        <v>88</v>
      </c>
      <c r="AV475" s="13" t="s">
        <v>88</v>
      </c>
      <c r="AW475" s="13" t="s">
        <v>39</v>
      </c>
      <c r="AX475" s="13" t="s">
        <v>78</v>
      </c>
      <c r="AY475" s="239" t="s">
        <v>146</v>
      </c>
    </row>
    <row r="476" s="13" customFormat="1">
      <c r="A476" s="13"/>
      <c r="B476" s="229"/>
      <c r="C476" s="230"/>
      <c r="D476" s="221" t="s">
        <v>186</v>
      </c>
      <c r="E476" s="231" t="s">
        <v>32</v>
      </c>
      <c r="F476" s="232" t="s">
        <v>588</v>
      </c>
      <c r="G476" s="230"/>
      <c r="H476" s="233">
        <v>-0.114</v>
      </c>
      <c r="I476" s="234"/>
      <c r="J476" s="230"/>
      <c r="K476" s="230"/>
      <c r="L476" s="235"/>
      <c r="M476" s="236"/>
      <c r="N476" s="237"/>
      <c r="O476" s="237"/>
      <c r="P476" s="237"/>
      <c r="Q476" s="237"/>
      <c r="R476" s="237"/>
      <c r="S476" s="237"/>
      <c r="T476" s="238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9" t="s">
        <v>186</v>
      </c>
      <c r="AU476" s="239" t="s">
        <v>88</v>
      </c>
      <c r="AV476" s="13" t="s">
        <v>88</v>
      </c>
      <c r="AW476" s="13" t="s">
        <v>39</v>
      </c>
      <c r="AX476" s="13" t="s">
        <v>78</v>
      </c>
      <c r="AY476" s="239" t="s">
        <v>146</v>
      </c>
    </row>
    <row r="477" s="13" customFormat="1">
      <c r="A477" s="13"/>
      <c r="B477" s="229"/>
      <c r="C477" s="230"/>
      <c r="D477" s="221" t="s">
        <v>186</v>
      </c>
      <c r="E477" s="231" t="s">
        <v>32</v>
      </c>
      <c r="F477" s="232" t="s">
        <v>589</v>
      </c>
      <c r="G477" s="230"/>
      <c r="H477" s="233">
        <v>-0.014</v>
      </c>
      <c r="I477" s="234"/>
      <c r="J477" s="230"/>
      <c r="K477" s="230"/>
      <c r="L477" s="235"/>
      <c r="M477" s="236"/>
      <c r="N477" s="237"/>
      <c r="O477" s="237"/>
      <c r="P477" s="237"/>
      <c r="Q477" s="237"/>
      <c r="R477" s="237"/>
      <c r="S477" s="237"/>
      <c r="T477" s="238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9" t="s">
        <v>186</v>
      </c>
      <c r="AU477" s="239" t="s">
        <v>88</v>
      </c>
      <c r="AV477" s="13" t="s">
        <v>88</v>
      </c>
      <c r="AW477" s="13" t="s">
        <v>39</v>
      </c>
      <c r="AX477" s="13" t="s">
        <v>78</v>
      </c>
      <c r="AY477" s="239" t="s">
        <v>146</v>
      </c>
    </row>
    <row r="478" s="14" customFormat="1">
      <c r="A478" s="14"/>
      <c r="B478" s="244"/>
      <c r="C478" s="245"/>
      <c r="D478" s="221" t="s">
        <v>186</v>
      </c>
      <c r="E478" s="246" t="s">
        <v>32</v>
      </c>
      <c r="F478" s="247" t="s">
        <v>467</v>
      </c>
      <c r="G478" s="245"/>
      <c r="H478" s="246" t="s">
        <v>32</v>
      </c>
      <c r="I478" s="248"/>
      <c r="J478" s="245"/>
      <c r="K478" s="245"/>
      <c r="L478" s="249"/>
      <c r="M478" s="250"/>
      <c r="N478" s="251"/>
      <c r="O478" s="251"/>
      <c r="P478" s="251"/>
      <c r="Q478" s="251"/>
      <c r="R478" s="251"/>
      <c r="S478" s="251"/>
      <c r="T478" s="252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3" t="s">
        <v>186</v>
      </c>
      <c r="AU478" s="253" t="s">
        <v>88</v>
      </c>
      <c r="AV478" s="14" t="s">
        <v>86</v>
      </c>
      <c r="AW478" s="14" t="s">
        <v>39</v>
      </c>
      <c r="AX478" s="14" t="s">
        <v>78</v>
      </c>
      <c r="AY478" s="253" t="s">
        <v>146</v>
      </c>
    </row>
    <row r="479" s="13" customFormat="1">
      <c r="A479" s="13"/>
      <c r="B479" s="229"/>
      <c r="C479" s="230"/>
      <c r="D479" s="221" t="s">
        <v>186</v>
      </c>
      <c r="E479" s="231" t="s">
        <v>32</v>
      </c>
      <c r="F479" s="232" t="s">
        <v>590</v>
      </c>
      <c r="G479" s="230"/>
      <c r="H479" s="233">
        <v>1.292</v>
      </c>
      <c r="I479" s="234"/>
      <c r="J479" s="230"/>
      <c r="K479" s="230"/>
      <c r="L479" s="235"/>
      <c r="M479" s="236"/>
      <c r="N479" s="237"/>
      <c r="O479" s="237"/>
      <c r="P479" s="237"/>
      <c r="Q479" s="237"/>
      <c r="R479" s="237"/>
      <c r="S479" s="237"/>
      <c r="T479" s="238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9" t="s">
        <v>186</v>
      </c>
      <c r="AU479" s="239" t="s">
        <v>88</v>
      </c>
      <c r="AV479" s="13" t="s">
        <v>88</v>
      </c>
      <c r="AW479" s="13" t="s">
        <v>39</v>
      </c>
      <c r="AX479" s="13" t="s">
        <v>78</v>
      </c>
      <c r="AY479" s="239" t="s">
        <v>146</v>
      </c>
    </row>
    <row r="480" s="13" customFormat="1">
      <c r="A480" s="13"/>
      <c r="B480" s="229"/>
      <c r="C480" s="230"/>
      <c r="D480" s="221" t="s">
        <v>186</v>
      </c>
      <c r="E480" s="231" t="s">
        <v>32</v>
      </c>
      <c r="F480" s="232" t="s">
        <v>589</v>
      </c>
      <c r="G480" s="230"/>
      <c r="H480" s="233">
        <v>-0.014</v>
      </c>
      <c r="I480" s="234"/>
      <c r="J480" s="230"/>
      <c r="K480" s="230"/>
      <c r="L480" s="235"/>
      <c r="M480" s="236"/>
      <c r="N480" s="237"/>
      <c r="O480" s="237"/>
      <c r="P480" s="237"/>
      <c r="Q480" s="237"/>
      <c r="R480" s="237"/>
      <c r="S480" s="237"/>
      <c r="T480" s="238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9" t="s">
        <v>186</v>
      </c>
      <c r="AU480" s="239" t="s">
        <v>88</v>
      </c>
      <c r="AV480" s="13" t="s">
        <v>88</v>
      </c>
      <c r="AW480" s="13" t="s">
        <v>39</v>
      </c>
      <c r="AX480" s="13" t="s">
        <v>78</v>
      </c>
      <c r="AY480" s="239" t="s">
        <v>146</v>
      </c>
    </row>
    <row r="481" s="15" customFormat="1">
      <c r="A481" s="15"/>
      <c r="B481" s="254"/>
      <c r="C481" s="255"/>
      <c r="D481" s="221" t="s">
        <v>186</v>
      </c>
      <c r="E481" s="256" t="s">
        <v>32</v>
      </c>
      <c r="F481" s="257" t="s">
        <v>256</v>
      </c>
      <c r="G481" s="255"/>
      <c r="H481" s="258">
        <v>2.9449999999999998</v>
      </c>
      <c r="I481" s="259"/>
      <c r="J481" s="255"/>
      <c r="K481" s="255"/>
      <c r="L481" s="260"/>
      <c r="M481" s="261"/>
      <c r="N481" s="262"/>
      <c r="O481" s="262"/>
      <c r="P481" s="262"/>
      <c r="Q481" s="262"/>
      <c r="R481" s="262"/>
      <c r="S481" s="262"/>
      <c r="T481" s="263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64" t="s">
        <v>186</v>
      </c>
      <c r="AU481" s="264" t="s">
        <v>88</v>
      </c>
      <c r="AV481" s="15" t="s">
        <v>171</v>
      </c>
      <c r="AW481" s="15" t="s">
        <v>39</v>
      </c>
      <c r="AX481" s="15" t="s">
        <v>86</v>
      </c>
      <c r="AY481" s="264" t="s">
        <v>146</v>
      </c>
    </row>
    <row r="482" s="13" customFormat="1">
      <c r="A482" s="13"/>
      <c r="B482" s="229"/>
      <c r="C482" s="230"/>
      <c r="D482" s="221" t="s">
        <v>186</v>
      </c>
      <c r="E482" s="230"/>
      <c r="F482" s="232" t="s">
        <v>591</v>
      </c>
      <c r="G482" s="230"/>
      <c r="H482" s="233">
        <v>3.2400000000000002</v>
      </c>
      <c r="I482" s="234"/>
      <c r="J482" s="230"/>
      <c r="K482" s="230"/>
      <c r="L482" s="235"/>
      <c r="M482" s="236"/>
      <c r="N482" s="237"/>
      <c r="O482" s="237"/>
      <c r="P482" s="237"/>
      <c r="Q482" s="237"/>
      <c r="R482" s="237"/>
      <c r="S482" s="237"/>
      <c r="T482" s="238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9" t="s">
        <v>186</v>
      </c>
      <c r="AU482" s="239" t="s">
        <v>88</v>
      </c>
      <c r="AV482" s="13" t="s">
        <v>88</v>
      </c>
      <c r="AW482" s="13" t="s">
        <v>4</v>
      </c>
      <c r="AX482" s="13" t="s">
        <v>86</v>
      </c>
      <c r="AY482" s="239" t="s">
        <v>146</v>
      </c>
    </row>
    <row r="483" s="2" customFormat="1" ht="24.15" customHeight="1">
      <c r="A483" s="42"/>
      <c r="B483" s="43"/>
      <c r="C483" s="208" t="s">
        <v>592</v>
      </c>
      <c r="D483" s="208" t="s">
        <v>149</v>
      </c>
      <c r="E483" s="209" t="s">
        <v>593</v>
      </c>
      <c r="F483" s="210" t="s">
        <v>594</v>
      </c>
      <c r="G483" s="211" t="s">
        <v>294</v>
      </c>
      <c r="H483" s="212">
        <v>606.52999999999997</v>
      </c>
      <c r="I483" s="213"/>
      <c r="J483" s="214">
        <f>ROUND(I483*H483,2)</f>
        <v>0</v>
      </c>
      <c r="K483" s="210" t="s">
        <v>152</v>
      </c>
      <c r="L483" s="48"/>
      <c r="M483" s="215" t="s">
        <v>32</v>
      </c>
      <c r="N483" s="216" t="s">
        <v>49</v>
      </c>
      <c r="O483" s="88"/>
      <c r="P483" s="217">
        <f>O483*H483</f>
        <v>0</v>
      </c>
      <c r="Q483" s="217">
        <v>0.11</v>
      </c>
      <c r="R483" s="217">
        <f>Q483*H483</f>
        <v>66.718299999999999</v>
      </c>
      <c r="S483" s="217">
        <v>0</v>
      </c>
      <c r="T483" s="218">
        <f>S483*H483</f>
        <v>0</v>
      </c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R483" s="219" t="s">
        <v>171</v>
      </c>
      <c r="AT483" s="219" t="s">
        <v>149</v>
      </c>
      <c r="AU483" s="219" t="s">
        <v>88</v>
      </c>
      <c r="AY483" s="20" t="s">
        <v>146</v>
      </c>
      <c r="BE483" s="220">
        <f>IF(N483="základní",J483,0)</f>
        <v>0</v>
      </c>
      <c r="BF483" s="220">
        <f>IF(N483="snížená",J483,0)</f>
        <v>0</v>
      </c>
      <c r="BG483" s="220">
        <f>IF(N483="zákl. přenesená",J483,0)</f>
        <v>0</v>
      </c>
      <c r="BH483" s="220">
        <f>IF(N483="sníž. přenesená",J483,0)</f>
        <v>0</v>
      </c>
      <c r="BI483" s="220">
        <f>IF(N483="nulová",J483,0)</f>
        <v>0</v>
      </c>
      <c r="BJ483" s="20" t="s">
        <v>86</v>
      </c>
      <c r="BK483" s="220">
        <f>ROUND(I483*H483,2)</f>
        <v>0</v>
      </c>
      <c r="BL483" s="20" t="s">
        <v>171</v>
      </c>
      <c r="BM483" s="219" t="s">
        <v>595</v>
      </c>
    </row>
    <row r="484" s="2" customFormat="1">
      <c r="A484" s="42"/>
      <c r="B484" s="43"/>
      <c r="C484" s="44"/>
      <c r="D484" s="221" t="s">
        <v>155</v>
      </c>
      <c r="E484" s="44"/>
      <c r="F484" s="222" t="s">
        <v>596</v>
      </c>
      <c r="G484" s="44"/>
      <c r="H484" s="44"/>
      <c r="I484" s="223"/>
      <c r="J484" s="44"/>
      <c r="K484" s="44"/>
      <c r="L484" s="48"/>
      <c r="M484" s="224"/>
      <c r="N484" s="225"/>
      <c r="O484" s="88"/>
      <c r="P484" s="88"/>
      <c r="Q484" s="88"/>
      <c r="R484" s="88"/>
      <c r="S484" s="88"/>
      <c r="T484" s="89"/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T484" s="20" t="s">
        <v>155</v>
      </c>
      <c r="AU484" s="20" t="s">
        <v>88</v>
      </c>
    </row>
    <row r="485" s="2" customFormat="1">
      <c r="A485" s="42"/>
      <c r="B485" s="43"/>
      <c r="C485" s="44"/>
      <c r="D485" s="226" t="s">
        <v>156</v>
      </c>
      <c r="E485" s="44"/>
      <c r="F485" s="227" t="s">
        <v>597</v>
      </c>
      <c r="G485" s="44"/>
      <c r="H485" s="44"/>
      <c r="I485" s="223"/>
      <c r="J485" s="44"/>
      <c r="K485" s="44"/>
      <c r="L485" s="48"/>
      <c r="M485" s="224"/>
      <c r="N485" s="225"/>
      <c r="O485" s="88"/>
      <c r="P485" s="88"/>
      <c r="Q485" s="88"/>
      <c r="R485" s="88"/>
      <c r="S485" s="88"/>
      <c r="T485" s="89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T485" s="20" t="s">
        <v>156</v>
      </c>
      <c r="AU485" s="20" t="s">
        <v>88</v>
      </c>
    </row>
    <row r="486" s="14" customFormat="1">
      <c r="A486" s="14"/>
      <c r="B486" s="244"/>
      <c r="C486" s="245"/>
      <c r="D486" s="221" t="s">
        <v>186</v>
      </c>
      <c r="E486" s="246" t="s">
        <v>32</v>
      </c>
      <c r="F486" s="247" t="s">
        <v>325</v>
      </c>
      <c r="G486" s="245"/>
      <c r="H486" s="246" t="s">
        <v>32</v>
      </c>
      <c r="I486" s="248"/>
      <c r="J486" s="245"/>
      <c r="K486" s="245"/>
      <c r="L486" s="249"/>
      <c r="M486" s="250"/>
      <c r="N486" s="251"/>
      <c r="O486" s="251"/>
      <c r="P486" s="251"/>
      <c r="Q486" s="251"/>
      <c r="R486" s="251"/>
      <c r="S486" s="251"/>
      <c r="T486" s="252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3" t="s">
        <v>186</v>
      </c>
      <c r="AU486" s="253" t="s">
        <v>88</v>
      </c>
      <c r="AV486" s="14" t="s">
        <v>86</v>
      </c>
      <c r="AW486" s="14" t="s">
        <v>39</v>
      </c>
      <c r="AX486" s="14" t="s">
        <v>78</v>
      </c>
      <c r="AY486" s="253" t="s">
        <v>146</v>
      </c>
    </row>
    <row r="487" s="13" customFormat="1">
      <c r="A487" s="13"/>
      <c r="B487" s="229"/>
      <c r="C487" s="230"/>
      <c r="D487" s="221" t="s">
        <v>186</v>
      </c>
      <c r="E487" s="231" t="s">
        <v>32</v>
      </c>
      <c r="F487" s="232" t="s">
        <v>598</v>
      </c>
      <c r="G487" s="230"/>
      <c r="H487" s="233">
        <v>7.4100000000000001</v>
      </c>
      <c r="I487" s="234"/>
      <c r="J487" s="230"/>
      <c r="K487" s="230"/>
      <c r="L487" s="235"/>
      <c r="M487" s="236"/>
      <c r="N487" s="237"/>
      <c r="O487" s="237"/>
      <c r="P487" s="237"/>
      <c r="Q487" s="237"/>
      <c r="R487" s="237"/>
      <c r="S487" s="237"/>
      <c r="T487" s="238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9" t="s">
        <v>186</v>
      </c>
      <c r="AU487" s="239" t="s">
        <v>88</v>
      </c>
      <c r="AV487" s="13" t="s">
        <v>88</v>
      </c>
      <c r="AW487" s="13" t="s">
        <v>39</v>
      </c>
      <c r="AX487" s="13" t="s">
        <v>78</v>
      </c>
      <c r="AY487" s="239" t="s">
        <v>146</v>
      </c>
    </row>
    <row r="488" s="13" customFormat="1">
      <c r="A488" s="13"/>
      <c r="B488" s="229"/>
      <c r="C488" s="230"/>
      <c r="D488" s="221" t="s">
        <v>186</v>
      </c>
      <c r="E488" s="231" t="s">
        <v>32</v>
      </c>
      <c r="F488" s="232" t="s">
        <v>599</v>
      </c>
      <c r="G488" s="230"/>
      <c r="H488" s="233">
        <v>5.8899999999999997</v>
      </c>
      <c r="I488" s="234"/>
      <c r="J488" s="230"/>
      <c r="K488" s="230"/>
      <c r="L488" s="235"/>
      <c r="M488" s="236"/>
      <c r="N488" s="237"/>
      <c r="O488" s="237"/>
      <c r="P488" s="237"/>
      <c r="Q488" s="237"/>
      <c r="R488" s="237"/>
      <c r="S488" s="237"/>
      <c r="T488" s="238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9" t="s">
        <v>186</v>
      </c>
      <c r="AU488" s="239" t="s">
        <v>88</v>
      </c>
      <c r="AV488" s="13" t="s">
        <v>88</v>
      </c>
      <c r="AW488" s="13" t="s">
        <v>39</v>
      </c>
      <c r="AX488" s="13" t="s">
        <v>78</v>
      </c>
      <c r="AY488" s="239" t="s">
        <v>146</v>
      </c>
    </row>
    <row r="489" s="13" customFormat="1">
      <c r="A489" s="13"/>
      <c r="B489" s="229"/>
      <c r="C489" s="230"/>
      <c r="D489" s="221" t="s">
        <v>186</v>
      </c>
      <c r="E489" s="231" t="s">
        <v>32</v>
      </c>
      <c r="F489" s="232" t="s">
        <v>600</v>
      </c>
      <c r="G489" s="230"/>
      <c r="H489" s="233">
        <v>4.1100000000000003</v>
      </c>
      <c r="I489" s="234"/>
      <c r="J489" s="230"/>
      <c r="K489" s="230"/>
      <c r="L489" s="235"/>
      <c r="M489" s="236"/>
      <c r="N489" s="237"/>
      <c r="O489" s="237"/>
      <c r="P489" s="237"/>
      <c r="Q489" s="237"/>
      <c r="R489" s="237"/>
      <c r="S489" s="237"/>
      <c r="T489" s="238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9" t="s">
        <v>186</v>
      </c>
      <c r="AU489" s="239" t="s">
        <v>88</v>
      </c>
      <c r="AV489" s="13" t="s">
        <v>88</v>
      </c>
      <c r="AW489" s="13" t="s">
        <v>39</v>
      </c>
      <c r="AX489" s="13" t="s">
        <v>78</v>
      </c>
      <c r="AY489" s="239" t="s">
        <v>146</v>
      </c>
    </row>
    <row r="490" s="13" customFormat="1">
      <c r="A490" s="13"/>
      <c r="B490" s="229"/>
      <c r="C490" s="230"/>
      <c r="D490" s="221" t="s">
        <v>186</v>
      </c>
      <c r="E490" s="231" t="s">
        <v>32</v>
      </c>
      <c r="F490" s="232" t="s">
        <v>601</v>
      </c>
      <c r="G490" s="230"/>
      <c r="H490" s="233">
        <v>2.98</v>
      </c>
      <c r="I490" s="234"/>
      <c r="J490" s="230"/>
      <c r="K490" s="230"/>
      <c r="L490" s="235"/>
      <c r="M490" s="236"/>
      <c r="N490" s="237"/>
      <c r="O490" s="237"/>
      <c r="P490" s="237"/>
      <c r="Q490" s="237"/>
      <c r="R490" s="237"/>
      <c r="S490" s="237"/>
      <c r="T490" s="238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9" t="s">
        <v>186</v>
      </c>
      <c r="AU490" s="239" t="s">
        <v>88</v>
      </c>
      <c r="AV490" s="13" t="s">
        <v>88</v>
      </c>
      <c r="AW490" s="13" t="s">
        <v>39</v>
      </c>
      <c r="AX490" s="13" t="s">
        <v>78</v>
      </c>
      <c r="AY490" s="239" t="s">
        <v>146</v>
      </c>
    </row>
    <row r="491" s="13" customFormat="1">
      <c r="A491" s="13"/>
      <c r="B491" s="229"/>
      <c r="C491" s="230"/>
      <c r="D491" s="221" t="s">
        <v>186</v>
      </c>
      <c r="E491" s="231" t="s">
        <v>32</v>
      </c>
      <c r="F491" s="232" t="s">
        <v>602</v>
      </c>
      <c r="G491" s="230"/>
      <c r="H491" s="233">
        <v>15.68</v>
      </c>
      <c r="I491" s="234"/>
      <c r="J491" s="230"/>
      <c r="K491" s="230"/>
      <c r="L491" s="235"/>
      <c r="M491" s="236"/>
      <c r="N491" s="237"/>
      <c r="O491" s="237"/>
      <c r="P491" s="237"/>
      <c r="Q491" s="237"/>
      <c r="R491" s="237"/>
      <c r="S491" s="237"/>
      <c r="T491" s="238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9" t="s">
        <v>186</v>
      </c>
      <c r="AU491" s="239" t="s">
        <v>88</v>
      </c>
      <c r="AV491" s="13" t="s">
        <v>88</v>
      </c>
      <c r="AW491" s="13" t="s">
        <v>39</v>
      </c>
      <c r="AX491" s="13" t="s">
        <v>78</v>
      </c>
      <c r="AY491" s="239" t="s">
        <v>146</v>
      </c>
    </row>
    <row r="492" s="13" customFormat="1">
      <c r="A492" s="13"/>
      <c r="B492" s="229"/>
      <c r="C492" s="230"/>
      <c r="D492" s="221" t="s">
        <v>186</v>
      </c>
      <c r="E492" s="231" t="s">
        <v>32</v>
      </c>
      <c r="F492" s="232" t="s">
        <v>603</v>
      </c>
      <c r="G492" s="230"/>
      <c r="H492" s="233">
        <v>15.41</v>
      </c>
      <c r="I492" s="234"/>
      <c r="J492" s="230"/>
      <c r="K492" s="230"/>
      <c r="L492" s="235"/>
      <c r="M492" s="236"/>
      <c r="N492" s="237"/>
      <c r="O492" s="237"/>
      <c r="P492" s="237"/>
      <c r="Q492" s="237"/>
      <c r="R492" s="237"/>
      <c r="S492" s="237"/>
      <c r="T492" s="238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9" t="s">
        <v>186</v>
      </c>
      <c r="AU492" s="239" t="s">
        <v>88</v>
      </c>
      <c r="AV492" s="13" t="s">
        <v>88</v>
      </c>
      <c r="AW492" s="13" t="s">
        <v>39</v>
      </c>
      <c r="AX492" s="13" t="s">
        <v>78</v>
      </c>
      <c r="AY492" s="239" t="s">
        <v>146</v>
      </c>
    </row>
    <row r="493" s="13" customFormat="1">
      <c r="A493" s="13"/>
      <c r="B493" s="229"/>
      <c r="C493" s="230"/>
      <c r="D493" s="221" t="s">
        <v>186</v>
      </c>
      <c r="E493" s="231" t="s">
        <v>32</v>
      </c>
      <c r="F493" s="232" t="s">
        <v>604</v>
      </c>
      <c r="G493" s="230"/>
      <c r="H493" s="233">
        <v>86.730000000000004</v>
      </c>
      <c r="I493" s="234"/>
      <c r="J493" s="230"/>
      <c r="K493" s="230"/>
      <c r="L493" s="235"/>
      <c r="M493" s="236"/>
      <c r="N493" s="237"/>
      <c r="O493" s="237"/>
      <c r="P493" s="237"/>
      <c r="Q493" s="237"/>
      <c r="R493" s="237"/>
      <c r="S493" s="237"/>
      <c r="T493" s="238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9" t="s">
        <v>186</v>
      </c>
      <c r="AU493" s="239" t="s">
        <v>88</v>
      </c>
      <c r="AV493" s="13" t="s">
        <v>88</v>
      </c>
      <c r="AW493" s="13" t="s">
        <v>39</v>
      </c>
      <c r="AX493" s="13" t="s">
        <v>78</v>
      </c>
      <c r="AY493" s="239" t="s">
        <v>146</v>
      </c>
    </row>
    <row r="494" s="13" customFormat="1">
      <c r="A494" s="13"/>
      <c r="B494" s="229"/>
      <c r="C494" s="230"/>
      <c r="D494" s="221" t="s">
        <v>186</v>
      </c>
      <c r="E494" s="231" t="s">
        <v>32</v>
      </c>
      <c r="F494" s="232" t="s">
        <v>605</v>
      </c>
      <c r="G494" s="230"/>
      <c r="H494" s="233">
        <v>41.850000000000001</v>
      </c>
      <c r="I494" s="234"/>
      <c r="J494" s="230"/>
      <c r="K494" s="230"/>
      <c r="L494" s="235"/>
      <c r="M494" s="236"/>
      <c r="N494" s="237"/>
      <c r="O494" s="237"/>
      <c r="P494" s="237"/>
      <c r="Q494" s="237"/>
      <c r="R494" s="237"/>
      <c r="S494" s="237"/>
      <c r="T494" s="238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9" t="s">
        <v>186</v>
      </c>
      <c r="AU494" s="239" t="s">
        <v>88</v>
      </c>
      <c r="AV494" s="13" t="s">
        <v>88</v>
      </c>
      <c r="AW494" s="13" t="s">
        <v>39</v>
      </c>
      <c r="AX494" s="13" t="s">
        <v>78</v>
      </c>
      <c r="AY494" s="239" t="s">
        <v>146</v>
      </c>
    </row>
    <row r="495" s="13" customFormat="1">
      <c r="A495" s="13"/>
      <c r="B495" s="229"/>
      <c r="C495" s="230"/>
      <c r="D495" s="221" t="s">
        <v>186</v>
      </c>
      <c r="E495" s="231" t="s">
        <v>32</v>
      </c>
      <c r="F495" s="232" t="s">
        <v>606</v>
      </c>
      <c r="G495" s="230"/>
      <c r="H495" s="233">
        <v>21.530000000000001</v>
      </c>
      <c r="I495" s="234"/>
      <c r="J495" s="230"/>
      <c r="K495" s="230"/>
      <c r="L495" s="235"/>
      <c r="M495" s="236"/>
      <c r="N495" s="237"/>
      <c r="O495" s="237"/>
      <c r="P495" s="237"/>
      <c r="Q495" s="237"/>
      <c r="R495" s="237"/>
      <c r="S495" s="237"/>
      <c r="T495" s="238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9" t="s">
        <v>186</v>
      </c>
      <c r="AU495" s="239" t="s">
        <v>88</v>
      </c>
      <c r="AV495" s="13" t="s">
        <v>88</v>
      </c>
      <c r="AW495" s="13" t="s">
        <v>39</v>
      </c>
      <c r="AX495" s="13" t="s">
        <v>78</v>
      </c>
      <c r="AY495" s="239" t="s">
        <v>146</v>
      </c>
    </row>
    <row r="496" s="13" customFormat="1">
      <c r="A496" s="13"/>
      <c r="B496" s="229"/>
      <c r="C496" s="230"/>
      <c r="D496" s="221" t="s">
        <v>186</v>
      </c>
      <c r="E496" s="231" t="s">
        <v>32</v>
      </c>
      <c r="F496" s="232" t="s">
        <v>607</v>
      </c>
      <c r="G496" s="230"/>
      <c r="H496" s="233">
        <v>14.130000000000001</v>
      </c>
      <c r="I496" s="234"/>
      <c r="J496" s="230"/>
      <c r="K496" s="230"/>
      <c r="L496" s="235"/>
      <c r="M496" s="236"/>
      <c r="N496" s="237"/>
      <c r="O496" s="237"/>
      <c r="P496" s="237"/>
      <c r="Q496" s="237"/>
      <c r="R496" s="237"/>
      <c r="S496" s="237"/>
      <c r="T496" s="238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9" t="s">
        <v>186</v>
      </c>
      <c r="AU496" s="239" t="s">
        <v>88</v>
      </c>
      <c r="AV496" s="13" t="s">
        <v>88</v>
      </c>
      <c r="AW496" s="13" t="s">
        <v>39</v>
      </c>
      <c r="AX496" s="13" t="s">
        <v>78</v>
      </c>
      <c r="AY496" s="239" t="s">
        <v>146</v>
      </c>
    </row>
    <row r="497" s="13" customFormat="1">
      <c r="A497" s="13"/>
      <c r="B497" s="229"/>
      <c r="C497" s="230"/>
      <c r="D497" s="221" t="s">
        <v>186</v>
      </c>
      <c r="E497" s="231" t="s">
        <v>32</v>
      </c>
      <c r="F497" s="232" t="s">
        <v>608</v>
      </c>
      <c r="G497" s="230"/>
      <c r="H497" s="233">
        <v>14.130000000000001</v>
      </c>
      <c r="I497" s="234"/>
      <c r="J497" s="230"/>
      <c r="K497" s="230"/>
      <c r="L497" s="235"/>
      <c r="M497" s="236"/>
      <c r="N497" s="237"/>
      <c r="O497" s="237"/>
      <c r="P497" s="237"/>
      <c r="Q497" s="237"/>
      <c r="R497" s="237"/>
      <c r="S497" s="237"/>
      <c r="T497" s="238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9" t="s">
        <v>186</v>
      </c>
      <c r="AU497" s="239" t="s">
        <v>88</v>
      </c>
      <c r="AV497" s="13" t="s">
        <v>88</v>
      </c>
      <c r="AW497" s="13" t="s">
        <v>39</v>
      </c>
      <c r="AX497" s="13" t="s">
        <v>78</v>
      </c>
      <c r="AY497" s="239" t="s">
        <v>146</v>
      </c>
    </row>
    <row r="498" s="13" customFormat="1">
      <c r="A498" s="13"/>
      <c r="B498" s="229"/>
      <c r="C498" s="230"/>
      <c r="D498" s="221" t="s">
        <v>186</v>
      </c>
      <c r="E498" s="231" t="s">
        <v>32</v>
      </c>
      <c r="F498" s="232" t="s">
        <v>609</v>
      </c>
      <c r="G498" s="230"/>
      <c r="H498" s="233">
        <v>7.7400000000000002</v>
      </c>
      <c r="I498" s="234"/>
      <c r="J498" s="230"/>
      <c r="K498" s="230"/>
      <c r="L498" s="235"/>
      <c r="M498" s="236"/>
      <c r="N498" s="237"/>
      <c r="O498" s="237"/>
      <c r="P498" s="237"/>
      <c r="Q498" s="237"/>
      <c r="R498" s="237"/>
      <c r="S498" s="237"/>
      <c r="T498" s="238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9" t="s">
        <v>186</v>
      </c>
      <c r="AU498" s="239" t="s">
        <v>88</v>
      </c>
      <c r="AV498" s="13" t="s">
        <v>88</v>
      </c>
      <c r="AW498" s="13" t="s">
        <v>39</v>
      </c>
      <c r="AX498" s="13" t="s">
        <v>78</v>
      </c>
      <c r="AY498" s="239" t="s">
        <v>146</v>
      </c>
    </row>
    <row r="499" s="13" customFormat="1">
      <c r="A499" s="13"/>
      <c r="B499" s="229"/>
      <c r="C499" s="230"/>
      <c r="D499" s="221" t="s">
        <v>186</v>
      </c>
      <c r="E499" s="231" t="s">
        <v>32</v>
      </c>
      <c r="F499" s="232" t="s">
        <v>610</v>
      </c>
      <c r="G499" s="230"/>
      <c r="H499" s="233">
        <v>17.800000000000001</v>
      </c>
      <c r="I499" s="234"/>
      <c r="J499" s="230"/>
      <c r="K499" s="230"/>
      <c r="L499" s="235"/>
      <c r="M499" s="236"/>
      <c r="N499" s="237"/>
      <c r="O499" s="237"/>
      <c r="P499" s="237"/>
      <c r="Q499" s="237"/>
      <c r="R499" s="237"/>
      <c r="S499" s="237"/>
      <c r="T499" s="238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9" t="s">
        <v>186</v>
      </c>
      <c r="AU499" s="239" t="s">
        <v>88</v>
      </c>
      <c r="AV499" s="13" t="s">
        <v>88</v>
      </c>
      <c r="AW499" s="13" t="s">
        <v>39</v>
      </c>
      <c r="AX499" s="13" t="s">
        <v>78</v>
      </c>
      <c r="AY499" s="239" t="s">
        <v>146</v>
      </c>
    </row>
    <row r="500" s="13" customFormat="1">
      <c r="A500" s="13"/>
      <c r="B500" s="229"/>
      <c r="C500" s="230"/>
      <c r="D500" s="221" t="s">
        <v>186</v>
      </c>
      <c r="E500" s="231" t="s">
        <v>32</v>
      </c>
      <c r="F500" s="232" t="s">
        <v>611</v>
      </c>
      <c r="G500" s="230"/>
      <c r="H500" s="233">
        <v>14.83</v>
      </c>
      <c r="I500" s="234"/>
      <c r="J500" s="230"/>
      <c r="K500" s="230"/>
      <c r="L500" s="235"/>
      <c r="M500" s="236"/>
      <c r="N500" s="237"/>
      <c r="O500" s="237"/>
      <c r="P500" s="237"/>
      <c r="Q500" s="237"/>
      <c r="R500" s="237"/>
      <c r="S500" s="237"/>
      <c r="T500" s="238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9" t="s">
        <v>186</v>
      </c>
      <c r="AU500" s="239" t="s">
        <v>88</v>
      </c>
      <c r="AV500" s="13" t="s">
        <v>88</v>
      </c>
      <c r="AW500" s="13" t="s">
        <v>39</v>
      </c>
      <c r="AX500" s="13" t="s">
        <v>78</v>
      </c>
      <c r="AY500" s="239" t="s">
        <v>146</v>
      </c>
    </row>
    <row r="501" s="13" customFormat="1">
      <c r="A501" s="13"/>
      <c r="B501" s="229"/>
      <c r="C501" s="230"/>
      <c r="D501" s="221" t="s">
        <v>186</v>
      </c>
      <c r="E501" s="231" t="s">
        <v>32</v>
      </c>
      <c r="F501" s="232" t="s">
        <v>612</v>
      </c>
      <c r="G501" s="230"/>
      <c r="H501" s="233">
        <v>3.1000000000000001</v>
      </c>
      <c r="I501" s="234"/>
      <c r="J501" s="230"/>
      <c r="K501" s="230"/>
      <c r="L501" s="235"/>
      <c r="M501" s="236"/>
      <c r="N501" s="237"/>
      <c r="O501" s="237"/>
      <c r="P501" s="237"/>
      <c r="Q501" s="237"/>
      <c r="R501" s="237"/>
      <c r="S501" s="237"/>
      <c r="T501" s="238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9" t="s">
        <v>186</v>
      </c>
      <c r="AU501" s="239" t="s">
        <v>88</v>
      </c>
      <c r="AV501" s="13" t="s">
        <v>88</v>
      </c>
      <c r="AW501" s="13" t="s">
        <v>39</v>
      </c>
      <c r="AX501" s="13" t="s">
        <v>78</v>
      </c>
      <c r="AY501" s="239" t="s">
        <v>146</v>
      </c>
    </row>
    <row r="502" s="13" customFormat="1">
      <c r="A502" s="13"/>
      <c r="B502" s="229"/>
      <c r="C502" s="230"/>
      <c r="D502" s="221" t="s">
        <v>186</v>
      </c>
      <c r="E502" s="231" t="s">
        <v>32</v>
      </c>
      <c r="F502" s="232" t="s">
        <v>613</v>
      </c>
      <c r="G502" s="230"/>
      <c r="H502" s="233">
        <v>66.120000000000005</v>
      </c>
      <c r="I502" s="234"/>
      <c r="J502" s="230"/>
      <c r="K502" s="230"/>
      <c r="L502" s="235"/>
      <c r="M502" s="236"/>
      <c r="N502" s="237"/>
      <c r="O502" s="237"/>
      <c r="P502" s="237"/>
      <c r="Q502" s="237"/>
      <c r="R502" s="237"/>
      <c r="S502" s="237"/>
      <c r="T502" s="238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9" t="s">
        <v>186</v>
      </c>
      <c r="AU502" s="239" t="s">
        <v>88</v>
      </c>
      <c r="AV502" s="13" t="s">
        <v>88</v>
      </c>
      <c r="AW502" s="13" t="s">
        <v>39</v>
      </c>
      <c r="AX502" s="13" t="s">
        <v>78</v>
      </c>
      <c r="AY502" s="239" t="s">
        <v>146</v>
      </c>
    </row>
    <row r="503" s="13" customFormat="1">
      <c r="A503" s="13"/>
      <c r="B503" s="229"/>
      <c r="C503" s="230"/>
      <c r="D503" s="221" t="s">
        <v>186</v>
      </c>
      <c r="E503" s="231" t="s">
        <v>32</v>
      </c>
      <c r="F503" s="232" t="s">
        <v>614</v>
      </c>
      <c r="G503" s="230"/>
      <c r="H503" s="233">
        <v>42.799999999999997</v>
      </c>
      <c r="I503" s="234"/>
      <c r="J503" s="230"/>
      <c r="K503" s="230"/>
      <c r="L503" s="235"/>
      <c r="M503" s="236"/>
      <c r="N503" s="237"/>
      <c r="O503" s="237"/>
      <c r="P503" s="237"/>
      <c r="Q503" s="237"/>
      <c r="R503" s="237"/>
      <c r="S503" s="237"/>
      <c r="T503" s="238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9" t="s">
        <v>186</v>
      </c>
      <c r="AU503" s="239" t="s">
        <v>88</v>
      </c>
      <c r="AV503" s="13" t="s">
        <v>88</v>
      </c>
      <c r="AW503" s="13" t="s">
        <v>39</v>
      </c>
      <c r="AX503" s="13" t="s">
        <v>78</v>
      </c>
      <c r="AY503" s="239" t="s">
        <v>146</v>
      </c>
    </row>
    <row r="504" s="14" customFormat="1">
      <c r="A504" s="14"/>
      <c r="B504" s="244"/>
      <c r="C504" s="245"/>
      <c r="D504" s="221" t="s">
        <v>186</v>
      </c>
      <c r="E504" s="246" t="s">
        <v>32</v>
      </c>
      <c r="F504" s="247" t="s">
        <v>615</v>
      </c>
      <c r="G504" s="245"/>
      <c r="H504" s="246" t="s">
        <v>32</v>
      </c>
      <c r="I504" s="248"/>
      <c r="J504" s="245"/>
      <c r="K504" s="245"/>
      <c r="L504" s="249"/>
      <c r="M504" s="250"/>
      <c r="N504" s="251"/>
      <c r="O504" s="251"/>
      <c r="P504" s="251"/>
      <c r="Q504" s="251"/>
      <c r="R504" s="251"/>
      <c r="S504" s="251"/>
      <c r="T504" s="252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3" t="s">
        <v>186</v>
      </c>
      <c r="AU504" s="253" t="s">
        <v>88</v>
      </c>
      <c r="AV504" s="14" t="s">
        <v>86</v>
      </c>
      <c r="AW504" s="14" t="s">
        <v>39</v>
      </c>
      <c r="AX504" s="14" t="s">
        <v>78</v>
      </c>
      <c r="AY504" s="253" t="s">
        <v>146</v>
      </c>
    </row>
    <row r="505" s="13" customFormat="1">
      <c r="A505" s="13"/>
      <c r="B505" s="229"/>
      <c r="C505" s="230"/>
      <c r="D505" s="221" t="s">
        <v>186</v>
      </c>
      <c r="E505" s="231" t="s">
        <v>32</v>
      </c>
      <c r="F505" s="232" t="s">
        <v>616</v>
      </c>
      <c r="G505" s="230"/>
      <c r="H505" s="233">
        <v>5.0700000000000003</v>
      </c>
      <c r="I505" s="234"/>
      <c r="J505" s="230"/>
      <c r="K505" s="230"/>
      <c r="L505" s="235"/>
      <c r="M505" s="236"/>
      <c r="N505" s="237"/>
      <c r="O505" s="237"/>
      <c r="P505" s="237"/>
      <c r="Q505" s="237"/>
      <c r="R505" s="237"/>
      <c r="S505" s="237"/>
      <c r="T505" s="238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9" t="s">
        <v>186</v>
      </c>
      <c r="AU505" s="239" t="s">
        <v>88</v>
      </c>
      <c r="AV505" s="13" t="s">
        <v>88</v>
      </c>
      <c r="AW505" s="13" t="s">
        <v>39</v>
      </c>
      <c r="AX505" s="13" t="s">
        <v>78</v>
      </c>
      <c r="AY505" s="239" t="s">
        <v>146</v>
      </c>
    </row>
    <row r="506" s="13" customFormat="1">
      <c r="A506" s="13"/>
      <c r="B506" s="229"/>
      <c r="C506" s="230"/>
      <c r="D506" s="221" t="s">
        <v>186</v>
      </c>
      <c r="E506" s="231" t="s">
        <v>32</v>
      </c>
      <c r="F506" s="232" t="s">
        <v>617</v>
      </c>
      <c r="G506" s="230"/>
      <c r="H506" s="233">
        <v>5.7199999999999998</v>
      </c>
      <c r="I506" s="234"/>
      <c r="J506" s="230"/>
      <c r="K506" s="230"/>
      <c r="L506" s="235"/>
      <c r="M506" s="236"/>
      <c r="N506" s="237"/>
      <c r="O506" s="237"/>
      <c r="P506" s="237"/>
      <c r="Q506" s="237"/>
      <c r="R506" s="237"/>
      <c r="S506" s="237"/>
      <c r="T506" s="238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9" t="s">
        <v>186</v>
      </c>
      <c r="AU506" s="239" t="s">
        <v>88</v>
      </c>
      <c r="AV506" s="13" t="s">
        <v>88</v>
      </c>
      <c r="AW506" s="13" t="s">
        <v>39</v>
      </c>
      <c r="AX506" s="13" t="s">
        <v>78</v>
      </c>
      <c r="AY506" s="239" t="s">
        <v>146</v>
      </c>
    </row>
    <row r="507" s="13" customFormat="1">
      <c r="A507" s="13"/>
      <c r="B507" s="229"/>
      <c r="C507" s="230"/>
      <c r="D507" s="221" t="s">
        <v>186</v>
      </c>
      <c r="E507" s="231" t="s">
        <v>32</v>
      </c>
      <c r="F507" s="232" t="s">
        <v>618</v>
      </c>
      <c r="G507" s="230"/>
      <c r="H507" s="233">
        <v>6.7800000000000002</v>
      </c>
      <c r="I507" s="234"/>
      <c r="J507" s="230"/>
      <c r="K507" s="230"/>
      <c r="L507" s="235"/>
      <c r="M507" s="236"/>
      <c r="N507" s="237"/>
      <c r="O507" s="237"/>
      <c r="P507" s="237"/>
      <c r="Q507" s="237"/>
      <c r="R507" s="237"/>
      <c r="S507" s="237"/>
      <c r="T507" s="238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9" t="s">
        <v>186</v>
      </c>
      <c r="AU507" s="239" t="s">
        <v>88</v>
      </c>
      <c r="AV507" s="13" t="s">
        <v>88</v>
      </c>
      <c r="AW507" s="13" t="s">
        <v>39</v>
      </c>
      <c r="AX507" s="13" t="s">
        <v>78</v>
      </c>
      <c r="AY507" s="239" t="s">
        <v>146</v>
      </c>
    </row>
    <row r="508" s="13" customFormat="1">
      <c r="A508" s="13"/>
      <c r="B508" s="229"/>
      <c r="C508" s="230"/>
      <c r="D508" s="221" t="s">
        <v>186</v>
      </c>
      <c r="E508" s="231" t="s">
        <v>32</v>
      </c>
      <c r="F508" s="232" t="s">
        <v>619</v>
      </c>
      <c r="G508" s="230"/>
      <c r="H508" s="233">
        <v>17.609999999999999</v>
      </c>
      <c r="I508" s="234"/>
      <c r="J508" s="230"/>
      <c r="K508" s="230"/>
      <c r="L508" s="235"/>
      <c r="M508" s="236"/>
      <c r="N508" s="237"/>
      <c r="O508" s="237"/>
      <c r="P508" s="237"/>
      <c r="Q508" s="237"/>
      <c r="R508" s="237"/>
      <c r="S508" s="237"/>
      <c r="T508" s="238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9" t="s">
        <v>186</v>
      </c>
      <c r="AU508" s="239" t="s">
        <v>88</v>
      </c>
      <c r="AV508" s="13" t="s">
        <v>88</v>
      </c>
      <c r="AW508" s="13" t="s">
        <v>39</v>
      </c>
      <c r="AX508" s="13" t="s">
        <v>78</v>
      </c>
      <c r="AY508" s="239" t="s">
        <v>146</v>
      </c>
    </row>
    <row r="509" s="13" customFormat="1">
      <c r="A509" s="13"/>
      <c r="B509" s="229"/>
      <c r="C509" s="230"/>
      <c r="D509" s="221" t="s">
        <v>186</v>
      </c>
      <c r="E509" s="231" t="s">
        <v>32</v>
      </c>
      <c r="F509" s="232" t="s">
        <v>620</v>
      </c>
      <c r="G509" s="230"/>
      <c r="H509" s="233">
        <v>13.19</v>
      </c>
      <c r="I509" s="234"/>
      <c r="J509" s="230"/>
      <c r="K509" s="230"/>
      <c r="L509" s="235"/>
      <c r="M509" s="236"/>
      <c r="N509" s="237"/>
      <c r="O509" s="237"/>
      <c r="P509" s="237"/>
      <c r="Q509" s="237"/>
      <c r="R509" s="237"/>
      <c r="S509" s="237"/>
      <c r="T509" s="238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9" t="s">
        <v>186</v>
      </c>
      <c r="AU509" s="239" t="s">
        <v>88</v>
      </c>
      <c r="AV509" s="13" t="s">
        <v>88</v>
      </c>
      <c r="AW509" s="13" t="s">
        <v>39</v>
      </c>
      <c r="AX509" s="13" t="s">
        <v>78</v>
      </c>
      <c r="AY509" s="239" t="s">
        <v>146</v>
      </c>
    </row>
    <row r="510" s="13" customFormat="1">
      <c r="A510" s="13"/>
      <c r="B510" s="229"/>
      <c r="C510" s="230"/>
      <c r="D510" s="221" t="s">
        <v>186</v>
      </c>
      <c r="E510" s="231" t="s">
        <v>32</v>
      </c>
      <c r="F510" s="232" t="s">
        <v>621</v>
      </c>
      <c r="G510" s="230"/>
      <c r="H510" s="233">
        <v>5.5099999999999998</v>
      </c>
      <c r="I510" s="234"/>
      <c r="J510" s="230"/>
      <c r="K510" s="230"/>
      <c r="L510" s="235"/>
      <c r="M510" s="236"/>
      <c r="N510" s="237"/>
      <c r="O510" s="237"/>
      <c r="P510" s="237"/>
      <c r="Q510" s="237"/>
      <c r="R510" s="237"/>
      <c r="S510" s="237"/>
      <c r="T510" s="238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9" t="s">
        <v>186</v>
      </c>
      <c r="AU510" s="239" t="s">
        <v>88</v>
      </c>
      <c r="AV510" s="13" t="s">
        <v>88</v>
      </c>
      <c r="AW510" s="13" t="s">
        <v>39</v>
      </c>
      <c r="AX510" s="13" t="s">
        <v>78</v>
      </c>
      <c r="AY510" s="239" t="s">
        <v>146</v>
      </c>
    </row>
    <row r="511" s="13" customFormat="1">
      <c r="A511" s="13"/>
      <c r="B511" s="229"/>
      <c r="C511" s="230"/>
      <c r="D511" s="221" t="s">
        <v>186</v>
      </c>
      <c r="E511" s="231" t="s">
        <v>32</v>
      </c>
      <c r="F511" s="232" t="s">
        <v>622</v>
      </c>
      <c r="G511" s="230"/>
      <c r="H511" s="233">
        <v>13.76</v>
      </c>
      <c r="I511" s="234"/>
      <c r="J511" s="230"/>
      <c r="K511" s="230"/>
      <c r="L511" s="235"/>
      <c r="M511" s="236"/>
      <c r="N511" s="237"/>
      <c r="O511" s="237"/>
      <c r="P511" s="237"/>
      <c r="Q511" s="237"/>
      <c r="R511" s="237"/>
      <c r="S511" s="237"/>
      <c r="T511" s="238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9" t="s">
        <v>186</v>
      </c>
      <c r="AU511" s="239" t="s">
        <v>88</v>
      </c>
      <c r="AV511" s="13" t="s">
        <v>88</v>
      </c>
      <c r="AW511" s="13" t="s">
        <v>39</v>
      </c>
      <c r="AX511" s="13" t="s">
        <v>78</v>
      </c>
      <c r="AY511" s="239" t="s">
        <v>146</v>
      </c>
    </row>
    <row r="512" s="13" customFormat="1">
      <c r="A512" s="13"/>
      <c r="B512" s="229"/>
      <c r="C512" s="230"/>
      <c r="D512" s="221" t="s">
        <v>186</v>
      </c>
      <c r="E512" s="231" t="s">
        <v>32</v>
      </c>
      <c r="F512" s="232" t="s">
        <v>623</v>
      </c>
      <c r="G512" s="230"/>
      <c r="H512" s="233">
        <v>3</v>
      </c>
      <c r="I512" s="234"/>
      <c r="J512" s="230"/>
      <c r="K512" s="230"/>
      <c r="L512" s="235"/>
      <c r="M512" s="236"/>
      <c r="N512" s="237"/>
      <c r="O512" s="237"/>
      <c r="P512" s="237"/>
      <c r="Q512" s="237"/>
      <c r="R512" s="237"/>
      <c r="S512" s="237"/>
      <c r="T512" s="238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9" t="s">
        <v>186</v>
      </c>
      <c r="AU512" s="239" t="s">
        <v>88</v>
      </c>
      <c r="AV512" s="13" t="s">
        <v>88</v>
      </c>
      <c r="AW512" s="13" t="s">
        <v>39</v>
      </c>
      <c r="AX512" s="13" t="s">
        <v>78</v>
      </c>
      <c r="AY512" s="239" t="s">
        <v>146</v>
      </c>
    </row>
    <row r="513" s="13" customFormat="1">
      <c r="A513" s="13"/>
      <c r="B513" s="229"/>
      <c r="C513" s="230"/>
      <c r="D513" s="221" t="s">
        <v>186</v>
      </c>
      <c r="E513" s="231" t="s">
        <v>32</v>
      </c>
      <c r="F513" s="232" t="s">
        <v>624</v>
      </c>
      <c r="G513" s="230"/>
      <c r="H513" s="233">
        <v>7.7400000000000002</v>
      </c>
      <c r="I513" s="234"/>
      <c r="J513" s="230"/>
      <c r="K513" s="230"/>
      <c r="L513" s="235"/>
      <c r="M513" s="236"/>
      <c r="N513" s="237"/>
      <c r="O513" s="237"/>
      <c r="P513" s="237"/>
      <c r="Q513" s="237"/>
      <c r="R513" s="237"/>
      <c r="S513" s="237"/>
      <c r="T513" s="238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9" t="s">
        <v>186</v>
      </c>
      <c r="AU513" s="239" t="s">
        <v>88</v>
      </c>
      <c r="AV513" s="13" t="s">
        <v>88</v>
      </c>
      <c r="AW513" s="13" t="s">
        <v>39</v>
      </c>
      <c r="AX513" s="13" t="s">
        <v>78</v>
      </c>
      <c r="AY513" s="239" t="s">
        <v>146</v>
      </c>
    </row>
    <row r="514" s="13" customFormat="1">
      <c r="A514" s="13"/>
      <c r="B514" s="229"/>
      <c r="C514" s="230"/>
      <c r="D514" s="221" t="s">
        <v>186</v>
      </c>
      <c r="E514" s="231" t="s">
        <v>32</v>
      </c>
      <c r="F514" s="232" t="s">
        <v>625</v>
      </c>
      <c r="G514" s="230"/>
      <c r="H514" s="233">
        <v>17.800000000000001</v>
      </c>
      <c r="I514" s="234"/>
      <c r="J514" s="230"/>
      <c r="K514" s="230"/>
      <c r="L514" s="235"/>
      <c r="M514" s="236"/>
      <c r="N514" s="237"/>
      <c r="O514" s="237"/>
      <c r="P514" s="237"/>
      <c r="Q514" s="237"/>
      <c r="R514" s="237"/>
      <c r="S514" s="237"/>
      <c r="T514" s="238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9" t="s">
        <v>186</v>
      </c>
      <c r="AU514" s="239" t="s">
        <v>88</v>
      </c>
      <c r="AV514" s="13" t="s">
        <v>88</v>
      </c>
      <c r="AW514" s="13" t="s">
        <v>39</v>
      </c>
      <c r="AX514" s="13" t="s">
        <v>78</v>
      </c>
      <c r="AY514" s="239" t="s">
        <v>146</v>
      </c>
    </row>
    <row r="515" s="13" customFormat="1">
      <c r="A515" s="13"/>
      <c r="B515" s="229"/>
      <c r="C515" s="230"/>
      <c r="D515" s="221" t="s">
        <v>186</v>
      </c>
      <c r="E515" s="231" t="s">
        <v>32</v>
      </c>
      <c r="F515" s="232" t="s">
        <v>626</v>
      </c>
      <c r="G515" s="230"/>
      <c r="H515" s="233">
        <v>14.66</v>
      </c>
      <c r="I515" s="234"/>
      <c r="J515" s="230"/>
      <c r="K515" s="230"/>
      <c r="L515" s="235"/>
      <c r="M515" s="236"/>
      <c r="N515" s="237"/>
      <c r="O515" s="237"/>
      <c r="P515" s="237"/>
      <c r="Q515" s="237"/>
      <c r="R515" s="237"/>
      <c r="S515" s="237"/>
      <c r="T515" s="238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9" t="s">
        <v>186</v>
      </c>
      <c r="AU515" s="239" t="s">
        <v>88</v>
      </c>
      <c r="AV515" s="13" t="s">
        <v>88</v>
      </c>
      <c r="AW515" s="13" t="s">
        <v>39</v>
      </c>
      <c r="AX515" s="13" t="s">
        <v>78</v>
      </c>
      <c r="AY515" s="239" t="s">
        <v>146</v>
      </c>
    </row>
    <row r="516" s="13" customFormat="1">
      <c r="A516" s="13"/>
      <c r="B516" s="229"/>
      <c r="C516" s="230"/>
      <c r="D516" s="221" t="s">
        <v>186</v>
      </c>
      <c r="E516" s="231" t="s">
        <v>32</v>
      </c>
      <c r="F516" s="232" t="s">
        <v>627</v>
      </c>
      <c r="G516" s="230"/>
      <c r="H516" s="233">
        <v>3.1000000000000001</v>
      </c>
      <c r="I516" s="234"/>
      <c r="J516" s="230"/>
      <c r="K516" s="230"/>
      <c r="L516" s="235"/>
      <c r="M516" s="236"/>
      <c r="N516" s="237"/>
      <c r="O516" s="237"/>
      <c r="P516" s="237"/>
      <c r="Q516" s="237"/>
      <c r="R516" s="237"/>
      <c r="S516" s="237"/>
      <c r="T516" s="238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9" t="s">
        <v>186</v>
      </c>
      <c r="AU516" s="239" t="s">
        <v>88</v>
      </c>
      <c r="AV516" s="13" t="s">
        <v>88</v>
      </c>
      <c r="AW516" s="13" t="s">
        <v>39</v>
      </c>
      <c r="AX516" s="13" t="s">
        <v>78</v>
      </c>
      <c r="AY516" s="239" t="s">
        <v>146</v>
      </c>
    </row>
    <row r="517" s="13" customFormat="1">
      <c r="A517" s="13"/>
      <c r="B517" s="229"/>
      <c r="C517" s="230"/>
      <c r="D517" s="221" t="s">
        <v>186</v>
      </c>
      <c r="E517" s="231" t="s">
        <v>32</v>
      </c>
      <c r="F517" s="232" t="s">
        <v>628</v>
      </c>
      <c r="G517" s="230"/>
      <c r="H517" s="233">
        <v>67.25</v>
      </c>
      <c r="I517" s="234"/>
      <c r="J517" s="230"/>
      <c r="K517" s="230"/>
      <c r="L517" s="235"/>
      <c r="M517" s="236"/>
      <c r="N517" s="237"/>
      <c r="O517" s="237"/>
      <c r="P517" s="237"/>
      <c r="Q517" s="237"/>
      <c r="R517" s="237"/>
      <c r="S517" s="237"/>
      <c r="T517" s="238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9" t="s">
        <v>186</v>
      </c>
      <c r="AU517" s="239" t="s">
        <v>88</v>
      </c>
      <c r="AV517" s="13" t="s">
        <v>88</v>
      </c>
      <c r="AW517" s="13" t="s">
        <v>39</v>
      </c>
      <c r="AX517" s="13" t="s">
        <v>78</v>
      </c>
      <c r="AY517" s="239" t="s">
        <v>146</v>
      </c>
    </row>
    <row r="518" s="13" customFormat="1">
      <c r="A518" s="13"/>
      <c r="B518" s="229"/>
      <c r="C518" s="230"/>
      <c r="D518" s="221" t="s">
        <v>186</v>
      </c>
      <c r="E518" s="231" t="s">
        <v>32</v>
      </c>
      <c r="F518" s="232" t="s">
        <v>629</v>
      </c>
      <c r="G518" s="230"/>
      <c r="H518" s="233">
        <v>43.100000000000001</v>
      </c>
      <c r="I518" s="234"/>
      <c r="J518" s="230"/>
      <c r="K518" s="230"/>
      <c r="L518" s="235"/>
      <c r="M518" s="236"/>
      <c r="N518" s="237"/>
      <c r="O518" s="237"/>
      <c r="P518" s="237"/>
      <c r="Q518" s="237"/>
      <c r="R518" s="237"/>
      <c r="S518" s="237"/>
      <c r="T518" s="238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9" t="s">
        <v>186</v>
      </c>
      <c r="AU518" s="239" t="s">
        <v>88</v>
      </c>
      <c r="AV518" s="13" t="s">
        <v>88</v>
      </c>
      <c r="AW518" s="13" t="s">
        <v>39</v>
      </c>
      <c r="AX518" s="13" t="s">
        <v>78</v>
      </c>
      <c r="AY518" s="239" t="s">
        <v>146</v>
      </c>
    </row>
    <row r="519" s="15" customFormat="1">
      <c r="A519" s="15"/>
      <c r="B519" s="254"/>
      <c r="C519" s="255"/>
      <c r="D519" s="221" t="s">
        <v>186</v>
      </c>
      <c r="E519" s="256" t="s">
        <v>32</v>
      </c>
      <c r="F519" s="257" t="s">
        <v>256</v>
      </c>
      <c r="G519" s="255"/>
      <c r="H519" s="258">
        <v>606.53000000000009</v>
      </c>
      <c r="I519" s="259"/>
      <c r="J519" s="255"/>
      <c r="K519" s="255"/>
      <c r="L519" s="260"/>
      <c r="M519" s="261"/>
      <c r="N519" s="262"/>
      <c r="O519" s="262"/>
      <c r="P519" s="262"/>
      <c r="Q519" s="262"/>
      <c r="R519" s="262"/>
      <c r="S519" s="262"/>
      <c r="T519" s="263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64" t="s">
        <v>186</v>
      </c>
      <c r="AU519" s="264" t="s">
        <v>88</v>
      </c>
      <c r="AV519" s="15" t="s">
        <v>171</v>
      </c>
      <c r="AW519" s="15" t="s">
        <v>39</v>
      </c>
      <c r="AX519" s="15" t="s">
        <v>86</v>
      </c>
      <c r="AY519" s="264" t="s">
        <v>146</v>
      </c>
    </row>
    <row r="520" s="2" customFormat="1" ht="24.15" customHeight="1">
      <c r="A520" s="42"/>
      <c r="B520" s="43"/>
      <c r="C520" s="208" t="s">
        <v>630</v>
      </c>
      <c r="D520" s="208" t="s">
        <v>149</v>
      </c>
      <c r="E520" s="209" t="s">
        <v>631</v>
      </c>
      <c r="F520" s="210" t="s">
        <v>632</v>
      </c>
      <c r="G520" s="211" t="s">
        <v>294</v>
      </c>
      <c r="H520" s="212">
        <v>1213.06</v>
      </c>
      <c r="I520" s="213"/>
      <c r="J520" s="214">
        <f>ROUND(I520*H520,2)</f>
        <v>0</v>
      </c>
      <c r="K520" s="210" t="s">
        <v>152</v>
      </c>
      <c r="L520" s="48"/>
      <c r="M520" s="215" t="s">
        <v>32</v>
      </c>
      <c r="N520" s="216" t="s">
        <v>49</v>
      </c>
      <c r="O520" s="88"/>
      <c r="P520" s="217">
        <f>O520*H520</f>
        <v>0</v>
      </c>
      <c r="Q520" s="217">
        <v>0.010999999999999999</v>
      </c>
      <c r="R520" s="217">
        <f>Q520*H520</f>
        <v>13.343659999999998</v>
      </c>
      <c r="S520" s="217">
        <v>0</v>
      </c>
      <c r="T520" s="218">
        <f>S520*H520</f>
        <v>0</v>
      </c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R520" s="219" t="s">
        <v>171</v>
      </c>
      <c r="AT520" s="219" t="s">
        <v>149</v>
      </c>
      <c r="AU520" s="219" t="s">
        <v>88</v>
      </c>
      <c r="AY520" s="20" t="s">
        <v>146</v>
      </c>
      <c r="BE520" s="220">
        <f>IF(N520="základní",J520,0)</f>
        <v>0</v>
      </c>
      <c r="BF520" s="220">
        <f>IF(N520="snížená",J520,0)</f>
        <v>0</v>
      </c>
      <c r="BG520" s="220">
        <f>IF(N520="zákl. přenesená",J520,0)</f>
        <v>0</v>
      </c>
      <c r="BH520" s="220">
        <f>IF(N520="sníž. přenesená",J520,0)</f>
        <v>0</v>
      </c>
      <c r="BI520" s="220">
        <f>IF(N520="nulová",J520,0)</f>
        <v>0</v>
      </c>
      <c r="BJ520" s="20" t="s">
        <v>86</v>
      </c>
      <c r="BK520" s="220">
        <f>ROUND(I520*H520,2)</f>
        <v>0</v>
      </c>
      <c r="BL520" s="20" t="s">
        <v>171</v>
      </c>
      <c r="BM520" s="219" t="s">
        <v>633</v>
      </c>
    </row>
    <row r="521" s="2" customFormat="1">
      <c r="A521" s="42"/>
      <c r="B521" s="43"/>
      <c r="C521" s="44"/>
      <c r="D521" s="221" t="s">
        <v>155</v>
      </c>
      <c r="E521" s="44"/>
      <c r="F521" s="222" t="s">
        <v>634</v>
      </c>
      <c r="G521" s="44"/>
      <c r="H521" s="44"/>
      <c r="I521" s="223"/>
      <c r="J521" s="44"/>
      <c r="K521" s="44"/>
      <c r="L521" s="48"/>
      <c r="M521" s="224"/>
      <c r="N521" s="225"/>
      <c r="O521" s="88"/>
      <c r="P521" s="88"/>
      <c r="Q521" s="88"/>
      <c r="R521" s="88"/>
      <c r="S521" s="88"/>
      <c r="T521" s="89"/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T521" s="20" t="s">
        <v>155</v>
      </c>
      <c r="AU521" s="20" t="s">
        <v>88</v>
      </c>
    </row>
    <row r="522" s="2" customFormat="1">
      <c r="A522" s="42"/>
      <c r="B522" s="43"/>
      <c r="C522" s="44"/>
      <c r="D522" s="226" t="s">
        <v>156</v>
      </c>
      <c r="E522" s="44"/>
      <c r="F522" s="227" t="s">
        <v>635</v>
      </c>
      <c r="G522" s="44"/>
      <c r="H522" s="44"/>
      <c r="I522" s="223"/>
      <c r="J522" s="44"/>
      <c r="K522" s="44"/>
      <c r="L522" s="48"/>
      <c r="M522" s="224"/>
      <c r="N522" s="225"/>
      <c r="O522" s="88"/>
      <c r="P522" s="88"/>
      <c r="Q522" s="88"/>
      <c r="R522" s="88"/>
      <c r="S522" s="88"/>
      <c r="T522" s="89"/>
      <c r="U522" s="42"/>
      <c r="V522" s="42"/>
      <c r="W522" s="42"/>
      <c r="X522" s="42"/>
      <c r="Y522" s="42"/>
      <c r="Z522" s="42"/>
      <c r="AA522" s="42"/>
      <c r="AB522" s="42"/>
      <c r="AC522" s="42"/>
      <c r="AD522" s="42"/>
      <c r="AE522" s="42"/>
      <c r="AT522" s="20" t="s">
        <v>156</v>
      </c>
      <c r="AU522" s="20" t="s">
        <v>88</v>
      </c>
    </row>
    <row r="523" s="14" customFormat="1">
      <c r="A523" s="14"/>
      <c r="B523" s="244"/>
      <c r="C523" s="245"/>
      <c r="D523" s="221" t="s">
        <v>186</v>
      </c>
      <c r="E523" s="246" t="s">
        <v>32</v>
      </c>
      <c r="F523" s="247" t="s">
        <v>325</v>
      </c>
      <c r="G523" s="245"/>
      <c r="H523" s="246" t="s">
        <v>32</v>
      </c>
      <c r="I523" s="248"/>
      <c r="J523" s="245"/>
      <c r="K523" s="245"/>
      <c r="L523" s="249"/>
      <c r="M523" s="250"/>
      <c r="N523" s="251"/>
      <c r="O523" s="251"/>
      <c r="P523" s="251"/>
      <c r="Q523" s="251"/>
      <c r="R523" s="251"/>
      <c r="S523" s="251"/>
      <c r="T523" s="252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3" t="s">
        <v>186</v>
      </c>
      <c r="AU523" s="253" t="s">
        <v>88</v>
      </c>
      <c r="AV523" s="14" t="s">
        <v>86</v>
      </c>
      <c r="AW523" s="14" t="s">
        <v>39</v>
      </c>
      <c r="AX523" s="14" t="s">
        <v>78</v>
      </c>
      <c r="AY523" s="253" t="s">
        <v>146</v>
      </c>
    </row>
    <row r="524" s="13" customFormat="1">
      <c r="A524" s="13"/>
      <c r="B524" s="229"/>
      <c r="C524" s="230"/>
      <c r="D524" s="221" t="s">
        <v>186</v>
      </c>
      <c r="E524" s="231" t="s">
        <v>32</v>
      </c>
      <c r="F524" s="232" t="s">
        <v>598</v>
      </c>
      <c r="G524" s="230"/>
      <c r="H524" s="233">
        <v>7.4100000000000001</v>
      </c>
      <c r="I524" s="234"/>
      <c r="J524" s="230"/>
      <c r="K524" s="230"/>
      <c r="L524" s="235"/>
      <c r="M524" s="236"/>
      <c r="N524" s="237"/>
      <c r="O524" s="237"/>
      <c r="P524" s="237"/>
      <c r="Q524" s="237"/>
      <c r="R524" s="237"/>
      <c r="S524" s="237"/>
      <c r="T524" s="238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9" t="s">
        <v>186</v>
      </c>
      <c r="AU524" s="239" t="s">
        <v>88</v>
      </c>
      <c r="AV524" s="13" t="s">
        <v>88</v>
      </c>
      <c r="AW524" s="13" t="s">
        <v>39</v>
      </c>
      <c r="AX524" s="13" t="s">
        <v>78</v>
      </c>
      <c r="AY524" s="239" t="s">
        <v>146</v>
      </c>
    </row>
    <row r="525" s="13" customFormat="1">
      <c r="A525" s="13"/>
      <c r="B525" s="229"/>
      <c r="C525" s="230"/>
      <c r="D525" s="221" t="s">
        <v>186</v>
      </c>
      <c r="E525" s="231" t="s">
        <v>32</v>
      </c>
      <c r="F525" s="232" t="s">
        <v>599</v>
      </c>
      <c r="G525" s="230"/>
      <c r="H525" s="233">
        <v>5.8899999999999997</v>
      </c>
      <c r="I525" s="234"/>
      <c r="J525" s="230"/>
      <c r="K525" s="230"/>
      <c r="L525" s="235"/>
      <c r="M525" s="236"/>
      <c r="N525" s="237"/>
      <c r="O525" s="237"/>
      <c r="P525" s="237"/>
      <c r="Q525" s="237"/>
      <c r="R525" s="237"/>
      <c r="S525" s="237"/>
      <c r="T525" s="238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9" t="s">
        <v>186</v>
      </c>
      <c r="AU525" s="239" t="s">
        <v>88</v>
      </c>
      <c r="AV525" s="13" t="s">
        <v>88</v>
      </c>
      <c r="AW525" s="13" t="s">
        <v>39</v>
      </c>
      <c r="AX525" s="13" t="s">
        <v>78</v>
      </c>
      <c r="AY525" s="239" t="s">
        <v>146</v>
      </c>
    </row>
    <row r="526" s="13" customFormat="1">
      <c r="A526" s="13"/>
      <c r="B526" s="229"/>
      <c r="C526" s="230"/>
      <c r="D526" s="221" t="s">
        <v>186</v>
      </c>
      <c r="E526" s="231" t="s">
        <v>32</v>
      </c>
      <c r="F526" s="232" t="s">
        <v>600</v>
      </c>
      <c r="G526" s="230"/>
      <c r="H526" s="233">
        <v>4.1100000000000003</v>
      </c>
      <c r="I526" s="234"/>
      <c r="J526" s="230"/>
      <c r="K526" s="230"/>
      <c r="L526" s="235"/>
      <c r="M526" s="236"/>
      <c r="N526" s="237"/>
      <c r="O526" s="237"/>
      <c r="P526" s="237"/>
      <c r="Q526" s="237"/>
      <c r="R526" s="237"/>
      <c r="S526" s="237"/>
      <c r="T526" s="238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9" t="s">
        <v>186</v>
      </c>
      <c r="AU526" s="239" t="s">
        <v>88</v>
      </c>
      <c r="AV526" s="13" t="s">
        <v>88</v>
      </c>
      <c r="AW526" s="13" t="s">
        <v>39</v>
      </c>
      <c r="AX526" s="13" t="s">
        <v>78</v>
      </c>
      <c r="AY526" s="239" t="s">
        <v>146</v>
      </c>
    </row>
    <row r="527" s="13" customFormat="1">
      <c r="A527" s="13"/>
      <c r="B527" s="229"/>
      <c r="C527" s="230"/>
      <c r="D527" s="221" t="s">
        <v>186</v>
      </c>
      <c r="E527" s="231" t="s">
        <v>32</v>
      </c>
      <c r="F527" s="232" t="s">
        <v>601</v>
      </c>
      <c r="G527" s="230"/>
      <c r="H527" s="233">
        <v>2.98</v>
      </c>
      <c r="I527" s="234"/>
      <c r="J527" s="230"/>
      <c r="K527" s="230"/>
      <c r="L527" s="235"/>
      <c r="M527" s="236"/>
      <c r="N527" s="237"/>
      <c r="O527" s="237"/>
      <c r="P527" s="237"/>
      <c r="Q527" s="237"/>
      <c r="R527" s="237"/>
      <c r="S527" s="237"/>
      <c r="T527" s="238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39" t="s">
        <v>186</v>
      </c>
      <c r="AU527" s="239" t="s">
        <v>88</v>
      </c>
      <c r="AV527" s="13" t="s">
        <v>88</v>
      </c>
      <c r="AW527" s="13" t="s">
        <v>39</v>
      </c>
      <c r="AX527" s="13" t="s">
        <v>78</v>
      </c>
      <c r="AY527" s="239" t="s">
        <v>146</v>
      </c>
    </row>
    <row r="528" s="13" customFormat="1">
      <c r="A528" s="13"/>
      <c r="B528" s="229"/>
      <c r="C528" s="230"/>
      <c r="D528" s="221" t="s">
        <v>186</v>
      </c>
      <c r="E528" s="231" t="s">
        <v>32</v>
      </c>
      <c r="F528" s="232" t="s">
        <v>602</v>
      </c>
      <c r="G528" s="230"/>
      <c r="H528" s="233">
        <v>15.68</v>
      </c>
      <c r="I528" s="234"/>
      <c r="J528" s="230"/>
      <c r="K528" s="230"/>
      <c r="L528" s="235"/>
      <c r="M528" s="236"/>
      <c r="N528" s="237"/>
      <c r="O528" s="237"/>
      <c r="P528" s="237"/>
      <c r="Q528" s="237"/>
      <c r="R528" s="237"/>
      <c r="S528" s="237"/>
      <c r="T528" s="238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9" t="s">
        <v>186</v>
      </c>
      <c r="AU528" s="239" t="s">
        <v>88</v>
      </c>
      <c r="AV528" s="13" t="s">
        <v>88</v>
      </c>
      <c r="AW528" s="13" t="s">
        <v>39</v>
      </c>
      <c r="AX528" s="13" t="s">
        <v>78</v>
      </c>
      <c r="AY528" s="239" t="s">
        <v>146</v>
      </c>
    </row>
    <row r="529" s="13" customFormat="1">
      <c r="A529" s="13"/>
      <c r="B529" s="229"/>
      <c r="C529" s="230"/>
      <c r="D529" s="221" t="s">
        <v>186</v>
      </c>
      <c r="E529" s="231" t="s">
        <v>32</v>
      </c>
      <c r="F529" s="232" t="s">
        <v>603</v>
      </c>
      <c r="G529" s="230"/>
      <c r="H529" s="233">
        <v>15.41</v>
      </c>
      <c r="I529" s="234"/>
      <c r="J529" s="230"/>
      <c r="K529" s="230"/>
      <c r="L529" s="235"/>
      <c r="M529" s="236"/>
      <c r="N529" s="237"/>
      <c r="O529" s="237"/>
      <c r="P529" s="237"/>
      <c r="Q529" s="237"/>
      <c r="R529" s="237"/>
      <c r="S529" s="237"/>
      <c r="T529" s="238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9" t="s">
        <v>186</v>
      </c>
      <c r="AU529" s="239" t="s">
        <v>88</v>
      </c>
      <c r="AV529" s="13" t="s">
        <v>88</v>
      </c>
      <c r="AW529" s="13" t="s">
        <v>39</v>
      </c>
      <c r="AX529" s="13" t="s">
        <v>78</v>
      </c>
      <c r="AY529" s="239" t="s">
        <v>146</v>
      </c>
    </row>
    <row r="530" s="13" customFormat="1">
      <c r="A530" s="13"/>
      <c r="B530" s="229"/>
      <c r="C530" s="230"/>
      <c r="D530" s="221" t="s">
        <v>186</v>
      </c>
      <c r="E530" s="231" t="s">
        <v>32</v>
      </c>
      <c r="F530" s="232" t="s">
        <v>604</v>
      </c>
      <c r="G530" s="230"/>
      <c r="H530" s="233">
        <v>86.730000000000004</v>
      </c>
      <c r="I530" s="234"/>
      <c r="J530" s="230"/>
      <c r="K530" s="230"/>
      <c r="L530" s="235"/>
      <c r="M530" s="236"/>
      <c r="N530" s="237"/>
      <c r="O530" s="237"/>
      <c r="P530" s="237"/>
      <c r="Q530" s="237"/>
      <c r="R530" s="237"/>
      <c r="S530" s="237"/>
      <c r="T530" s="238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9" t="s">
        <v>186</v>
      </c>
      <c r="AU530" s="239" t="s">
        <v>88</v>
      </c>
      <c r="AV530" s="13" t="s">
        <v>88</v>
      </c>
      <c r="AW530" s="13" t="s">
        <v>39</v>
      </c>
      <c r="AX530" s="13" t="s">
        <v>78</v>
      </c>
      <c r="AY530" s="239" t="s">
        <v>146</v>
      </c>
    </row>
    <row r="531" s="13" customFormat="1">
      <c r="A531" s="13"/>
      <c r="B531" s="229"/>
      <c r="C531" s="230"/>
      <c r="D531" s="221" t="s">
        <v>186</v>
      </c>
      <c r="E531" s="231" t="s">
        <v>32</v>
      </c>
      <c r="F531" s="232" t="s">
        <v>605</v>
      </c>
      <c r="G531" s="230"/>
      <c r="H531" s="233">
        <v>41.850000000000001</v>
      </c>
      <c r="I531" s="234"/>
      <c r="J531" s="230"/>
      <c r="K531" s="230"/>
      <c r="L531" s="235"/>
      <c r="M531" s="236"/>
      <c r="N531" s="237"/>
      <c r="O531" s="237"/>
      <c r="P531" s="237"/>
      <c r="Q531" s="237"/>
      <c r="R531" s="237"/>
      <c r="S531" s="237"/>
      <c r="T531" s="238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9" t="s">
        <v>186</v>
      </c>
      <c r="AU531" s="239" t="s">
        <v>88</v>
      </c>
      <c r="AV531" s="13" t="s">
        <v>88</v>
      </c>
      <c r="AW531" s="13" t="s">
        <v>39</v>
      </c>
      <c r="AX531" s="13" t="s">
        <v>78</v>
      </c>
      <c r="AY531" s="239" t="s">
        <v>146</v>
      </c>
    </row>
    <row r="532" s="13" customFormat="1">
      <c r="A532" s="13"/>
      <c r="B532" s="229"/>
      <c r="C532" s="230"/>
      <c r="D532" s="221" t="s">
        <v>186</v>
      </c>
      <c r="E532" s="231" t="s">
        <v>32</v>
      </c>
      <c r="F532" s="232" t="s">
        <v>606</v>
      </c>
      <c r="G532" s="230"/>
      <c r="H532" s="233">
        <v>21.530000000000001</v>
      </c>
      <c r="I532" s="234"/>
      <c r="J532" s="230"/>
      <c r="K532" s="230"/>
      <c r="L532" s="235"/>
      <c r="M532" s="236"/>
      <c r="N532" s="237"/>
      <c r="O532" s="237"/>
      <c r="P532" s="237"/>
      <c r="Q532" s="237"/>
      <c r="R532" s="237"/>
      <c r="S532" s="237"/>
      <c r="T532" s="238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9" t="s">
        <v>186</v>
      </c>
      <c r="AU532" s="239" t="s">
        <v>88</v>
      </c>
      <c r="AV532" s="13" t="s">
        <v>88</v>
      </c>
      <c r="AW532" s="13" t="s">
        <v>39</v>
      </c>
      <c r="AX532" s="13" t="s">
        <v>78</v>
      </c>
      <c r="AY532" s="239" t="s">
        <v>146</v>
      </c>
    </row>
    <row r="533" s="13" customFormat="1">
      <c r="A533" s="13"/>
      <c r="B533" s="229"/>
      <c r="C533" s="230"/>
      <c r="D533" s="221" t="s">
        <v>186</v>
      </c>
      <c r="E533" s="231" t="s">
        <v>32</v>
      </c>
      <c r="F533" s="232" t="s">
        <v>607</v>
      </c>
      <c r="G533" s="230"/>
      <c r="H533" s="233">
        <v>14.130000000000001</v>
      </c>
      <c r="I533" s="234"/>
      <c r="J533" s="230"/>
      <c r="K533" s="230"/>
      <c r="L533" s="235"/>
      <c r="M533" s="236"/>
      <c r="N533" s="237"/>
      <c r="O533" s="237"/>
      <c r="P533" s="237"/>
      <c r="Q533" s="237"/>
      <c r="R533" s="237"/>
      <c r="S533" s="237"/>
      <c r="T533" s="238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9" t="s">
        <v>186</v>
      </c>
      <c r="AU533" s="239" t="s">
        <v>88</v>
      </c>
      <c r="AV533" s="13" t="s">
        <v>88</v>
      </c>
      <c r="AW533" s="13" t="s">
        <v>39</v>
      </c>
      <c r="AX533" s="13" t="s">
        <v>78</v>
      </c>
      <c r="AY533" s="239" t="s">
        <v>146</v>
      </c>
    </row>
    <row r="534" s="13" customFormat="1">
      <c r="A534" s="13"/>
      <c r="B534" s="229"/>
      <c r="C534" s="230"/>
      <c r="D534" s="221" t="s">
        <v>186</v>
      </c>
      <c r="E534" s="231" t="s">
        <v>32</v>
      </c>
      <c r="F534" s="232" t="s">
        <v>608</v>
      </c>
      <c r="G534" s="230"/>
      <c r="H534" s="233">
        <v>14.130000000000001</v>
      </c>
      <c r="I534" s="234"/>
      <c r="J534" s="230"/>
      <c r="K534" s="230"/>
      <c r="L534" s="235"/>
      <c r="M534" s="236"/>
      <c r="N534" s="237"/>
      <c r="O534" s="237"/>
      <c r="P534" s="237"/>
      <c r="Q534" s="237"/>
      <c r="R534" s="237"/>
      <c r="S534" s="237"/>
      <c r="T534" s="238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9" t="s">
        <v>186</v>
      </c>
      <c r="AU534" s="239" t="s">
        <v>88</v>
      </c>
      <c r="AV534" s="13" t="s">
        <v>88</v>
      </c>
      <c r="AW534" s="13" t="s">
        <v>39</v>
      </c>
      <c r="AX534" s="13" t="s">
        <v>78</v>
      </c>
      <c r="AY534" s="239" t="s">
        <v>146</v>
      </c>
    </row>
    <row r="535" s="13" customFormat="1">
      <c r="A535" s="13"/>
      <c r="B535" s="229"/>
      <c r="C535" s="230"/>
      <c r="D535" s="221" t="s">
        <v>186</v>
      </c>
      <c r="E535" s="231" t="s">
        <v>32</v>
      </c>
      <c r="F535" s="232" t="s">
        <v>609</v>
      </c>
      <c r="G535" s="230"/>
      <c r="H535" s="233">
        <v>7.7400000000000002</v>
      </c>
      <c r="I535" s="234"/>
      <c r="J535" s="230"/>
      <c r="K535" s="230"/>
      <c r="L535" s="235"/>
      <c r="M535" s="236"/>
      <c r="N535" s="237"/>
      <c r="O535" s="237"/>
      <c r="P535" s="237"/>
      <c r="Q535" s="237"/>
      <c r="R535" s="237"/>
      <c r="S535" s="237"/>
      <c r="T535" s="238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9" t="s">
        <v>186</v>
      </c>
      <c r="AU535" s="239" t="s">
        <v>88</v>
      </c>
      <c r="AV535" s="13" t="s">
        <v>88</v>
      </c>
      <c r="AW535" s="13" t="s">
        <v>39</v>
      </c>
      <c r="AX535" s="13" t="s">
        <v>78</v>
      </c>
      <c r="AY535" s="239" t="s">
        <v>146</v>
      </c>
    </row>
    <row r="536" s="13" customFormat="1">
      <c r="A536" s="13"/>
      <c r="B536" s="229"/>
      <c r="C536" s="230"/>
      <c r="D536" s="221" t="s">
        <v>186</v>
      </c>
      <c r="E536" s="231" t="s">
        <v>32</v>
      </c>
      <c r="F536" s="232" t="s">
        <v>610</v>
      </c>
      <c r="G536" s="230"/>
      <c r="H536" s="233">
        <v>17.800000000000001</v>
      </c>
      <c r="I536" s="234"/>
      <c r="J536" s="230"/>
      <c r="K536" s="230"/>
      <c r="L536" s="235"/>
      <c r="M536" s="236"/>
      <c r="N536" s="237"/>
      <c r="O536" s="237"/>
      <c r="P536" s="237"/>
      <c r="Q536" s="237"/>
      <c r="R536" s="237"/>
      <c r="S536" s="237"/>
      <c r="T536" s="238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9" t="s">
        <v>186</v>
      </c>
      <c r="AU536" s="239" t="s">
        <v>88</v>
      </c>
      <c r="AV536" s="13" t="s">
        <v>88</v>
      </c>
      <c r="AW536" s="13" t="s">
        <v>39</v>
      </c>
      <c r="AX536" s="13" t="s">
        <v>78</v>
      </c>
      <c r="AY536" s="239" t="s">
        <v>146</v>
      </c>
    </row>
    <row r="537" s="13" customFormat="1">
      <c r="A537" s="13"/>
      <c r="B537" s="229"/>
      <c r="C537" s="230"/>
      <c r="D537" s="221" t="s">
        <v>186</v>
      </c>
      <c r="E537" s="231" t="s">
        <v>32</v>
      </c>
      <c r="F537" s="232" t="s">
        <v>611</v>
      </c>
      <c r="G537" s="230"/>
      <c r="H537" s="233">
        <v>14.83</v>
      </c>
      <c r="I537" s="234"/>
      <c r="J537" s="230"/>
      <c r="K537" s="230"/>
      <c r="L537" s="235"/>
      <c r="M537" s="236"/>
      <c r="N537" s="237"/>
      <c r="O537" s="237"/>
      <c r="P537" s="237"/>
      <c r="Q537" s="237"/>
      <c r="R537" s="237"/>
      <c r="S537" s="237"/>
      <c r="T537" s="238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9" t="s">
        <v>186</v>
      </c>
      <c r="AU537" s="239" t="s">
        <v>88</v>
      </c>
      <c r="AV537" s="13" t="s">
        <v>88</v>
      </c>
      <c r="AW537" s="13" t="s">
        <v>39</v>
      </c>
      <c r="AX537" s="13" t="s">
        <v>78</v>
      </c>
      <c r="AY537" s="239" t="s">
        <v>146</v>
      </c>
    </row>
    <row r="538" s="13" customFormat="1">
      <c r="A538" s="13"/>
      <c r="B538" s="229"/>
      <c r="C538" s="230"/>
      <c r="D538" s="221" t="s">
        <v>186</v>
      </c>
      <c r="E538" s="231" t="s">
        <v>32</v>
      </c>
      <c r="F538" s="232" t="s">
        <v>612</v>
      </c>
      <c r="G538" s="230"/>
      <c r="H538" s="233">
        <v>3.1000000000000001</v>
      </c>
      <c r="I538" s="234"/>
      <c r="J538" s="230"/>
      <c r="K538" s="230"/>
      <c r="L538" s="235"/>
      <c r="M538" s="236"/>
      <c r="N538" s="237"/>
      <c r="O538" s="237"/>
      <c r="P538" s="237"/>
      <c r="Q538" s="237"/>
      <c r="R538" s="237"/>
      <c r="S538" s="237"/>
      <c r="T538" s="238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9" t="s">
        <v>186</v>
      </c>
      <c r="AU538" s="239" t="s">
        <v>88</v>
      </c>
      <c r="AV538" s="13" t="s">
        <v>88</v>
      </c>
      <c r="AW538" s="13" t="s">
        <v>39</v>
      </c>
      <c r="AX538" s="13" t="s">
        <v>78</v>
      </c>
      <c r="AY538" s="239" t="s">
        <v>146</v>
      </c>
    </row>
    <row r="539" s="13" customFormat="1">
      <c r="A539" s="13"/>
      <c r="B539" s="229"/>
      <c r="C539" s="230"/>
      <c r="D539" s="221" t="s">
        <v>186</v>
      </c>
      <c r="E539" s="231" t="s">
        <v>32</v>
      </c>
      <c r="F539" s="232" t="s">
        <v>613</v>
      </c>
      <c r="G539" s="230"/>
      <c r="H539" s="233">
        <v>66.120000000000005</v>
      </c>
      <c r="I539" s="234"/>
      <c r="J539" s="230"/>
      <c r="K539" s="230"/>
      <c r="L539" s="235"/>
      <c r="M539" s="236"/>
      <c r="N539" s="237"/>
      <c r="O539" s="237"/>
      <c r="P539" s="237"/>
      <c r="Q539" s="237"/>
      <c r="R539" s="237"/>
      <c r="S539" s="237"/>
      <c r="T539" s="238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9" t="s">
        <v>186</v>
      </c>
      <c r="AU539" s="239" t="s">
        <v>88</v>
      </c>
      <c r="AV539" s="13" t="s">
        <v>88</v>
      </c>
      <c r="AW539" s="13" t="s">
        <v>39</v>
      </c>
      <c r="AX539" s="13" t="s">
        <v>78</v>
      </c>
      <c r="AY539" s="239" t="s">
        <v>146</v>
      </c>
    </row>
    <row r="540" s="13" customFormat="1">
      <c r="A540" s="13"/>
      <c r="B540" s="229"/>
      <c r="C540" s="230"/>
      <c r="D540" s="221" t="s">
        <v>186</v>
      </c>
      <c r="E540" s="231" t="s">
        <v>32</v>
      </c>
      <c r="F540" s="232" t="s">
        <v>614</v>
      </c>
      <c r="G540" s="230"/>
      <c r="H540" s="233">
        <v>42.799999999999997</v>
      </c>
      <c r="I540" s="234"/>
      <c r="J540" s="230"/>
      <c r="K540" s="230"/>
      <c r="L540" s="235"/>
      <c r="M540" s="236"/>
      <c r="N540" s="237"/>
      <c r="O540" s="237"/>
      <c r="P540" s="237"/>
      <c r="Q540" s="237"/>
      <c r="R540" s="237"/>
      <c r="S540" s="237"/>
      <c r="T540" s="238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9" t="s">
        <v>186</v>
      </c>
      <c r="AU540" s="239" t="s">
        <v>88</v>
      </c>
      <c r="AV540" s="13" t="s">
        <v>88</v>
      </c>
      <c r="AW540" s="13" t="s">
        <v>39</v>
      </c>
      <c r="AX540" s="13" t="s">
        <v>78</v>
      </c>
      <c r="AY540" s="239" t="s">
        <v>146</v>
      </c>
    </row>
    <row r="541" s="14" customFormat="1">
      <c r="A541" s="14"/>
      <c r="B541" s="244"/>
      <c r="C541" s="245"/>
      <c r="D541" s="221" t="s">
        <v>186</v>
      </c>
      <c r="E541" s="246" t="s">
        <v>32</v>
      </c>
      <c r="F541" s="247" t="s">
        <v>615</v>
      </c>
      <c r="G541" s="245"/>
      <c r="H541" s="246" t="s">
        <v>32</v>
      </c>
      <c r="I541" s="248"/>
      <c r="J541" s="245"/>
      <c r="K541" s="245"/>
      <c r="L541" s="249"/>
      <c r="M541" s="250"/>
      <c r="N541" s="251"/>
      <c r="O541" s="251"/>
      <c r="P541" s="251"/>
      <c r="Q541" s="251"/>
      <c r="R541" s="251"/>
      <c r="S541" s="251"/>
      <c r="T541" s="252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3" t="s">
        <v>186</v>
      </c>
      <c r="AU541" s="253" t="s">
        <v>88</v>
      </c>
      <c r="AV541" s="14" t="s">
        <v>86</v>
      </c>
      <c r="AW541" s="14" t="s">
        <v>39</v>
      </c>
      <c r="AX541" s="14" t="s">
        <v>78</v>
      </c>
      <c r="AY541" s="253" t="s">
        <v>146</v>
      </c>
    </row>
    <row r="542" s="13" customFormat="1">
      <c r="A542" s="13"/>
      <c r="B542" s="229"/>
      <c r="C542" s="230"/>
      <c r="D542" s="221" t="s">
        <v>186</v>
      </c>
      <c r="E542" s="231" t="s">
        <v>32</v>
      </c>
      <c r="F542" s="232" t="s">
        <v>616</v>
      </c>
      <c r="G542" s="230"/>
      <c r="H542" s="233">
        <v>5.0700000000000003</v>
      </c>
      <c r="I542" s="234"/>
      <c r="J542" s="230"/>
      <c r="K542" s="230"/>
      <c r="L542" s="235"/>
      <c r="M542" s="236"/>
      <c r="N542" s="237"/>
      <c r="O542" s="237"/>
      <c r="P542" s="237"/>
      <c r="Q542" s="237"/>
      <c r="R542" s="237"/>
      <c r="S542" s="237"/>
      <c r="T542" s="238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9" t="s">
        <v>186</v>
      </c>
      <c r="AU542" s="239" t="s">
        <v>88</v>
      </c>
      <c r="AV542" s="13" t="s">
        <v>88</v>
      </c>
      <c r="AW542" s="13" t="s">
        <v>39</v>
      </c>
      <c r="AX542" s="13" t="s">
        <v>78</v>
      </c>
      <c r="AY542" s="239" t="s">
        <v>146</v>
      </c>
    </row>
    <row r="543" s="13" customFormat="1">
      <c r="A543" s="13"/>
      <c r="B543" s="229"/>
      <c r="C543" s="230"/>
      <c r="D543" s="221" t="s">
        <v>186</v>
      </c>
      <c r="E543" s="231" t="s">
        <v>32</v>
      </c>
      <c r="F543" s="232" t="s">
        <v>617</v>
      </c>
      <c r="G543" s="230"/>
      <c r="H543" s="233">
        <v>5.7199999999999998</v>
      </c>
      <c r="I543" s="234"/>
      <c r="J543" s="230"/>
      <c r="K543" s="230"/>
      <c r="L543" s="235"/>
      <c r="M543" s="236"/>
      <c r="N543" s="237"/>
      <c r="O543" s="237"/>
      <c r="P543" s="237"/>
      <c r="Q543" s="237"/>
      <c r="R543" s="237"/>
      <c r="S543" s="237"/>
      <c r="T543" s="238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9" t="s">
        <v>186</v>
      </c>
      <c r="AU543" s="239" t="s">
        <v>88</v>
      </c>
      <c r="AV543" s="13" t="s">
        <v>88</v>
      </c>
      <c r="AW543" s="13" t="s">
        <v>39</v>
      </c>
      <c r="AX543" s="13" t="s">
        <v>78</v>
      </c>
      <c r="AY543" s="239" t="s">
        <v>146</v>
      </c>
    </row>
    <row r="544" s="13" customFormat="1">
      <c r="A544" s="13"/>
      <c r="B544" s="229"/>
      <c r="C544" s="230"/>
      <c r="D544" s="221" t="s">
        <v>186</v>
      </c>
      <c r="E544" s="231" t="s">
        <v>32</v>
      </c>
      <c r="F544" s="232" t="s">
        <v>618</v>
      </c>
      <c r="G544" s="230"/>
      <c r="H544" s="233">
        <v>6.7800000000000002</v>
      </c>
      <c r="I544" s="234"/>
      <c r="J544" s="230"/>
      <c r="K544" s="230"/>
      <c r="L544" s="235"/>
      <c r="M544" s="236"/>
      <c r="N544" s="237"/>
      <c r="O544" s="237"/>
      <c r="P544" s="237"/>
      <c r="Q544" s="237"/>
      <c r="R544" s="237"/>
      <c r="S544" s="237"/>
      <c r="T544" s="238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9" t="s">
        <v>186</v>
      </c>
      <c r="AU544" s="239" t="s">
        <v>88</v>
      </c>
      <c r="AV544" s="13" t="s">
        <v>88</v>
      </c>
      <c r="AW544" s="13" t="s">
        <v>39</v>
      </c>
      <c r="AX544" s="13" t="s">
        <v>78</v>
      </c>
      <c r="AY544" s="239" t="s">
        <v>146</v>
      </c>
    </row>
    <row r="545" s="13" customFormat="1">
      <c r="A545" s="13"/>
      <c r="B545" s="229"/>
      <c r="C545" s="230"/>
      <c r="D545" s="221" t="s">
        <v>186</v>
      </c>
      <c r="E545" s="231" t="s">
        <v>32</v>
      </c>
      <c r="F545" s="232" t="s">
        <v>619</v>
      </c>
      <c r="G545" s="230"/>
      <c r="H545" s="233">
        <v>17.609999999999999</v>
      </c>
      <c r="I545" s="234"/>
      <c r="J545" s="230"/>
      <c r="K545" s="230"/>
      <c r="L545" s="235"/>
      <c r="M545" s="236"/>
      <c r="N545" s="237"/>
      <c r="O545" s="237"/>
      <c r="P545" s="237"/>
      <c r="Q545" s="237"/>
      <c r="R545" s="237"/>
      <c r="S545" s="237"/>
      <c r="T545" s="238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9" t="s">
        <v>186</v>
      </c>
      <c r="AU545" s="239" t="s">
        <v>88</v>
      </c>
      <c r="AV545" s="13" t="s">
        <v>88</v>
      </c>
      <c r="AW545" s="13" t="s">
        <v>39</v>
      </c>
      <c r="AX545" s="13" t="s">
        <v>78</v>
      </c>
      <c r="AY545" s="239" t="s">
        <v>146</v>
      </c>
    </row>
    <row r="546" s="13" customFormat="1">
      <c r="A546" s="13"/>
      <c r="B546" s="229"/>
      <c r="C546" s="230"/>
      <c r="D546" s="221" t="s">
        <v>186</v>
      </c>
      <c r="E546" s="231" t="s">
        <v>32</v>
      </c>
      <c r="F546" s="232" t="s">
        <v>620</v>
      </c>
      <c r="G546" s="230"/>
      <c r="H546" s="233">
        <v>13.19</v>
      </c>
      <c r="I546" s="234"/>
      <c r="J546" s="230"/>
      <c r="K546" s="230"/>
      <c r="L546" s="235"/>
      <c r="M546" s="236"/>
      <c r="N546" s="237"/>
      <c r="O546" s="237"/>
      <c r="P546" s="237"/>
      <c r="Q546" s="237"/>
      <c r="R546" s="237"/>
      <c r="S546" s="237"/>
      <c r="T546" s="238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9" t="s">
        <v>186</v>
      </c>
      <c r="AU546" s="239" t="s">
        <v>88</v>
      </c>
      <c r="AV546" s="13" t="s">
        <v>88</v>
      </c>
      <c r="AW546" s="13" t="s">
        <v>39</v>
      </c>
      <c r="AX546" s="13" t="s">
        <v>78</v>
      </c>
      <c r="AY546" s="239" t="s">
        <v>146</v>
      </c>
    </row>
    <row r="547" s="13" customFormat="1">
      <c r="A547" s="13"/>
      <c r="B547" s="229"/>
      <c r="C547" s="230"/>
      <c r="D547" s="221" t="s">
        <v>186</v>
      </c>
      <c r="E547" s="231" t="s">
        <v>32</v>
      </c>
      <c r="F547" s="232" t="s">
        <v>621</v>
      </c>
      <c r="G547" s="230"/>
      <c r="H547" s="233">
        <v>5.5099999999999998</v>
      </c>
      <c r="I547" s="234"/>
      <c r="J547" s="230"/>
      <c r="K547" s="230"/>
      <c r="L547" s="235"/>
      <c r="M547" s="236"/>
      <c r="N547" s="237"/>
      <c r="O547" s="237"/>
      <c r="P547" s="237"/>
      <c r="Q547" s="237"/>
      <c r="R547" s="237"/>
      <c r="S547" s="237"/>
      <c r="T547" s="238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9" t="s">
        <v>186</v>
      </c>
      <c r="AU547" s="239" t="s">
        <v>88</v>
      </c>
      <c r="AV547" s="13" t="s">
        <v>88</v>
      </c>
      <c r="AW547" s="13" t="s">
        <v>39</v>
      </c>
      <c r="AX547" s="13" t="s">
        <v>78</v>
      </c>
      <c r="AY547" s="239" t="s">
        <v>146</v>
      </c>
    </row>
    <row r="548" s="13" customFormat="1">
      <c r="A548" s="13"/>
      <c r="B548" s="229"/>
      <c r="C548" s="230"/>
      <c r="D548" s="221" t="s">
        <v>186</v>
      </c>
      <c r="E548" s="231" t="s">
        <v>32</v>
      </c>
      <c r="F548" s="232" t="s">
        <v>622</v>
      </c>
      <c r="G548" s="230"/>
      <c r="H548" s="233">
        <v>13.76</v>
      </c>
      <c r="I548" s="234"/>
      <c r="J548" s="230"/>
      <c r="K548" s="230"/>
      <c r="L548" s="235"/>
      <c r="M548" s="236"/>
      <c r="N548" s="237"/>
      <c r="O548" s="237"/>
      <c r="P548" s="237"/>
      <c r="Q548" s="237"/>
      <c r="R548" s="237"/>
      <c r="S548" s="237"/>
      <c r="T548" s="238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39" t="s">
        <v>186</v>
      </c>
      <c r="AU548" s="239" t="s">
        <v>88</v>
      </c>
      <c r="AV548" s="13" t="s">
        <v>88</v>
      </c>
      <c r="AW548" s="13" t="s">
        <v>39</v>
      </c>
      <c r="AX548" s="13" t="s">
        <v>78</v>
      </c>
      <c r="AY548" s="239" t="s">
        <v>146</v>
      </c>
    </row>
    <row r="549" s="13" customFormat="1">
      <c r="A549" s="13"/>
      <c r="B549" s="229"/>
      <c r="C549" s="230"/>
      <c r="D549" s="221" t="s">
        <v>186</v>
      </c>
      <c r="E549" s="231" t="s">
        <v>32</v>
      </c>
      <c r="F549" s="232" t="s">
        <v>623</v>
      </c>
      <c r="G549" s="230"/>
      <c r="H549" s="233">
        <v>3</v>
      </c>
      <c r="I549" s="234"/>
      <c r="J549" s="230"/>
      <c r="K549" s="230"/>
      <c r="L549" s="235"/>
      <c r="M549" s="236"/>
      <c r="N549" s="237"/>
      <c r="O549" s="237"/>
      <c r="P549" s="237"/>
      <c r="Q549" s="237"/>
      <c r="R549" s="237"/>
      <c r="S549" s="237"/>
      <c r="T549" s="238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9" t="s">
        <v>186</v>
      </c>
      <c r="AU549" s="239" t="s">
        <v>88</v>
      </c>
      <c r="AV549" s="13" t="s">
        <v>88</v>
      </c>
      <c r="AW549" s="13" t="s">
        <v>39</v>
      </c>
      <c r="AX549" s="13" t="s">
        <v>78</v>
      </c>
      <c r="AY549" s="239" t="s">
        <v>146</v>
      </c>
    </row>
    <row r="550" s="13" customFormat="1">
      <c r="A550" s="13"/>
      <c r="B550" s="229"/>
      <c r="C550" s="230"/>
      <c r="D550" s="221" t="s">
        <v>186</v>
      </c>
      <c r="E550" s="231" t="s">
        <v>32</v>
      </c>
      <c r="F550" s="232" t="s">
        <v>624</v>
      </c>
      <c r="G550" s="230"/>
      <c r="H550" s="233">
        <v>7.7400000000000002</v>
      </c>
      <c r="I550" s="234"/>
      <c r="J550" s="230"/>
      <c r="K550" s="230"/>
      <c r="L550" s="235"/>
      <c r="M550" s="236"/>
      <c r="N550" s="237"/>
      <c r="O550" s="237"/>
      <c r="P550" s="237"/>
      <c r="Q550" s="237"/>
      <c r="R550" s="237"/>
      <c r="S550" s="237"/>
      <c r="T550" s="238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9" t="s">
        <v>186</v>
      </c>
      <c r="AU550" s="239" t="s">
        <v>88</v>
      </c>
      <c r="AV550" s="13" t="s">
        <v>88</v>
      </c>
      <c r="AW550" s="13" t="s">
        <v>39</v>
      </c>
      <c r="AX550" s="13" t="s">
        <v>78</v>
      </c>
      <c r="AY550" s="239" t="s">
        <v>146</v>
      </c>
    </row>
    <row r="551" s="13" customFormat="1">
      <c r="A551" s="13"/>
      <c r="B551" s="229"/>
      <c r="C551" s="230"/>
      <c r="D551" s="221" t="s">
        <v>186</v>
      </c>
      <c r="E551" s="231" t="s">
        <v>32</v>
      </c>
      <c r="F551" s="232" t="s">
        <v>625</v>
      </c>
      <c r="G551" s="230"/>
      <c r="H551" s="233">
        <v>17.800000000000001</v>
      </c>
      <c r="I551" s="234"/>
      <c r="J551" s="230"/>
      <c r="K551" s="230"/>
      <c r="L551" s="235"/>
      <c r="M551" s="236"/>
      <c r="N551" s="237"/>
      <c r="O551" s="237"/>
      <c r="P551" s="237"/>
      <c r="Q551" s="237"/>
      <c r="R551" s="237"/>
      <c r="S551" s="237"/>
      <c r="T551" s="238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39" t="s">
        <v>186</v>
      </c>
      <c r="AU551" s="239" t="s">
        <v>88</v>
      </c>
      <c r="AV551" s="13" t="s">
        <v>88</v>
      </c>
      <c r="AW551" s="13" t="s">
        <v>39</v>
      </c>
      <c r="AX551" s="13" t="s">
        <v>78</v>
      </c>
      <c r="AY551" s="239" t="s">
        <v>146</v>
      </c>
    </row>
    <row r="552" s="13" customFormat="1">
      <c r="A552" s="13"/>
      <c r="B552" s="229"/>
      <c r="C552" s="230"/>
      <c r="D552" s="221" t="s">
        <v>186</v>
      </c>
      <c r="E552" s="231" t="s">
        <v>32</v>
      </c>
      <c r="F552" s="232" t="s">
        <v>626</v>
      </c>
      <c r="G552" s="230"/>
      <c r="H552" s="233">
        <v>14.66</v>
      </c>
      <c r="I552" s="234"/>
      <c r="J552" s="230"/>
      <c r="K552" s="230"/>
      <c r="L552" s="235"/>
      <c r="M552" s="236"/>
      <c r="N552" s="237"/>
      <c r="O552" s="237"/>
      <c r="P552" s="237"/>
      <c r="Q552" s="237"/>
      <c r="R552" s="237"/>
      <c r="S552" s="237"/>
      <c r="T552" s="238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9" t="s">
        <v>186</v>
      </c>
      <c r="AU552" s="239" t="s">
        <v>88</v>
      </c>
      <c r="AV552" s="13" t="s">
        <v>88</v>
      </c>
      <c r="AW552" s="13" t="s">
        <v>39</v>
      </c>
      <c r="AX552" s="13" t="s">
        <v>78</v>
      </c>
      <c r="AY552" s="239" t="s">
        <v>146</v>
      </c>
    </row>
    <row r="553" s="13" customFormat="1">
      <c r="A553" s="13"/>
      <c r="B553" s="229"/>
      <c r="C553" s="230"/>
      <c r="D553" s="221" t="s">
        <v>186</v>
      </c>
      <c r="E553" s="231" t="s">
        <v>32</v>
      </c>
      <c r="F553" s="232" t="s">
        <v>627</v>
      </c>
      <c r="G553" s="230"/>
      <c r="H553" s="233">
        <v>3.1000000000000001</v>
      </c>
      <c r="I553" s="234"/>
      <c r="J553" s="230"/>
      <c r="K553" s="230"/>
      <c r="L553" s="235"/>
      <c r="M553" s="236"/>
      <c r="N553" s="237"/>
      <c r="O553" s="237"/>
      <c r="P553" s="237"/>
      <c r="Q553" s="237"/>
      <c r="R553" s="237"/>
      <c r="S553" s="237"/>
      <c r="T553" s="238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9" t="s">
        <v>186</v>
      </c>
      <c r="AU553" s="239" t="s">
        <v>88</v>
      </c>
      <c r="AV553" s="13" t="s">
        <v>88</v>
      </c>
      <c r="AW553" s="13" t="s">
        <v>39</v>
      </c>
      <c r="AX553" s="13" t="s">
        <v>78</v>
      </c>
      <c r="AY553" s="239" t="s">
        <v>146</v>
      </c>
    </row>
    <row r="554" s="13" customFormat="1">
      <c r="A554" s="13"/>
      <c r="B554" s="229"/>
      <c r="C554" s="230"/>
      <c r="D554" s="221" t="s">
        <v>186</v>
      </c>
      <c r="E554" s="231" t="s">
        <v>32</v>
      </c>
      <c r="F554" s="232" t="s">
        <v>628</v>
      </c>
      <c r="G554" s="230"/>
      <c r="H554" s="233">
        <v>67.25</v>
      </c>
      <c r="I554" s="234"/>
      <c r="J554" s="230"/>
      <c r="K554" s="230"/>
      <c r="L554" s="235"/>
      <c r="M554" s="236"/>
      <c r="N554" s="237"/>
      <c r="O554" s="237"/>
      <c r="P554" s="237"/>
      <c r="Q554" s="237"/>
      <c r="R554" s="237"/>
      <c r="S554" s="237"/>
      <c r="T554" s="238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9" t="s">
        <v>186</v>
      </c>
      <c r="AU554" s="239" t="s">
        <v>88</v>
      </c>
      <c r="AV554" s="13" t="s">
        <v>88</v>
      </c>
      <c r="AW554" s="13" t="s">
        <v>39</v>
      </c>
      <c r="AX554" s="13" t="s">
        <v>78</v>
      </c>
      <c r="AY554" s="239" t="s">
        <v>146</v>
      </c>
    </row>
    <row r="555" s="13" customFormat="1">
      <c r="A555" s="13"/>
      <c r="B555" s="229"/>
      <c r="C555" s="230"/>
      <c r="D555" s="221" t="s">
        <v>186</v>
      </c>
      <c r="E555" s="231" t="s">
        <v>32</v>
      </c>
      <c r="F555" s="232" t="s">
        <v>629</v>
      </c>
      <c r="G555" s="230"/>
      <c r="H555" s="233">
        <v>43.100000000000001</v>
      </c>
      <c r="I555" s="234"/>
      <c r="J555" s="230"/>
      <c r="K555" s="230"/>
      <c r="L555" s="235"/>
      <c r="M555" s="236"/>
      <c r="N555" s="237"/>
      <c r="O555" s="237"/>
      <c r="P555" s="237"/>
      <c r="Q555" s="237"/>
      <c r="R555" s="237"/>
      <c r="S555" s="237"/>
      <c r="T555" s="238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9" t="s">
        <v>186</v>
      </c>
      <c r="AU555" s="239" t="s">
        <v>88</v>
      </c>
      <c r="AV555" s="13" t="s">
        <v>88</v>
      </c>
      <c r="AW555" s="13" t="s">
        <v>39</v>
      </c>
      <c r="AX555" s="13" t="s">
        <v>78</v>
      </c>
      <c r="AY555" s="239" t="s">
        <v>146</v>
      </c>
    </row>
    <row r="556" s="15" customFormat="1">
      <c r="A556" s="15"/>
      <c r="B556" s="254"/>
      <c r="C556" s="255"/>
      <c r="D556" s="221" t="s">
        <v>186</v>
      </c>
      <c r="E556" s="256" t="s">
        <v>32</v>
      </c>
      <c r="F556" s="257" t="s">
        <v>256</v>
      </c>
      <c r="G556" s="255"/>
      <c r="H556" s="258">
        <v>606.53000000000009</v>
      </c>
      <c r="I556" s="259"/>
      <c r="J556" s="255"/>
      <c r="K556" s="255"/>
      <c r="L556" s="260"/>
      <c r="M556" s="261"/>
      <c r="N556" s="262"/>
      <c r="O556" s="262"/>
      <c r="P556" s="262"/>
      <c r="Q556" s="262"/>
      <c r="R556" s="262"/>
      <c r="S556" s="262"/>
      <c r="T556" s="263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64" t="s">
        <v>186</v>
      </c>
      <c r="AU556" s="264" t="s">
        <v>88</v>
      </c>
      <c r="AV556" s="15" t="s">
        <v>171</v>
      </c>
      <c r="AW556" s="15" t="s">
        <v>39</v>
      </c>
      <c r="AX556" s="15" t="s">
        <v>86</v>
      </c>
      <c r="AY556" s="264" t="s">
        <v>146</v>
      </c>
    </row>
    <row r="557" s="13" customFormat="1">
      <c r="A557" s="13"/>
      <c r="B557" s="229"/>
      <c r="C557" s="230"/>
      <c r="D557" s="221" t="s">
        <v>186</v>
      </c>
      <c r="E557" s="230"/>
      <c r="F557" s="232" t="s">
        <v>636</v>
      </c>
      <c r="G557" s="230"/>
      <c r="H557" s="233">
        <v>1213.06</v>
      </c>
      <c r="I557" s="234"/>
      <c r="J557" s="230"/>
      <c r="K557" s="230"/>
      <c r="L557" s="235"/>
      <c r="M557" s="236"/>
      <c r="N557" s="237"/>
      <c r="O557" s="237"/>
      <c r="P557" s="237"/>
      <c r="Q557" s="237"/>
      <c r="R557" s="237"/>
      <c r="S557" s="237"/>
      <c r="T557" s="238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39" t="s">
        <v>186</v>
      </c>
      <c r="AU557" s="239" t="s">
        <v>88</v>
      </c>
      <c r="AV557" s="13" t="s">
        <v>88</v>
      </c>
      <c r="AW557" s="13" t="s">
        <v>4</v>
      </c>
      <c r="AX557" s="13" t="s">
        <v>86</v>
      </c>
      <c r="AY557" s="239" t="s">
        <v>146</v>
      </c>
    </row>
    <row r="558" s="2" customFormat="1" ht="16.5" customHeight="1">
      <c r="A558" s="42"/>
      <c r="B558" s="43"/>
      <c r="C558" s="208" t="s">
        <v>637</v>
      </c>
      <c r="D558" s="208" t="s">
        <v>149</v>
      </c>
      <c r="E558" s="209" t="s">
        <v>638</v>
      </c>
      <c r="F558" s="210" t="s">
        <v>639</v>
      </c>
      <c r="G558" s="211" t="s">
        <v>294</v>
      </c>
      <c r="H558" s="212">
        <v>606.52999999999997</v>
      </c>
      <c r="I558" s="213"/>
      <c r="J558" s="214">
        <f>ROUND(I558*H558,2)</f>
        <v>0</v>
      </c>
      <c r="K558" s="210" t="s">
        <v>152</v>
      </c>
      <c r="L558" s="48"/>
      <c r="M558" s="215" t="s">
        <v>32</v>
      </c>
      <c r="N558" s="216" t="s">
        <v>49</v>
      </c>
      <c r="O558" s="88"/>
      <c r="P558" s="217">
        <f>O558*H558</f>
        <v>0</v>
      </c>
      <c r="Q558" s="217">
        <v>0.00012999999999999999</v>
      </c>
      <c r="R558" s="217">
        <f>Q558*H558</f>
        <v>0.078848899999999986</v>
      </c>
      <c r="S558" s="217">
        <v>0</v>
      </c>
      <c r="T558" s="218">
        <f>S558*H558</f>
        <v>0</v>
      </c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R558" s="219" t="s">
        <v>171</v>
      </c>
      <c r="AT558" s="219" t="s">
        <v>149</v>
      </c>
      <c r="AU558" s="219" t="s">
        <v>88</v>
      </c>
      <c r="AY558" s="20" t="s">
        <v>146</v>
      </c>
      <c r="BE558" s="220">
        <f>IF(N558="základní",J558,0)</f>
        <v>0</v>
      </c>
      <c r="BF558" s="220">
        <f>IF(N558="snížená",J558,0)</f>
        <v>0</v>
      </c>
      <c r="BG558" s="220">
        <f>IF(N558="zákl. přenesená",J558,0)</f>
        <v>0</v>
      </c>
      <c r="BH558" s="220">
        <f>IF(N558="sníž. přenesená",J558,0)</f>
        <v>0</v>
      </c>
      <c r="BI558" s="220">
        <f>IF(N558="nulová",J558,0)</f>
        <v>0</v>
      </c>
      <c r="BJ558" s="20" t="s">
        <v>86</v>
      </c>
      <c r="BK558" s="220">
        <f>ROUND(I558*H558,2)</f>
        <v>0</v>
      </c>
      <c r="BL558" s="20" t="s">
        <v>171</v>
      </c>
      <c r="BM558" s="219" t="s">
        <v>640</v>
      </c>
    </row>
    <row r="559" s="2" customFormat="1">
      <c r="A559" s="42"/>
      <c r="B559" s="43"/>
      <c r="C559" s="44"/>
      <c r="D559" s="221" t="s">
        <v>155</v>
      </c>
      <c r="E559" s="44"/>
      <c r="F559" s="222" t="s">
        <v>641</v>
      </c>
      <c r="G559" s="44"/>
      <c r="H559" s="44"/>
      <c r="I559" s="223"/>
      <c r="J559" s="44"/>
      <c r="K559" s="44"/>
      <c r="L559" s="48"/>
      <c r="M559" s="224"/>
      <c r="N559" s="225"/>
      <c r="O559" s="88"/>
      <c r="P559" s="88"/>
      <c r="Q559" s="88"/>
      <c r="R559" s="88"/>
      <c r="S559" s="88"/>
      <c r="T559" s="89"/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T559" s="20" t="s">
        <v>155</v>
      </c>
      <c r="AU559" s="20" t="s">
        <v>88</v>
      </c>
    </row>
    <row r="560" s="2" customFormat="1">
      <c r="A560" s="42"/>
      <c r="B560" s="43"/>
      <c r="C560" s="44"/>
      <c r="D560" s="226" t="s">
        <v>156</v>
      </c>
      <c r="E560" s="44"/>
      <c r="F560" s="227" t="s">
        <v>642</v>
      </c>
      <c r="G560" s="44"/>
      <c r="H560" s="44"/>
      <c r="I560" s="223"/>
      <c r="J560" s="44"/>
      <c r="K560" s="44"/>
      <c r="L560" s="48"/>
      <c r="M560" s="224"/>
      <c r="N560" s="225"/>
      <c r="O560" s="88"/>
      <c r="P560" s="88"/>
      <c r="Q560" s="88"/>
      <c r="R560" s="88"/>
      <c r="S560" s="88"/>
      <c r="T560" s="89"/>
      <c r="U560" s="42"/>
      <c r="V560" s="42"/>
      <c r="W560" s="42"/>
      <c r="X560" s="42"/>
      <c r="Y560" s="42"/>
      <c r="Z560" s="42"/>
      <c r="AA560" s="42"/>
      <c r="AB560" s="42"/>
      <c r="AC560" s="42"/>
      <c r="AD560" s="42"/>
      <c r="AE560" s="42"/>
      <c r="AT560" s="20" t="s">
        <v>156</v>
      </c>
      <c r="AU560" s="20" t="s">
        <v>88</v>
      </c>
    </row>
    <row r="561" s="14" customFormat="1">
      <c r="A561" s="14"/>
      <c r="B561" s="244"/>
      <c r="C561" s="245"/>
      <c r="D561" s="221" t="s">
        <v>186</v>
      </c>
      <c r="E561" s="246" t="s">
        <v>32</v>
      </c>
      <c r="F561" s="247" t="s">
        <v>325</v>
      </c>
      <c r="G561" s="245"/>
      <c r="H561" s="246" t="s">
        <v>32</v>
      </c>
      <c r="I561" s="248"/>
      <c r="J561" s="245"/>
      <c r="K561" s="245"/>
      <c r="L561" s="249"/>
      <c r="M561" s="250"/>
      <c r="N561" s="251"/>
      <c r="O561" s="251"/>
      <c r="P561" s="251"/>
      <c r="Q561" s="251"/>
      <c r="R561" s="251"/>
      <c r="S561" s="251"/>
      <c r="T561" s="252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3" t="s">
        <v>186</v>
      </c>
      <c r="AU561" s="253" t="s">
        <v>88</v>
      </c>
      <c r="AV561" s="14" t="s">
        <v>86</v>
      </c>
      <c r="AW561" s="14" t="s">
        <v>39</v>
      </c>
      <c r="AX561" s="14" t="s">
        <v>78</v>
      </c>
      <c r="AY561" s="253" t="s">
        <v>146</v>
      </c>
    </row>
    <row r="562" s="13" customFormat="1">
      <c r="A562" s="13"/>
      <c r="B562" s="229"/>
      <c r="C562" s="230"/>
      <c r="D562" s="221" t="s">
        <v>186</v>
      </c>
      <c r="E562" s="231" t="s">
        <v>32</v>
      </c>
      <c r="F562" s="232" t="s">
        <v>598</v>
      </c>
      <c r="G562" s="230"/>
      <c r="H562" s="233">
        <v>7.4100000000000001</v>
      </c>
      <c r="I562" s="234"/>
      <c r="J562" s="230"/>
      <c r="K562" s="230"/>
      <c r="L562" s="235"/>
      <c r="M562" s="236"/>
      <c r="N562" s="237"/>
      <c r="O562" s="237"/>
      <c r="P562" s="237"/>
      <c r="Q562" s="237"/>
      <c r="R562" s="237"/>
      <c r="S562" s="237"/>
      <c r="T562" s="238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9" t="s">
        <v>186</v>
      </c>
      <c r="AU562" s="239" t="s">
        <v>88</v>
      </c>
      <c r="AV562" s="13" t="s">
        <v>88</v>
      </c>
      <c r="AW562" s="13" t="s">
        <v>39</v>
      </c>
      <c r="AX562" s="13" t="s">
        <v>78</v>
      </c>
      <c r="AY562" s="239" t="s">
        <v>146</v>
      </c>
    </row>
    <row r="563" s="13" customFormat="1">
      <c r="A563" s="13"/>
      <c r="B563" s="229"/>
      <c r="C563" s="230"/>
      <c r="D563" s="221" t="s">
        <v>186</v>
      </c>
      <c r="E563" s="231" t="s">
        <v>32</v>
      </c>
      <c r="F563" s="232" t="s">
        <v>599</v>
      </c>
      <c r="G563" s="230"/>
      <c r="H563" s="233">
        <v>5.8899999999999997</v>
      </c>
      <c r="I563" s="234"/>
      <c r="J563" s="230"/>
      <c r="K563" s="230"/>
      <c r="L563" s="235"/>
      <c r="M563" s="236"/>
      <c r="N563" s="237"/>
      <c r="O563" s="237"/>
      <c r="P563" s="237"/>
      <c r="Q563" s="237"/>
      <c r="R563" s="237"/>
      <c r="S563" s="237"/>
      <c r="T563" s="238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39" t="s">
        <v>186</v>
      </c>
      <c r="AU563" s="239" t="s">
        <v>88</v>
      </c>
      <c r="AV563" s="13" t="s">
        <v>88</v>
      </c>
      <c r="AW563" s="13" t="s">
        <v>39</v>
      </c>
      <c r="AX563" s="13" t="s">
        <v>78</v>
      </c>
      <c r="AY563" s="239" t="s">
        <v>146</v>
      </c>
    </row>
    <row r="564" s="13" customFormat="1">
      <c r="A564" s="13"/>
      <c r="B564" s="229"/>
      <c r="C564" s="230"/>
      <c r="D564" s="221" t="s">
        <v>186</v>
      </c>
      <c r="E564" s="231" t="s">
        <v>32</v>
      </c>
      <c r="F564" s="232" t="s">
        <v>600</v>
      </c>
      <c r="G564" s="230"/>
      <c r="H564" s="233">
        <v>4.1100000000000003</v>
      </c>
      <c r="I564" s="234"/>
      <c r="J564" s="230"/>
      <c r="K564" s="230"/>
      <c r="L564" s="235"/>
      <c r="M564" s="236"/>
      <c r="N564" s="237"/>
      <c r="O564" s="237"/>
      <c r="P564" s="237"/>
      <c r="Q564" s="237"/>
      <c r="R564" s="237"/>
      <c r="S564" s="237"/>
      <c r="T564" s="238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39" t="s">
        <v>186</v>
      </c>
      <c r="AU564" s="239" t="s">
        <v>88</v>
      </c>
      <c r="AV564" s="13" t="s">
        <v>88</v>
      </c>
      <c r="AW564" s="13" t="s">
        <v>39</v>
      </c>
      <c r="AX564" s="13" t="s">
        <v>78</v>
      </c>
      <c r="AY564" s="239" t="s">
        <v>146</v>
      </c>
    </row>
    <row r="565" s="13" customFormat="1">
      <c r="A565" s="13"/>
      <c r="B565" s="229"/>
      <c r="C565" s="230"/>
      <c r="D565" s="221" t="s">
        <v>186</v>
      </c>
      <c r="E565" s="231" t="s">
        <v>32</v>
      </c>
      <c r="F565" s="232" t="s">
        <v>601</v>
      </c>
      <c r="G565" s="230"/>
      <c r="H565" s="233">
        <v>2.98</v>
      </c>
      <c r="I565" s="234"/>
      <c r="J565" s="230"/>
      <c r="K565" s="230"/>
      <c r="L565" s="235"/>
      <c r="M565" s="236"/>
      <c r="N565" s="237"/>
      <c r="O565" s="237"/>
      <c r="P565" s="237"/>
      <c r="Q565" s="237"/>
      <c r="R565" s="237"/>
      <c r="S565" s="237"/>
      <c r="T565" s="238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39" t="s">
        <v>186</v>
      </c>
      <c r="AU565" s="239" t="s">
        <v>88</v>
      </c>
      <c r="AV565" s="13" t="s">
        <v>88</v>
      </c>
      <c r="AW565" s="13" t="s">
        <v>39</v>
      </c>
      <c r="AX565" s="13" t="s">
        <v>78</v>
      </c>
      <c r="AY565" s="239" t="s">
        <v>146</v>
      </c>
    </row>
    <row r="566" s="13" customFormat="1">
      <c r="A566" s="13"/>
      <c r="B566" s="229"/>
      <c r="C566" s="230"/>
      <c r="D566" s="221" t="s">
        <v>186</v>
      </c>
      <c r="E566" s="231" t="s">
        <v>32</v>
      </c>
      <c r="F566" s="232" t="s">
        <v>602</v>
      </c>
      <c r="G566" s="230"/>
      <c r="H566" s="233">
        <v>15.68</v>
      </c>
      <c r="I566" s="234"/>
      <c r="J566" s="230"/>
      <c r="K566" s="230"/>
      <c r="L566" s="235"/>
      <c r="M566" s="236"/>
      <c r="N566" s="237"/>
      <c r="O566" s="237"/>
      <c r="P566" s="237"/>
      <c r="Q566" s="237"/>
      <c r="R566" s="237"/>
      <c r="S566" s="237"/>
      <c r="T566" s="238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39" t="s">
        <v>186</v>
      </c>
      <c r="AU566" s="239" t="s">
        <v>88</v>
      </c>
      <c r="AV566" s="13" t="s">
        <v>88</v>
      </c>
      <c r="AW566" s="13" t="s">
        <v>39</v>
      </c>
      <c r="AX566" s="13" t="s">
        <v>78</v>
      </c>
      <c r="AY566" s="239" t="s">
        <v>146</v>
      </c>
    </row>
    <row r="567" s="13" customFormat="1">
      <c r="A567" s="13"/>
      <c r="B567" s="229"/>
      <c r="C567" s="230"/>
      <c r="D567" s="221" t="s">
        <v>186</v>
      </c>
      <c r="E567" s="231" t="s">
        <v>32</v>
      </c>
      <c r="F567" s="232" t="s">
        <v>603</v>
      </c>
      <c r="G567" s="230"/>
      <c r="H567" s="233">
        <v>15.41</v>
      </c>
      <c r="I567" s="234"/>
      <c r="J567" s="230"/>
      <c r="K567" s="230"/>
      <c r="L567" s="235"/>
      <c r="M567" s="236"/>
      <c r="N567" s="237"/>
      <c r="O567" s="237"/>
      <c r="P567" s="237"/>
      <c r="Q567" s="237"/>
      <c r="R567" s="237"/>
      <c r="S567" s="237"/>
      <c r="T567" s="238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39" t="s">
        <v>186</v>
      </c>
      <c r="AU567" s="239" t="s">
        <v>88</v>
      </c>
      <c r="AV567" s="13" t="s">
        <v>88</v>
      </c>
      <c r="AW567" s="13" t="s">
        <v>39</v>
      </c>
      <c r="AX567" s="13" t="s">
        <v>78</v>
      </c>
      <c r="AY567" s="239" t="s">
        <v>146</v>
      </c>
    </row>
    <row r="568" s="13" customFormat="1">
      <c r="A568" s="13"/>
      <c r="B568" s="229"/>
      <c r="C568" s="230"/>
      <c r="D568" s="221" t="s">
        <v>186</v>
      </c>
      <c r="E568" s="231" t="s">
        <v>32</v>
      </c>
      <c r="F568" s="232" t="s">
        <v>604</v>
      </c>
      <c r="G568" s="230"/>
      <c r="H568" s="233">
        <v>86.730000000000004</v>
      </c>
      <c r="I568" s="234"/>
      <c r="J568" s="230"/>
      <c r="K568" s="230"/>
      <c r="L568" s="235"/>
      <c r="M568" s="236"/>
      <c r="N568" s="237"/>
      <c r="O568" s="237"/>
      <c r="P568" s="237"/>
      <c r="Q568" s="237"/>
      <c r="R568" s="237"/>
      <c r="S568" s="237"/>
      <c r="T568" s="238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9" t="s">
        <v>186</v>
      </c>
      <c r="AU568" s="239" t="s">
        <v>88</v>
      </c>
      <c r="AV568" s="13" t="s">
        <v>88</v>
      </c>
      <c r="AW568" s="13" t="s">
        <v>39</v>
      </c>
      <c r="AX568" s="13" t="s">
        <v>78</v>
      </c>
      <c r="AY568" s="239" t="s">
        <v>146</v>
      </c>
    </row>
    <row r="569" s="13" customFormat="1">
      <c r="A569" s="13"/>
      <c r="B569" s="229"/>
      <c r="C569" s="230"/>
      <c r="D569" s="221" t="s">
        <v>186</v>
      </c>
      <c r="E569" s="231" t="s">
        <v>32</v>
      </c>
      <c r="F569" s="232" t="s">
        <v>605</v>
      </c>
      <c r="G569" s="230"/>
      <c r="H569" s="233">
        <v>41.850000000000001</v>
      </c>
      <c r="I569" s="234"/>
      <c r="J569" s="230"/>
      <c r="K569" s="230"/>
      <c r="L569" s="235"/>
      <c r="M569" s="236"/>
      <c r="N569" s="237"/>
      <c r="O569" s="237"/>
      <c r="P569" s="237"/>
      <c r="Q569" s="237"/>
      <c r="R569" s="237"/>
      <c r="S569" s="237"/>
      <c r="T569" s="238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39" t="s">
        <v>186</v>
      </c>
      <c r="AU569" s="239" t="s">
        <v>88</v>
      </c>
      <c r="AV569" s="13" t="s">
        <v>88</v>
      </c>
      <c r="AW569" s="13" t="s">
        <v>39</v>
      </c>
      <c r="AX569" s="13" t="s">
        <v>78</v>
      </c>
      <c r="AY569" s="239" t="s">
        <v>146</v>
      </c>
    </row>
    <row r="570" s="13" customFormat="1">
      <c r="A570" s="13"/>
      <c r="B570" s="229"/>
      <c r="C570" s="230"/>
      <c r="D570" s="221" t="s">
        <v>186</v>
      </c>
      <c r="E570" s="231" t="s">
        <v>32</v>
      </c>
      <c r="F570" s="232" t="s">
        <v>606</v>
      </c>
      <c r="G570" s="230"/>
      <c r="H570" s="233">
        <v>21.530000000000001</v>
      </c>
      <c r="I570" s="234"/>
      <c r="J570" s="230"/>
      <c r="K570" s="230"/>
      <c r="L570" s="235"/>
      <c r="M570" s="236"/>
      <c r="N570" s="237"/>
      <c r="O570" s="237"/>
      <c r="P570" s="237"/>
      <c r="Q570" s="237"/>
      <c r="R570" s="237"/>
      <c r="S570" s="237"/>
      <c r="T570" s="238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9" t="s">
        <v>186</v>
      </c>
      <c r="AU570" s="239" t="s">
        <v>88</v>
      </c>
      <c r="AV570" s="13" t="s">
        <v>88</v>
      </c>
      <c r="AW570" s="13" t="s">
        <v>39</v>
      </c>
      <c r="AX570" s="13" t="s">
        <v>78</v>
      </c>
      <c r="AY570" s="239" t="s">
        <v>146</v>
      </c>
    </row>
    <row r="571" s="13" customFormat="1">
      <c r="A571" s="13"/>
      <c r="B571" s="229"/>
      <c r="C571" s="230"/>
      <c r="D571" s="221" t="s">
        <v>186</v>
      </c>
      <c r="E571" s="231" t="s">
        <v>32</v>
      </c>
      <c r="F571" s="232" t="s">
        <v>607</v>
      </c>
      <c r="G571" s="230"/>
      <c r="H571" s="233">
        <v>14.130000000000001</v>
      </c>
      <c r="I571" s="234"/>
      <c r="J571" s="230"/>
      <c r="K571" s="230"/>
      <c r="L571" s="235"/>
      <c r="M571" s="236"/>
      <c r="N571" s="237"/>
      <c r="O571" s="237"/>
      <c r="P571" s="237"/>
      <c r="Q571" s="237"/>
      <c r="R571" s="237"/>
      <c r="S571" s="237"/>
      <c r="T571" s="238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9" t="s">
        <v>186</v>
      </c>
      <c r="AU571" s="239" t="s">
        <v>88</v>
      </c>
      <c r="AV571" s="13" t="s">
        <v>88</v>
      </c>
      <c r="AW571" s="13" t="s">
        <v>39</v>
      </c>
      <c r="AX571" s="13" t="s">
        <v>78</v>
      </c>
      <c r="AY571" s="239" t="s">
        <v>146</v>
      </c>
    </row>
    <row r="572" s="13" customFormat="1">
      <c r="A572" s="13"/>
      <c r="B572" s="229"/>
      <c r="C572" s="230"/>
      <c r="D572" s="221" t="s">
        <v>186</v>
      </c>
      <c r="E572" s="231" t="s">
        <v>32</v>
      </c>
      <c r="F572" s="232" t="s">
        <v>608</v>
      </c>
      <c r="G572" s="230"/>
      <c r="H572" s="233">
        <v>14.130000000000001</v>
      </c>
      <c r="I572" s="234"/>
      <c r="J572" s="230"/>
      <c r="K572" s="230"/>
      <c r="L572" s="235"/>
      <c r="M572" s="236"/>
      <c r="N572" s="237"/>
      <c r="O572" s="237"/>
      <c r="P572" s="237"/>
      <c r="Q572" s="237"/>
      <c r="R572" s="237"/>
      <c r="S572" s="237"/>
      <c r="T572" s="238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39" t="s">
        <v>186</v>
      </c>
      <c r="AU572" s="239" t="s">
        <v>88</v>
      </c>
      <c r="AV572" s="13" t="s">
        <v>88</v>
      </c>
      <c r="AW572" s="13" t="s">
        <v>39</v>
      </c>
      <c r="AX572" s="13" t="s">
        <v>78</v>
      </c>
      <c r="AY572" s="239" t="s">
        <v>146</v>
      </c>
    </row>
    <row r="573" s="13" customFormat="1">
      <c r="A573" s="13"/>
      <c r="B573" s="229"/>
      <c r="C573" s="230"/>
      <c r="D573" s="221" t="s">
        <v>186</v>
      </c>
      <c r="E573" s="231" t="s">
        <v>32</v>
      </c>
      <c r="F573" s="232" t="s">
        <v>609</v>
      </c>
      <c r="G573" s="230"/>
      <c r="H573" s="233">
        <v>7.7400000000000002</v>
      </c>
      <c r="I573" s="234"/>
      <c r="J573" s="230"/>
      <c r="K573" s="230"/>
      <c r="L573" s="235"/>
      <c r="M573" s="236"/>
      <c r="N573" s="237"/>
      <c r="O573" s="237"/>
      <c r="P573" s="237"/>
      <c r="Q573" s="237"/>
      <c r="R573" s="237"/>
      <c r="S573" s="237"/>
      <c r="T573" s="238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9" t="s">
        <v>186</v>
      </c>
      <c r="AU573" s="239" t="s">
        <v>88</v>
      </c>
      <c r="AV573" s="13" t="s">
        <v>88</v>
      </c>
      <c r="AW573" s="13" t="s">
        <v>39</v>
      </c>
      <c r="AX573" s="13" t="s">
        <v>78</v>
      </c>
      <c r="AY573" s="239" t="s">
        <v>146</v>
      </c>
    </row>
    <row r="574" s="13" customFormat="1">
      <c r="A574" s="13"/>
      <c r="B574" s="229"/>
      <c r="C574" s="230"/>
      <c r="D574" s="221" t="s">
        <v>186</v>
      </c>
      <c r="E574" s="231" t="s">
        <v>32</v>
      </c>
      <c r="F574" s="232" t="s">
        <v>610</v>
      </c>
      <c r="G574" s="230"/>
      <c r="H574" s="233">
        <v>17.800000000000001</v>
      </c>
      <c r="I574" s="234"/>
      <c r="J574" s="230"/>
      <c r="K574" s="230"/>
      <c r="L574" s="235"/>
      <c r="M574" s="236"/>
      <c r="N574" s="237"/>
      <c r="O574" s="237"/>
      <c r="P574" s="237"/>
      <c r="Q574" s="237"/>
      <c r="R574" s="237"/>
      <c r="S574" s="237"/>
      <c r="T574" s="238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39" t="s">
        <v>186</v>
      </c>
      <c r="AU574" s="239" t="s">
        <v>88</v>
      </c>
      <c r="AV574" s="13" t="s">
        <v>88</v>
      </c>
      <c r="AW574" s="13" t="s">
        <v>39</v>
      </c>
      <c r="AX574" s="13" t="s">
        <v>78</v>
      </c>
      <c r="AY574" s="239" t="s">
        <v>146</v>
      </c>
    </row>
    <row r="575" s="13" customFormat="1">
      <c r="A575" s="13"/>
      <c r="B575" s="229"/>
      <c r="C575" s="230"/>
      <c r="D575" s="221" t="s">
        <v>186</v>
      </c>
      <c r="E575" s="231" t="s">
        <v>32</v>
      </c>
      <c r="F575" s="232" t="s">
        <v>611</v>
      </c>
      <c r="G575" s="230"/>
      <c r="H575" s="233">
        <v>14.83</v>
      </c>
      <c r="I575" s="234"/>
      <c r="J575" s="230"/>
      <c r="K575" s="230"/>
      <c r="L575" s="235"/>
      <c r="M575" s="236"/>
      <c r="N575" s="237"/>
      <c r="O575" s="237"/>
      <c r="P575" s="237"/>
      <c r="Q575" s="237"/>
      <c r="R575" s="237"/>
      <c r="S575" s="237"/>
      <c r="T575" s="238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39" t="s">
        <v>186</v>
      </c>
      <c r="AU575" s="239" t="s">
        <v>88</v>
      </c>
      <c r="AV575" s="13" t="s">
        <v>88</v>
      </c>
      <c r="AW575" s="13" t="s">
        <v>39</v>
      </c>
      <c r="AX575" s="13" t="s">
        <v>78</v>
      </c>
      <c r="AY575" s="239" t="s">
        <v>146</v>
      </c>
    </row>
    <row r="576" s="13" customFormat="1">
      <c r="A576" s="13"/>
      <c r="B576" s="229"/>
      <c r="C576" s="230"/>
      <c r="D576" s="221" t="s">
        <v>186</v>
      </c>
      <c r="E576" s="231" t="s">
        <v>32</v>
      </c>
      <c r="F576" s="232" t="s">
        <v>612</v>
      </c>
      <c r="G576" s="230"/>
      <c r="H576" s="233">
        <v>3.1000000000000001</v>
      </c>
      <c r="I576" s="234"/>
      <c r="J576" s="230"/>
      <c r="K576" s="230"/>
      <c r="L576" s="235"/>
      <c r="M576" s="236"/>
      <c r="N576" s="237"/>
      <c r="O576" s="237"/>
      <c r="P576" s="237"/>
      <c r="Q576" s="237"/>
      <c r="R576" s="237"/>
      <c r="S576" s="237"/>
      <c r="T576" s="238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39" t="s">
        <v>186</v>
      </c>
      <c r="AU576" s="239" t="s">
        <v>88</v>
      </c>
      <c r="AV576" s="13" t="s">
        <v>88</v>
      </c>
      <c r="AW576" s="13" t="s">
        <v>39</v>
      </c>
      <c r="AX576" s="13" t="s">
        <v>78</v>
      </c>
      <c r="AY576" s="239" t="s">
        <v>146</v>
      </c>
    </row>
    <row r="577" s="13" customFormat="1">
      <c r="A577" s="13"/>
      <c r="B577" s="229"/>
      <c r="C577" s="230"/>
      <c r="D577" s="221" t="s">
        <v>186</v>
      </c>
      <c r="E577" s="231" t="s">
        <v>32</v>
      </c>
      <c r="F577" s="232" t="s">
        <v>613</v>
      </c>
      <c r="G577" s="230"/>
      <c r="H577" s="233">
        <v>66.120000000000005</v>
      </c>
      <c r="I577" s="234"/>
      <c r="J577" s="230"/>
      <c r="K577" s="230"/>
      <c r="L577" s="235"/>
      <c r="M577" s="236"/>
      <c r="N577" s="237"/>
      <c r="O577" s="237"/>
      <c r="P577" s="237"/>
      <c r="Q577" s="237"/>
      <c r="R577" s="237"/>
      <c r="S577" s="237"/>
      <c r="T577" s="238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9" t="s">
        <v>186</v>
      </c>
      <c r="AU577" s="239" t="s">
        <v>88</v>
      </c>
      <c r="AV577" s="13" t="s">
        <v>88</v>
      </c>
      <c r="AW577" s="13" t="s">
        <v>39</v>
      </c>
      <c r="AX577" s="13" t="s">
        <v>78</v>
      </c>
      <c r="AY577" s="239" t="s">
        <v>146</v>
      </c>
    </row>
    <row r="578" s="13" customFormat="1">
      <c r="A578" s="13"/>
      <c r="B578" s="229"/>
      <c r="C578" s="230"/>
      <c r="D578" s="221" t="s">
        <v>186</v>
      </c>
      <c r="E578" s="231" t="s">
        <v>32</v>
      </c>
      <c r="F578" s="232" t="s">
        <v>614</v>
      </c>
      <c r="G578" s="230"/>
      <c r="H578" s="233">
        <v>42.799999999999997</v>
      </c>
      <c r="I578" s="234"/>
      <c r="J578" s="230"/>
      <c r="K578" s="230"/>
      <c r="L578" s="235"/>
      <c r="M578" s="236"/>
      <c r="N578" s="237"/>
      <c r="O578" s="237"/>
      <c r="P578" s="237"/>
      <c r="Q578" s="237"/>
      <c r="R578" s="237"/>
      <c r="S578" s="237"/>
      <c r="T578" s="238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39" t="s">
        <v>186</v>
      </c>
      <c r="AU578" s="239" t="s">
        <v>88</v>
      </c>
      <c r="AV578" s="13" t="s">
        <v>88</v>
      </c>
      <c r="AW578" s="13" t="s">
        <v>39</v>
      </c>
      <c r="AX578" s="13" t="s">
        <v>78</v>
      </c>
      <c r="AY578" s="239" t="s">
        <v>146</v>
      </c>
    </row>
    <row r="579" s="14" customFormat="1">
      <c r="A579" s="14"/>
      <c r="B579" s="244"/>
      <c r="C579" s="245"/>
      <c r="D579" s="221" t="s">
        <v>186</v>
      </c>
      <c r="E579" s="246" t="s">
        <v>32</v>
      </c>
      <c r="F579" s="247" t="s">
        <v>615</v>
      </c>
      <c r="G579" s="245"/>
      <c r="H579" s="246" t="s">
        <v>32</v>
      </c>
      <c r="I579" s="248"/>
      <c r="J579" s="245"/>
      <c r="K579" s="245"/>
      <c r="L579" s="249"/>
      <c r="M579" s="250"/>
      <c r="N579" s="251"/>
      <c r="O579" s="251"/>
      <c r="P579" s="251"/>
      <c r="Q579" s="251"/>
      <c r="R579" s="251"/>
      <c r="S579" s="251"/>
      <c r="T579" s="252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3" t="s">
        <v>186</v>
      </c>
      <c r="AU579" s="253" t="s">
        <v>88</v>
      </c>
      <c r="AV579" s="14" t="s">
        <v>86</v>
      </c>
      <c r="AW579" s="14" t="s">
        <v>39</v>
      </c>
      <c r="AX579" s="14" t="s">
        <v>78</v>
      </c>
      <c r="AY579" s="253" t="s">
        <v>146</v>
      </c>
    </row>
    <row r="580" s="13" customFormat="1">
      <c r="A580" s="13"/>
      <c r="B580" s="229"/>
      <c r="C580" s="230"/>
      <c r="D580" s="221" t="s">
        <v>186</v>
      </c>
      <c r="E580" s="231" t="s">
        <v>32</v>
      </c>
      <c r="F580" s="232" t="s">
        <v>616</v>
      </c>
      <c r="G580" s="230"/>
      <c r="H580" s="233">
        <v>5.0700000000000003</v>
      </c>
      <c r="I580" s="234"/>
      <c r="J580" s="230"/>
      <c r="K580" s="230"/>
      <c r="L580" s="235"/>
      <c r="M580" s="236"/>
      <c r="N580" s="237"/>
      <c r="O580" s="237"/>
      <c r="P580" s="237"/>
      <c r="Q580" s="237"/>
      <c r="R580" s="237"/>
      <c r="S580" s="237"/>
      <c r="T580" s="238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39" t="s">
        <v>186</v>
      </c>
      <c r="AU580" s="239" t="s">
        <v>88</v>
      </c>
      <c r="AV580" s="13" t="s">
        <v>88</v>
      </c>
      <c r="AW580" s="13" t="s">
        <v>39</v>
      </c>
      <c r="AX580" s="13" t="s">
        <v>78</v>
      </c>
      <c r="AY580" s="239" t="s">
        <v>146</v>
      </c>
    </row>
    <row r="581" s="13" customFormat="1">
      <c r="A581" s="13"/>
      <c r="B581" s="229"/>
      <c r="C581" s="230"/>
      <c r="D581" s="221" t="s">
        <v>186</v>
      </c>
      <c r="E581" s="231" t="s">
        <v>32</v>
      </c>
      <c r="F581" s="232" t="s">
        <v>617</v>
      </c>
      <c r="G581" s="230"/>
      <c r="H581" s="233">
        <v>5.7199999999999998</v>
      </c>
      <c r="I581" s="234"/>
      <c r="J581" s="230"/>
      <c r="K581" s="230"/>
      <c r="L581" s="235"/>
      <c r="M581" s="236"/>
      <c r="N581" s="237"/>
      <c r="O581" s="237"/>
      <c r="P581" s="237"/>
      <c r="Q581" s="237"/>
      <c r="R581" s="237"/>
      <c r="S581" s="237"/>
      <c r="T581" s="238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39" t="s">
        <v>186</v>
      </c>
      <c r="AU581" s="239" t="s">
        <v>88</v>
      </c>
      <c r="AV581" s="13" t="s">
        <v>88</v>
      </c>
      <c r="AW581" s="13" t="s">
        <v>39</v>
      </c>
      <c r="AX581" s="13" t="s">
        <v>78</v>
      </c>
      <c r="AY581" s="239" t="s">
        <v>146</v>
      </c>
    </row>
    <row r="582" s="13" customFormat="1">
      <c r="A582" s="13"/>
      <c r="B582" s="229"/>
      <c r="C582" s="230"/>
      <c r="D582" s="221" t="s">
        <v>186</v>
      </c>
      <c r="E582" s="231" t="s">
        <v>32</v>
      </c>
      <c r="F582" s="232" t="s">
        <v>618</v>
      </c>
      <c r="G582" s="230"/>
      <c r="H582" s="233">
        <v>6.7800000000000002</v>
      </c>
      <c r="I582" s="234"/>
      <c r="J582" s="230"/>
      <c r="K582" s="230"/>
      <c r="L582" s="235"/>
      <c r="M582" s="236"/>
      <c r="N582" s="237"/>
      <c r="O582" s="237"/>
      <c r="P582" s="237"/>
      <c r="Q582" s="237"/>
      <c r="R582" s="237"/>
      <c r="S582" s="237"/>
      <c r="T582" s="238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39" t="s">
        <v>186</v>
      </c>
      <c r="AU582" s="239" t="s">
        <v>88</v>
      </c>
      <c r="AV582" s="13" t="s">
        <v>88</v>
      </c>
      <c r="AW582" s="13" t="s">
        <v>39</v>
      </c>
      <c r="AX582" s="13" t="s">
        <v>78</v>
      </c>
      <c r="AY582" s="239" t="s">
        <v>146</v>
      </c>
    </row>
    <row r="583" s="13" customFormat="1">
      <c r="A583" s="13"/>
      <c r="B583" s="229"/>
      <c r="C583" s="230"/>
      <c r="D583" s="221" t="s">
        <v>186</v>
      </c>
      <c r="E583" s="231" t="s">
        <v>32</v>
      </c>
      <c r="F583" s="232" t="s">
        <v>619</v>
      </c>
      <c r="G583" s="230"/>
      <c r="H583" s="233">
        <v>17.609999999999999</v>
      </c>
      <c r="I583" s="234"/>
      <c r="J583" s="230"/>
      <c r="K583" s="230"/>
      <c r="L583" s="235"/>
      <c r="M583" s="236"/>
      <c r="N583" s="237"/>
      <c r="O583" s="237"/>
      <c r="P583" s="237"/>
      <c r="Q583" s="237"/>
      <c r="R583" s="237"/>
      <c r="S583" s="237"/>
      <c r="T583" s="238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39" t="s">
        <v>186</v>
      </c>
      <c r="AU583" s="239" t="s">
        <v>88</v>
      </c>
      <c r="AV583" s="13" t="s">
        <v>88</v>
      </c>
      <c r="AW583" s="13" t="s">
        <v>39</v>
      </c>
      <c r="AX583" s="13" t="s">
        <v>78</v>
      </c>
      <c r="AY583" s="239" t="s">
        <v>146</v>
      </c>
    </row>
    <row r="584" s="13" customFormat="1">
      <c r="A584" s="13"/>
      <c r="B584" s="229"/>
      <c r="C584" s="230"/>
      <c r="D584" s="221" t="s">
        <v>186</v>
      </c>
      <c r="E584" s="231" t="s">
        <v>32</v>
      </c>
      <c r="F584" s="232" t="s">
        <v>620</v>
      </c>
      <c r="G584" s="230"/>
      <c r="H584" s="233">
        <v>13.19</v>
      </c>
      <c r="I584" s="234"/>
      <c r="J584" s="230"/>
      <c r="K584" s="230"/>
      <c r="L584" s="235"/>
      <c r="M584" s="236"/>
      <c r="N584" s="237"/>
      <c r="O584" s="237"/>
      <c r="P584" s="237"/>
      <c r="Q584" s="237"/>
      <c r="R584" s="237"/>
      <c r="S584" s="237"/>
      <c r="T584" s="238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9" t="s">
        <v>186</v>
      </c>
      <c r="AU584" s="239" t="s">
        <v>88</v>
      </c>
      <c r="AV584" s="13" t="s">
        <v>88</v>
      </c>
      <c r="AW584" s="13" t="s">
        <v>39</v>
      </c>
      <c r="AX584" s="13" t="s">
        <v>78</v>
      </c>
      <c r="AY584" s="239" t="s">
        <v>146</v>
      </c>
    </row>
    <row r="585" s="13" customFormat="1">
      <c r="A585" s="13"/>
      <c r="B585" s="229"/>
      <c r="C585" s="230"/>
      <c r="D585" s="221" t="s">
        <v>186</v>
      </c>
      <c r="E585" s="231" t="s">
        <v>32</v>
      </c>
      <c r="F585" s="232" t="s">
        <v>621</v>
      </c>
      <c r="G585" s="230"/>
      <c r="H585" s="233">
        <v>5.5099999999999998</v>
      </c>
      <c r="I585" s="234"/>
      <c r="J585" s="230"/>
      <c r="K585" s="230"/>
      <c r="L585" s="235"/>
      <c r="M585" s="236"/>
      <c r="N585" s="237"/>
      <c r="O585" s="237"/>
      <c r="P585" s="237"/>
      <c r="Q585" s="237"/>
      <c r="R585" s="237"/>
      <c r="S585" s="237"/>
      <c r="T585" s="238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39" t="s">
        <v>186</v>
      </c>
      <c r="AU585" s="239" t="s">
        <v>88</v>
      </c>
      <c r="AV585" s="13" t="s">
        <v>88</v>
      </c>
      <c r="AW585" s="13" t="s">
        <v>39</v>
      </c>
      <c r="AX585" s="13" t="s">
        <v>78</v>
      </c>
      <c r="AY585" s="239" t="s">
        <v>146</v>
      </c>
    </row>
    <row r="586" s="13" customFormat="1">
      <c r="A586" s="13"/>
      <c r="B586" s="229"/>
      <c r="C586" s="230"/>
      <c r="D586" s="221" t="s">
        <v>186</v>
      </c>
      <c r="E586" s="231" t="s">
        <v>32</v>
      </c>
      <c r="F586" s="232" t="s">
        <v>622</v>
      </c>
      <c r="G586" s="230"/>
      <c r="H586" s="233">
        <v>13.76</v>
      </c>
      <c r="I586" s="234"/>
      <c r="J586" s="230"/>
      <c r="K586" s="230"/>
      <c r="L586" s="235"/>
      <c r="M586" s="236"/>
      <c r="N586" s="237"/>
      <c r="O586" s="237"/>
      <c r="P586" s="237"/>
      <c r="Q586" s="237"/>
      <c r="R586" s="237"/>
      <c r="S586" s="237"/>
      <c r="T586" s="238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9" t="s">
        <v>186</v>
      </c>
      <c r="AU586" s="239" t="s">
        <v>88</v>
      </c>
      <c r="AV586" s="13" t="s">
        <v>88</v>
      </c>
      <c r="AW586" s="13" t="s">
        <v>39</v>
      </c>
      <c r="AX586" s="13" t="s">
        <v>78</v>
      </c>
      <c r="AY586" s="239" t="s">
        <v>146</v>
      </c>
    </row>
    <row r="587" s="13" customFormat="1">
      <c r="A587" s="13"/>
      <c r="B587" s="229"/>
      <c r="C587" s="230"/>
      <c r="D587" s="221" t="s">
        <v>186</v>
      </c>
      <c r="E587" s="231" t="s">
        <v>32</v>
      </c>
      <c r="F587" s="232" t="s">
        <v>623</v>
      </c>
      <c r="G587" s="230"/>
      <c r="H587" s="233">
        <v>3</v>
      </c>
      <c r="I587" s="234"/>
      <c r="J587" s="230"/>
      <c r="K587" s="230"/>
      <c r="L587" s="235"/>
      <c r="M587" s="236"/>
      <c r="N587" s="237"/>
      <c r="O587" s="237"/>
      <c r="P587" s="237"/>
      <c r="Q587" s="237"/>
      <c r="R587" s="237"/>
      <c r="S587" s="237"/>
      <c r="T587" s="238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39" t="s">
        <v>186</v>
      </c>
      <c r="AU587" s="239" t="s">
        <v>88</v>
      </c>
      <c r="AV587" s="13" t="s">
        <v>88</v>
      </c>
      <c r="AW587" s="13" t="s">
        <v>39</v>
      </c>
      <c r="AX587" s="13" t="s">
        <v>78</v>
      </c>
      <c r="AY587" s="239" t="s">
        <v>146</v>
      </c>
    </row>
    <row r="588" s="13" customFormat="1">
      <c r="A588" s="13"/>
      <c r="B588" s="229"/>
      <c r="C588" s="230"/>
      <c r="D588" s="221" t="s">
        <v>186</v>
      </c>
      <c r="E588" s="231" t="s">
        <v>32</v>
      </c>
      <c r="F588" s="232" t="s">
        <v>624</v>
      </c>
      <c r="G588" s="230"/>
      <c r="H588" s="233">
        <v>7.7400000000000002</v>
      </c>
      <c r="I588" s="234"/>
      <c r="J588" s="230"/>
      <c r="K588" s="230"/>
      <c r="L588" s="235"/>
      <c r="M588" s="236"/>
      <c r="N588" s="237"/>
      <c r="O588" s="237"/>
      <c r="P588" s="237"/>
      <c r="Q588" s="237"/>
      <c r="R588" s="237"/>
      <c r="S588" s="237"/>
      <c r="T588" s="238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9" t="s">
        <v>186</v>
      </c>
      <c r="AU588" s="239" t="s">
        <v>88</v>
      </c>
      <c r="AV588" s="13" t="s">
        <v>88</v>
      </c>
      <c r="AW588" s="13" t="s">
        <v>39</v>
      </c>
      <c r="AX588" s="13" t="s">
        <v>78</v>
      </c>
      <c r="AY588" s="239" t="s">
        <v>146</v>
      </c>
    </row>
    <row r="589" s="13" customFormat="1">
      <c r="A589" s="13"/>
      <c r="B589" s="229"/>
      <c r="C589" s="230"/>
      <c r="D589" s="221" t="s">
        <v>186</v>
      </c>
      <c r="E589" s="231" t="s">
        <v>32</v>
      </c>
      <c r="F589" s="232" t="s">
        <v>625</v>
      </c>
      <c r="G589" s="230"/>
      <c r="H589" s="233">
        <v>17.800000000000001</v>
      </c>
      <c r="I589" s="234"/>
      <c r="J589" s="230"/>
      <c r="K589" s="230"/>
      <c r="L589" s="235"/>
      <c r="M589" s="236"/>
      <c r="N589" s="237"/>
      <c r="O589" s="237"/>
      <c r="P589" s="237"/>
      <c r="Q589" s="237"/>
      <c r="R589" s="237"/>
      <c r="S589" s="237"/>
      <c r="T589" s="238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9" t="s">
        <v>186</v>
      </c>
      <c r="AU589" s="239" t="s">
        <v>88</v>
      </c>
      <c r="AV589" s="13" t="s">
        <v>88</v>
      </c>
      <c r="AW589" s="13" t="s">
        <v>39</v>
      </c>
      <c r="AX589" s="13" t="s">
        <v>78</v>
      </c>
      <c r="AY589" s="239" t="s">
        <v>146</v>
      </c>
    </row>
    <row r="590" s="13" customFormat="1">
      <c r="A590" s="13"/>
      <c r="B590" s="229"/>
      <c r="C590" s="230"/>
      <c r="D590" s="221" t="s">
        <v>186</v>
      </c>
      <c r="E590" s="231" t="s">
        <v>32</v>
      </c>
      <c r="F590" s="232" t="s">
        <v>626</v>
      </c>
      <c r="G590" s="230"/>
      <c r="H590" s="233">
        <v>14.66</v>
      </c>
      <c r="I590" s="234"/>
      <c r="J590" s="230"/>
      <c r="K590" s="230"/>
      <c r="L590" s="235"/>
      <c r="M590" s="236"/>
      <c r="N590" s="237"/>
      <c r="O590" s="237"/>
      <c r="P590" s="237"/>
      <c r="Q590" s="237"/>
      <c r="R590" s="237"/>
      <c r="S590" s="237"/>
      <c r="T590" s="238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39" t="s">
        <v>186</v>
      </c>
      <c r="AU590" s="239" t="s">
        <v>88</v>
      </c>
      <c r="AV590" s="13" t="s">
        <v>88</v>
      </c>
      <c r="AW590" s="13" t="s">
        <v>39</v>
      </c>
      <c r="AX590" s="13" t="s">
        <v>78</v>
      </c>
      <c r="AY590" s="239" t="s">
        <v>146</v>
      </c>
    </row>
    <row r="591" s="13" customFormat="1">
      <c r="A591" s="13"/>
      <c r="B591" s="229"/>
      <c r="C591" s="230"/>
      <c r="D591" s="221" t="s">
        <v>186</v>
      </c>
      <c r="E591" s="231" t="s">
        <v>32</v>
      </c>
      <c r="F591" s="232" t="s">
        <v>627</v>
      </c>
      <c r="G591" s="230"/>
      <c r="H591" s="233">
        <v>3.1000000000000001</v>
      </c>
      <c r="I591" s="234"/>
      <c r="J591" s="230"/>
      <c r="K591" s="230"/>
      <c r="L591" s="235"/>
      <c r="M591" s="236"/>
      <c r="N591" s="237"/>
      <c r="O591" s="237"/>
      <c r="P591" s="237"/>
      <c r="Q591" s="237"/>
      <c r="R591" s="237"/>
      <c r="S591" s="237"/>
      <c r="T591" s="238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39" t="s">
        <v>186</v>
      </c>
      <c r="AU591" s="239" t="s">
        <v>88</v>
      </c>
      <c r="AV591" s="13" t="s">
        <v>88</v>
      </c>
      <c r="AW591" s="13" t="s">
        <v>39</v>
      </c>
      <c r="AX591" s="13" t="s">
        <v>78</v>
      </c>
      <c r="AY591" s="239" t="s">
        <v>146</v>
      </c>
    </row>
    <row r="592" s="13" customFormat="1">
      <c r="A592" s="13"/>
      <c r="B592" s="229"/>
      <c r="C592" s="230"/>
      <c r="D592" s="221" t="s">
        <v>186</v>
      </c>
      <c r="E592" s="231" t="s">
        <v>32</v>
      </c>
      <c r="F592" s="232" t="s">
        <v>628</v>
      </c>
      <c r="G592" s="230"/>
      <c r="H592" s="233">
        <v>67.25</v>
      </c>
      <c r="I592" s="234"/>
      <c r="J592" s="230"/>
      <c r="K592" s="230"/>
      <c r="L592" s="235"/>
      <c r="M592" s="236"/>
      <c r="N592" s="237"/>
      <c r="O592" s="237"/>
      <c r="P592" s="237"/>
      <c r="Q592" s="237"/>
      <c r="R592" s="237"/>
      <c r="S592" s="237"/>
      <c r="T592" s="238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39" t="s">
        <v>186</v>
      </c>
      <c r="AU592" s="239" t="s">
        <v>88</v>
      </c>
      <c r="AV592" s="13" t="s">
        <v>88</v>
      </c>
      <c r="AW592" s="13" t="s">
        <v>39</v>
      </c>
      <c r="AX592" s="13" t="s">
        <v>78</v>
      </c>
      <c r="AY592" s="239" t="s">
        <v>146</v>
      </c>
    </row>
    <row r="593" s="13" customFormat="1">
      <c r="A593" s="13"/>
      <c r="B593" s="229"/>
      <c r="C593" s="230"/>
      <c r="D593" s="221" t="s">
        <v>186</v>
      </c>
      <c r="E593" s="231" t="s">
        <v>32</v>
      </c>
      <c r="F593" s="232" t="s">
        <v>629</v>
      </c>
      <c r="G593" s="230"/>
      <c r="H593" s="233">
        <v>43.100000000000001</v>
      </c>
      <c r="I593" s="234"/>
      <c r="J593" s="230"/>
      <c r="K593" s="230"/>
      <c r="L593" s="235"/>
      <c r="M593" s="236"/>
      <c r="N593" s="237"/>
      <c r="O593" s="237"/>
      <c r="P593" s="237"/>
      <c r="Q593" s="237"/>
      <c r="R593" s="237"/>
      <c r="S593" s="237"/>
      <c r="T593" s="238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39" t="s">
        <v>186</v>
      </c>
      <c r="AU593" s="239" t="s">
        <v>88</v>
      </c>
      <c r="AV593" s="13" t="s">
        <v>88</v>
      </c>
      <c r="AW593" s="13" t="s">
        <v>39</v>
      </c>
      <c r="AX593" s="13" t="s">
        <v>78</v>
      </c>
      <c r="AY593" s="239" t="s">
        <v>146</v>
      </c>
    </row>
    <row r="594" s="15" customFormat="1">
      <c r="A594" s="15"/>
      <c r="B594" s="254"/>
      <c r="C594" s="255"/>
      <c r="D594" s="221" t="s">
        <v>186</v>
      </c>
      <c r="E594" s="256" t="s">
        <v>32</v>
      </c>
      <c r="F594" s="257" t="s">
        <v>256</v>
      </c>
      <c r="G594" s="255"/>
      <c r="H594" s="258">
        <v>606.53000000000009</v>
      </c>
      <c r="I594" s="259"/>
      <c r="J594" s="255"/>
      <c r="K594" s="255"/>
      <c r="L594" s="260"/>
      <c r="M594" s="261"/>
      <c r="N594" s="262"/>
      <c r="O594" s="262"/>
      <c r="P594" s="262"/>
      <c r="Q594" s="262"/>
      <c r="R594" s="262"/>
      <c r="S594" s="262"/>
      <c r="T594" s="263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64" t="s">
        <v>186</v>
      </c>
      <c r="AU594" s="264" t="s">
        <v>88</v>
      </c>
      <c r="AV594" s="15" t="s">
        <v>171</v>
      </c>
      <c r="AW594" s="15" t="s">
        <v>39</v>
      </c>
      <c r="AX594" s="15" t="s">
        <v>86</v>
      </c>
      <c r="AY594" s="264" t="s">
        <v>146</v>
      </c>
    </row>
    <row r="595" s="2" customFormat="1" ht="33" customHeight="1">
      <c r="A595" s="42"/>
      <c r="B595" s="43"/>
      <c r="C595" s="208" t="s">
        <v>643</v>
      </c>
      <c r="D595" s="208" t="s">
        <v>149</v>
      </c>
      <c r="E595" s="209" t="s">
        <v>644</v>
      </c>
      <c r="F595" s="210" t="s">
        <v>645</v>
      </c>
      <c r="G595" s="211" t="s">
        <v>303</v>
      </c>
      <c r="H595" s="212">
        <v>571.88</v>
      </c>
      <c r="I595" s="213"/>
      <c r="J595" s="214">
        <f>ROUND(I595*H595,2)</f>
        <v>0</v>
      </c>
      <c r="K595" s="210" t="s">
        <v>152</v>
      </c>
      <c r="L595" s="48"/>
      <c r="M595" s="215" t="s">
        <v>32</v>
      </c>
      <c r="N595" s="216" t="s">
        <v>49</v>
      </c>
      <c r="O595" s="88"/>
      <c r="P595" s="217">
        <f>O595*H595</f>
        <v>0</v>
      </c>
      <c r="Q595" s="217">
        <v>2.0000000000000002E-05</v>
      </c>
      <c r="R595" s="217">
        <f>Q595*H595</f>
        <v>0.011437600000000001</v>
      </c>
      <c r="S595" s="217">
        <v>0</v>
      </c>
      <c r="T595" s="218">
        <f>S595*H595</f>
        <v>0</v>
      </c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  <c r="AE595" s="42"/>
      <c r="AR595" s="219" t="s">
        <v>171</v>
      </c>
      <c r="AT595" s="219" t="s">
        <v>149</v>
      </c>
      <c r="AU595" s="219" t="s">
        <v>88</v>
      </c>
      <c r="AY595" s="20" t="s">
        <v>146</v>
      </c>
      <c r="BE595" s="220">
        <f>IF(N595="základní",J595,0)</f>
        <v>0</v>
      </c>
      <c r="BF595" s="220">
        <f>IF(N595="snížená",J595,0)</f>
        <v>0</v>
      </c>
      <c r="BG595" s="220">
        <f>IF(N595="zákl. přenesená",J595,0)</f>
        <v>0</v>
      </c>
      <c r="BH595" s="220">
        <f>IF(N595="sníž. přenesená",J595,0)</f>
        <v>0</v>
      </c>
      <c r="BI595" s="220">
        <f>IF(N595="nulová",J595,0)</f>
        <v>0</v>
      </c>
      <c r="BJ595" s="20" t="s">
        <v>86</v>
      </c>
      <c r="BK595" s="220">
        <f>ROUND(I595*H595,2)</f>
        <v>0</v>
      </c>
      <c r="BL595" s="20" t="s">
        <v>171</v>
      </c>
      <c r="BM595" s="219" t="s">
        <v>646</v>
      </c>
    </row>
    <row r="596" s="2" customFormat="1">
      <c r="A596" s="42"/>
      <c r="B596" s="43"/>
      <c r="C596" s="44"/>
      <c r="D596" s="221" t="s">
        <v>155</v>
      </c>
      <c r="E596" s="44"/>
      <c r="F596" s="222" t="s">
        <v>647</v>
      </c>
      <c r="G596" s="44"/>
      <c r="H596" s="44"/>
      <c r="I596" s="223"/>
      <c r="J596" s="44"/>
      <c r="K596" s="44"/>
      <c r="L596" s="48"/>
      <c r="M596" s="224"/>
      <c r="N596" s="225"/>
      <c r="O596" s="88"/>
      <c r="P596" s="88"/>
      <c r="Q596" s="88"/>
      <c r="R596" s="88"/>
      <c r="S596" s="88"/>
      <c r="T596" s="89"/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T596" s="20" t="s">
        <v>155</v>
      </c>
      <c r="AU596" s="20" t="s">
        <v>88</v>
      </c>
    </row>
    <row r="597" s="2" customFormat="1">
      <c r="A597" s="42"/>
      <c r="B597" s="43"/>
      <c r="C597" s="44"/>
      <c r="D597" s="226" t="s">
        <v>156</v>
      </c>
      <c r="E597" s="44"/>
      <c r="F597" s="227" t="s">
        <v>648</v>
      </c>
      <c r="G597" s="44"/>
      <c r="H597" s="44"/>
      <c r="I597" s="223"/>
      <c r="J597" s="44"/>
      <c r="K597" s="44"/>
      <c r="L597" s="48"/>
      <c r="M597" s="224"/>
      <c r="N597" s="225"/>
      <c r="O597" s="88"/>
      <c r="P597" s="88"/>
      <c r="Q597" s="88"/>
      <c r="R597" s="88"/>
      <c r="S597" s="88"/>
      <c r="T597" s="89"/>
      <c r="U597" s="42"/>
      <c r="V597" s="42"/>
      <c r="W597" s="42"/>
      <c r="X597" s="42"/>
      <c r="Y597" s="42"/>
      <c r="Z597" s="42"/>
      <c r="AA597" s="42"/>
      <c r="AB597" s="42"/>
      <c r="AC597" s="42"/>
      <c r="AD597" s="42"/>
      <c r="AE597" s="42"/>
      <c r="AT597" s="20" t="s">
        <v>156</v>
      </c>
      <c r="AU597" s="20" t="s">
        <v>88</v>
      </c>
    </row>
    <row r="598" s="14" customFormat="1">
      <c r="A598" s="14"/>
      <c r="B598" s="244"/>
      <c r="C598" s="245"/>
      <c r="D598" s="221" t="s">
        <v>186</v>
      </c>
      <c r="E598" s="246" t="s">
        <v>32</v>
      </c>
      <c r="F598" s="247" t="s">
        <v>325</v>
      </c>
      <c r="G598" s="245"/>
      <c r="H598" s="246" t="s">
        <v>32</v>
      </c>
      <c r="I598" s="248"/>
      <c r="J598" s="245"/>
      <c r="K598" s="245"/>
      <c r="L598" s="249"/>
      <c r="M598" s="250"/>
      <c r="N598" s="251"/>
      <c r="O598" s="251"/>
      <c r="P598" s="251"/>
      <c r="Q598" s="251"/>
      <c r="R598" s="251"/>
      <c r="S598" s="251"/>
      <c r="T598" s="252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3" t="s">
        <v>186</v>
      </c>
      <c r="AU598" s="253" t="s">
        <v>88</v>
      </c>
      <c r="AV598" s="14" t="s">
        <v>86</v>
      </c>
      <c r="AW598" s="14" t="s">
        <v>39</v>
      </c>
      <c r="AX598" s="14" t="s">
        <v>78</v>
      </c>
      <c r="AY598" s="253" t="s">
        <v>146</v>
      </c>
    </row>
    <row r="599" s="13" customFormat="1">
      <c r="A599" s="13"/>
      <c r="B599" s="229"/>
      <c r="C599" s="230"/>
      <c r="D599" s="221" t="s">
        <v>186</v>
      </c>
      <c r="E599" s="231" t="s">
        <v>32</v>
      </c>
      <c r="F599" s="232" t="s">
        <v>649</v>
      </c>
      <c r="G599" s="230"/>
      <c r="H599" s="233">
        <v>11.16</v>
      </c>
      <c r="I599" s="234"/>
      <c r="J599" s="230"/>
      <c r="K599" s="230"/>
      <c r="L599" s="235"/>
      <c r="M599" s="236"/>
      <c r="N599" s="237"/>
      <c r="O599" s="237"/>
      <c r="P599" s="237"/>
      <c r="Q599" s="237"/>
      <c r="R599" s="237"/>
      <c r="S599" s="237"/>
      <c r="T599" s="238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39" t="s">
        <v>186</v>
      </c>
      <c r="AU599" s="239" t="s">
        <v>88</v>
      </c>
      <c r="AV599" s="13" t="s">
        <v>88</v>
      </c>
      <c r="AW599" s="13" t="s">
        <v>39</v>
      </c>
      <c r="AX599" s="13" t="s">
        <v>78</v>
      </c>
      <c r="AY599" s="239" t="s">
        <v>146</v>
      </c>
    </row>
    <row r="600" s="13" customFormat="1">
      <c r="A600" s="13"/>
      <c r="B600" s="229"/>
      <c r="C600" s="230"/>
      <c r="D600" s="221" t="s">
        <v>186</v>
      </c>
      <c r="E600" s="231" t="s">
        <v>32</v>
      </c>
      <c r="F600" s="232" t="s">
        <v>650</v>
      </c>
      <c r="G600" s="230"/>
      <c r="H600" s="233">
        <v>9.6099999999999994</v>
      </c>
      <c r="I600" s="234"/>
      <c r="J600" s="230"/>
      <c r="K600" s="230"/>
      <c r="L600" s="235"/>
      <c r="M600" s="236"/>
      <c r="N600" s="237"/>
      <c r="O600" s="237"/>
      <c r="P600" s="237"/>
      <c r="Q600" s="237"/>
      <c r="R600" s="237"/>
      <c r="S600" s="237"/>
      <c r="T600" s="238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9" t="s">
        <v>186</v>
      </c>
      <c r="AU600" s="239" t="s">
        <v>88</v>
      </c>
      <c r="AV600" s="13" t="s">
        <v>88</v>
      </c>
      <c r="AW600" s="13" t="s">
        <v>39</v>
      </c>
      <c r="AX600" s="13" t="s">
        <v>78</v>
      </c>
      <c r="AY600" s="239" t="s">
        <v>146</v>
      </c>
    </row>
    <row r="601" s="13" customFormat="1">
      <c r="A601" s="13"/>
      <c r="B601" s="229"/>
      <c r="C601" s="230"/>
      <c r="D601" s="221" t="s">
        <v>186</v>
      </c>
      <c r="E601" s="231" t="s">
        <v>32</v>
      </c>
      <c r="F601" s="232" t="s">
        <v>651</v>
      </c>
      <c r="G601" s="230"/>
      <c r="H601" s="233">
        <v>8.3300000000000001</v>
      </c>
      <c r="I601" s="234"/>
      <c r="J601" s="230"/>
      <c r="K601" s="230"/>
      <c r="L601" s="235"/>
      <c r="M601" s="236"/>
      <c r="N601" s="237"/>
      <c r="O601" s="237"/>
      <c r="P601" s="237"/>
      <c r="Q601" s="237"/>
      <c r="R601" s="237"/>
      <c r="S601" s="237"/>
      <c r="T601" s="238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9" t="s">
        <v>186</v>
      </c>
      <c r="AU601" s="239" t="s">
        <v>88</v>
      </c>
      <c r="AV601" s="13" t="s">
        <v>88</v>
      </c>
      <c r="AW601" s="13" t="s">
        <v>39</v>
      </c>
      <c r="AX601" s="13" t="s">
        <v>78</v>
      </c>
      <c r="AY601" s="239" t="s">
        <v>146</v>
      </c>
    </row>
    <row r="602" s="13" customFormat="1">
      <c r="A602" s="13"/>
      <c r="B602" s="229"/>
      <c r="C602" s="230"/>
      <c r="D602" s="221" t="s">
        <v>186</v>
      </c>
      <c r="E602" s="231" t="s">
        <v>32</v>
      </c>
      <c r="F602" s="232" t="s">
        <v>652</v>
      </c>
      <c r="G602" s="230"/>
      <c r="H602" s="233">
        <v>7.6299999999999999</v>
      </c>
      <c r="I602" s="234"/>
      <c r="J602" s="230"/>
      <c r="K602" s="230"/>
      <c r="L602" s="235"/>
      <c r="M602" s="236"/>
      <c r="N602" s="237"/>
      <c r="O602" s="237"/>
      <c r="P602" s="237"/>
      <c r="Q602" s="237"/>
      <c r="R602" s="237"/>
      <c r="S602" s="237"/>
      <c r="T602" s="238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9" t="s">
        <v>186</v>
      </c>
      <c r="AU602" s="239" t="s">
        <v>88</v>
      </c>
      <c r="AV602" s="13" t="s">
        <v>88</v>
      </c>
      <c r="AW602" s="13" t="s">
        <v>39</v>
      </c>
      <c r="AX602" s="13" t="s">
        <v>78</v>
      </c>
      <c r="AY602" s="239" t="s">
        <v>146</v>
      </c>
    </row>
    <row r="603" s="13" customFormat="1">
      <c r="A603" s="13"/>
      <c r="B603" s="229"/>
      <c r="C603" s="230"/>
      <c r="D603" s="221" t="s">
        <v>186</v>
      </c>
      <c r="E603" s="231" t="s">
        <v>32</v>
      </c>
      <c r="F603" s="232" t="s">
        <v>653</v>
      </c>
      <c r="G603" s="230"/>
      <c r="H603" s="233">
        <v>16.780000000000001</v>
      </c>
      <c r="I603" s="234"/>
      <c r="J603" s="230"/>
      <c r="K603" s="230"/>
      <c r="L603" s="235"/>
      <c r="M603" s="236"/>
      <c r="N603" s="237"/>
      <c r="O603" s="237"/>
      <c r="P603" s="237"/>
      <c r="Q603" s="237"/>
      <c r="R603" s="237"/>
      <c r="S603" s="237"/>
      <c r="T603" s="238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39" t="s">
        <v>186</v>
      </c>
      <c r="AU603" s="239" t="s">
        <v>88</v>
      </c>
      <c r="AV603" s="13" t="s">
        <v>88</v>
      </c>
      <c r="AW603" s="13" t="s">
        <v>39</v>
      </c>
      <c r="AX603" s="13" t="s">
        <v>78</v>
      </c>
      <c r="AY603" s="239" t="s">
        <v>146</v>
      </c>
    </row>
    <row r="604" s="13" customFormat="1">
      <c r="A604" s="13"/>
      <c r="B604" s="229"/>
      <c r="C604" s="230"/>
      <c r="D604" s="221" t="s">
        <v>186</v>
      </c>
      <c r="E604" s="231" t="s">
        <v>32</v>
      </c>
      <c r="F604" s="232" t="s">
        <v>654</v>
      </c>
      <c r="G604" s="230"/>
      <c r="H604" s="233">
        <v>17.050000000000001</v>
      </c>
      <c r="I604" s="234"/>
      <c r="J604" s="230"/>
      <c r="K604" s="230"/>
      <c r="L604" s="235"/>
      <c r="M604" s="236"/>
      <c r="N604" s="237"/>
      <c r="O604" s="237"/>
      <c r="P604" s="237"/>
      <c r="Q604" s="237"/>
      <c r="R604" s="237"/>
      <c r="S604" s="237"/>
      <c r="T604" s="238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9" t="s">
        <v>186</v>
      </c>
      <c r="AU604" s="239" t="s">
        <v>88</v>
      </c>
      <c r="AV604" s="13" t="s">
        <v>88</v>
      </c>
      <c r="AW604" s="13" t="s">
        <v>39</v>
      </c>
      <c r="AX604" s="13" t="s">
        <v>78</v>
      </c>
      <c r="AY604" s="239" t="s">
        <v>146</v>
      </c>
    </row>
    <row r="605" s="13" customFormat="1">
      <c r="A605" s="13"/>
      <c r="B605" s="229"/>
      <c r="C605" s="230"/>
      <c r="D605" s="221" t="s">
        <v>186</v>
      </c>
      <c r="E605" s="231" t="s">
        <v>32</v>
      </c>
      <c r="F605" s="232" t="s">
        <v>655</v>
      </c>
      <c r="G605" s="230"/>
      <c r="H605" s="233">
        <v>86.629999999999995</v>
      </c>
      <c r="I605" s="234"/>
      <c r="J605" s="230"/>
      <c r="K605" s="230"/>
      <c r="L605" s="235"/>
      <c r="M605" s="236"/>
      <c r="N605" s="237"/>
      <c r="O605" s="237"/>
      <c r="P605" s="237"/>
      <c r="Q605" s="237"/>
      <c r="R605" s="237"/>
      <c r="S605" s="237"/>
      <c r="T605" s="238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39" t="s">
        <v>186</v>
      </c>
      <c r="AU605" s="239" t="s">
        <v>88</v>
      </c>
      <c r="AV605" s="13" t="s">
        <v>88</v>
      </c>
      <c r="AW605" s="13" t="s">
        <v>39</v>
      </c>
      <c r="AX605" s="13" t="s">
        <v>78</v>
      </c>
      <c r="AY605" s="239" t="s">
        <v>146</v>
      </c>
    </row>
    <row r="606" s="13" customFormat="1">
      <c r="A606" s="13"/>
      <c r="B606" s="229"/>
      <c r="C606" s="230"/>
      <c r="D606" s="221" t="s">
        <v>186</v>
      </c>
      <c r="E606" s="231" t="s">
        <v>32</v>
      </c>
      <c r="F606" s="232" t="s">
        <v>656</v>
      </c>
      <c r="G606" s="230"/>
      <c r="H606" s="233">
        <v>29.600000000000001</v>
      </c>
      <c r="I606" s="234"/>
      <c r="J606" s="230"/>
      <c r="K606" s="230"/>
      <c r="L606" s="235"/>
      <c r="M606" s="236"/>
      <c r="N606" s="237"/>
      <c r="O606" s="237"/>
      <c r="P606" s="237"/>
      <c r="Q606" s="237"/>
      <c r="R606" s="237"/>
      <c r="S606" s="237"/>
      <c r="T606" s="238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39" t="s">
        <v>186</v>
      </c>
      <c r="AU606" s="239" t="s">
        <v>88</v>
      </c>
      <c r="AV606" s="13" t="s">
        <v>88</v>
      </c>
      <c r="AW606" s="13" t="s">
        <v>39</v>
      </c>
      <c r="AX606" s="13" t="s">
        <v>78</v>
      </c>
      <c r="AY606" s="239" t="s">
        <v>146</v>
      </c>
    </row>
    <row r="607" s="13" customFormat="1">
      <c r="A607" s="13"/>
      <c r="B607" s="229"/>
      <c r="C607" s="230"/>
      <c r="D607" s="221" t="s">
        <v>186</v>
      </c>
      <c r="E607" s="231" t="s">
        <v>32</v>
      </c>
      <c r="F607" s="232" t="s">
        <v>657</v>
      </c>
      <c r="G607" s="230"/>
      <c r="H607" s="233">
        <v>20.18</v>
      </c>
      <c r="I607" s="234"/>
      <c r="J607" s="230"/>
      <c r="K607" s="230"/>
      <c r="L607" s="235"/>
      <c r="M607" s="236"/>
      <c r="N607" s="237"/>
      <c r="O607" s="237"/>
      <c r="P607" s="237"/>
      <c r="Q607" s="237"/>
      <c r="R607" s="237"/>
      <c r="S607" s="237"/>
      <c r="T607" s="238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39" t="s">
        <v>186</v>
      </c>
      <c r="AU607" s="239" t="s">
        <v>88</v>
      </c>
      <c r="AV607" s="13" t="s">
        <v>88</v>
      </c>
      <c r="AW607" s="13" t="s">
        <v>39</v>
      </c>
      <c r="AX607" s="13" t="s">
        <v>78</v>
      </c>
      <c r="AY607" s="239" t="s">
        <v>146</v>
      </c>
    </row>
    <row r="608" s="13" customFormat="1">
      <c r="A608" s="13"/>
      <c r="B608" s="229"/>
      <c r="C608" s="230"/>
      <c r="D608" s="221" t="s">
        <v>186</v>
      </c>
      <c r="E608" s="231" t="s">
        <v>32</v>
      </c>
      <c r="F608" s="232" t="s">
        <v>658</v>
      </c>
      <c r="G608" s="230"/>
      <c r="H608" s="233">
        <v>15.91</v>
      </c>
      <c r="I608" s="234"/>
      <c r="J608" s="230"/>
      <c r="K608" s="230"/>
      <c r="L608" s="235"/>
      <c r="M608" s="236"/>
      <c r="N608" s="237"/>
      <c r="O608" s="237"/>
      <c r="P608" s="237"/>
      <c r="Q608" s="237"/>
      <c r="R608" s="237"/>
      <c r="S608" s="237"/>
      <c r="T608" s="238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9" t="s">
        <v>186</v>
      </c>
      <c r="AU608" s="239" t="s">
        <v>88</v>
      </c>
      <c r="AV608" s="13" t="s">
        <v>88</v>
      </c>
      <c r="AW608" s="13" t="s">
        <v>39</v>
      </c>
      <c r="AX608" s="13" t="s">
        <v>78</v>
      </c>
      <c r="AY608" s="239" t="s">
        <v>146</v>
      </c>
    </row>
    <row r="609" s="13" customFormat="1">
      <c r="A609" s="13"/>
      <c r="B609" s="229"/>
      <c r="C609" s="230"/>
      <c r="D609" s="221" t="s">
        <v>186</v>
      </c>
      <c r="E609" s="231" t="s">
        <v>32</v>
      </c>
      <c r="F609" s="232" t="s">
        <v>659</v>
      </c>
      <c r="G609" s="230"/>
      <c r="H609" s="233">
        <v>6.7999999999999998</v>
      </c>
      <c r="I609" s="234"/>
      <c r="J609" s="230"/>
      <c r="K609" s="230"/>
      <c r="L609" s="235"/>
      <c r="M609" s="236"/>
      <c r="N609" s="237"/>
      <c r="O609" s="237"/>
      <c r="P609" s="237"/>
      <c r="Q609" s="237"/>
      <c r="R609" s="237"/>
      <c r="S609" s="237"/>
      <c r="T609" s="238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39" t="s">
        <v>186</v>
      </c>
      <c r="AU609" s="239" t="s">
        <v>88</v>
      </c>
      <c r="AV609" s="13" t="s">
        <v>88</v>
      </c>
      <c r="AW609" s="13" t="s">
        <v>39</v>
      </c>
      <c r="AX609" s="13" t="s">
        <v>78</v>
      </c>
      <c r="AY609" s="239" t="s">
        <v>146</v>
      </c>
    </row>
    <row r="610" s="13" customFormat="1">
      <c r="A610" s="13"/>
      <c r="B610" s="229"/>
      <c r="C610" s="230"/>
      <c r="D610" s="221" t="s">
        <v>186</v>
      </c>
      <c r="E610" s="231" t="s">
        <v>32</v>
      </c>
      <c r="F610" s="232" t="s">
        <v>660</v>
      </c>
      <c r="G610" s="230"/>
      <c r="H610" s="233">
        <v>11.5</v>
      </c>
      <c r="I610" s="234"/>
      <c r="J610" s="230"/>
      <c r="K610" s="230"/>
      <c r="L610" s="235"/>
      <c r="M610" s="236"/>
      <c r="N610" s="237"/>
      <c r="O610" s="237"/>
      <c r="P610" s="237"/>
      <c r="Q610" s="237"/>
      <c r="R610" s="237"/>
      <c r="S610" s="237"/>
      <c r="T610" s="238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9" t="s">
        <v>186</v>
      </c>
      <c r="AU610" s="239" t="s">
        <v>88</v>
      </c>
      <c r="AV610" s="13" t="s">
        <v>88</v>
      </c>
      <c r="AW610" s="13" t="s">
        <v>39</v>
      </c>
      <c r="AX610" s="13" t="s">
        <v>78</v>
      </c>
      <c r="AY610" s="239" t="s">
        <v>146</v>
      </c>
    </row>
    <row r="611" s="13" customFormat="1">
      <c r="A611" s="13"/>
      <c r="B611" s="229"/>
      <c r="C611" s="230"/>
      <c r="D611" s="221" t="s">
        <v>186</v>
      </c>
      <c r="E611" s="231" t="s">
        <v>32</v>
      </c>
      <c r="F611" s="232" t="s">
        <v>661</v>
      </c>
      <c r="G611" s="230"/>
      <c r="H611" s="233">
        <v>18.18</v>
      </c>
      <c r="I611" s="234"/>
      <c r="J611" s="230"/>
      <c r="K611" s="230"/>
      <c r="L611" s="235"/>
      <c r="M611" s="236"/>
      <c r="N611" s="237"/>
      <c r="O611" s="237"/>
      <c r="P611" s="237"/>
      <c r="Q611" s="237"/>
      <c r="R611" s="237"/>
      <c r="S611" s="237"/>
      <c r="T611" s="238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39" t="s">
        <v>186</v>
      </c>
      <c r="AU611" s="239" t="s">
        <v>88</v>
      </c>
      <c r="AV611" s="13" t="s">
        <v>88</v>
      </c>
      <c r="AW611" s="13" t="s">
        <v>39</v>
      </c>
      <c r="AX611" s="13" t="s">
        <v>78</v>
      </c>
      <c r="AY611" s="239" t="s">
        <v>146</v>
      </c>
    </row>
    <row r="612" s="13" customFormat="1">
      <c r="A612" s="13"/>
      <c r="B612" s="229"/>
      <c r="C612" s="230"/>
      <c r="D612" s="221" t="s">
        <v>186</v>
      </c>
      <c r="E612" s="231" t="s">
        <v>32</v>
      </c>
      <c r="F612" s="232" t="s">
        <v>662</v>
      </c>
      <c r="G612" s="230"/>
      <c r="H612" s="233">
        <v>16.579999999999998</v>
      </c>
      <c r="I612" s="234"/>
      <c r="J612" s="230"/>
      <c r="K612" s="230"/>
      <c r="L612" s="235"/>
      <c r="M612" s="236"/>
      <c r="N612" s="237"/>
      <c r="O612" s="237"/>
      <c r="P612" s="237"/>
      <c r="Q612" s="237"/>
      <c r="R612" s="237"/>
      <c r="S612" s="237"/>
      <c r="T612" s="238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9" t="s">
        <v>186</v>
      </c>
      <c r="AU612" s="239" t="s">
        <v>88</v>
      </c>
      <c r="AV612" s="13" t="s">
        <v>88</v>
      </c>
      <c r="AW612" s="13" t="s">
        <v>39</v>
      </c>
      <c r="AX612" s="13" t="s">
        <v>78</v>
      </c>
      <c r="AY612" s="239" t="s">
        <v>146</v>
      </c>
    </row>
    <row r="613" s="13" customFormat="1">
      <c r="A613" s="13"/>
      <c r="B613" s="229"/>
      <c r="C613" s="230"/>
      <c r="D613" s="221" t="s">
        <v>186</v>
      </c>
      <c r="E613" s="231" t="s">
        <v>32</v>
      </c>
      <c r="F613" s="232" t="s">
        <v>663</v>
      </c>
      <c r="G613" s="230"/>
      <c r="H613" s="233">
        <v>7.8499999999999996</v>
      </c>
      <c r="I613" s="234"/>
      <c r="J613" s="230"/>
      <c r="K613" s="230"/>
      <c r="L613" s="235"/>
      <c r="M613" s="236"/>
      <c r="N613" s="237"/>
      <c r="O613" s="237"/>
      <c r="P613" s="237"/>
      <c r="Q613" s="237"/>
      <c r="R613" s="237"/>
      <c r="S613" s="237"/>
      <c r="T613" s="238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39" t="s">
        <v>186</v>
      </c>
      <c r="AU613" s="239" t="s">
        <v>88</v>
      </c>
      <c r="AV613" s="13" t="s">
        <v>88</v>
      </c>
      <c r="AW613" s="13" t="s">
        <v>39</v>
      </c>
      <c r="AX613" s="13" t="s">
        <v>78</v>
      </c>
      <c r="AY613" s="239" t="s">
        <v>146</v>
      </c>
    </row>
    <row r="614" s="13" customFormat="1">
      <c r="A614" s="13"/>
      <c r="B614" s="229"/>
      <c r="C614" s="230"/>
      <c r="D614" s="221" t="s">
        <v>186</v>
      </c>
      <c r="E614" s="231" t="s">
        <v>32</v>
      </c>
      <c r="F614" s="232" t="s">
        <v>664</v>
      </c>
      <c r="G614" s="230"/>
      <c r="H614" s="233">
        <v>32.609999999999999</v>
      </c>
      <c r="I614" s="234"/>
      <c r="J614" s="230"/>
      <c r="K614" s="230"/>
      <c r="L614" s="235"/>
      <c r="M614" s="236"/>
      <c r="N614" s="237"/>
      <c r="O614" s="237"/>
      <c r="P614" s="237"/>
      <c r="Q614" s="237"/>
      <c r="R614" s="237"/>
      <c r="S614" s="237"/>
      <c r="T614" s="238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39" t="s">
        <v>186</v>
      </c>
      <c r="AU614" s="239" t="s">
        <v>88</v>
      </c>
      <c r="AV614" s="13" t="s">
        <v>88</v>
      </c>
      <c r="AW614" s="13" t="s">
        <v>39</v>
      </c>
      <c r="AX614" s="13" t="s">
        <v>78</v>
      </c>
      <c r="AY614" s="239" t="s">
        <v>146</v>
      </c>
    </row>
    <row r="615" s="13" customFormat="1">
      <c r="A615" s="13"/>
      <c r="B615" s="229"/>
      <c r="C615" s="230"/>
      <c r="D615" s="221" t="s">
        <v>186</v>
      </c>
      <c r="E615" s="231" t="s">
        <v>32</v>
      </c>
      <c r="F615" s="232" t="s">
        <v>665</v>
      </c>
      <c r="G615" s="230"/>
      <c r="H615" s="233">
        <v>28.25</v>
      </c>
      <c r="I615" s="234"/>
      <c r="J615" s="230"/>
      <c r="K615" s="230"/>
      <c r="L615" s="235"/>
      <c r="M615" s="236"/>
      <c r="N615" s="237"/>
      <c r="O615" s="237"/>
      <c r="P615" s="237"/>
      <c r="Q615" s="237"/>
      <c r="R615" s="237"/>
      <c r="S615" s="237"/>
      <c r="T615" s="238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39" t="s">
        <v>186</v>
      </c>
      <c r="AU615" s="239" t="s">
        <v>88</v>
      </c>
      <c r="AV615" s="13" t="s">
        <v>88</v>
      </c>
      <c r="AW615" s="13" t="s">
        <v>39</v>
      </c>
      <c r="AX615" s="13" t="s">
        <v>78</v>
      </c>
      <c r="AY615" s="239" t="s">
        <v>146</v>
      </c>
    </row>
    <row r="616" s="14" customFormat="1">
      <c r="A616" s="14"/>
      <c r="B616" s="244"/>
      <c r="C616" s="245"/>
      <c r="D616" s="221" t="s">
        <v>186</v>
      </c>
      <c r="E616" s="246" t="s">
        <v>32</v>
      </c>
      <c r="F616" s="247" t="s">
        <v>615</v>
      </c>
      <c r="G616" s="245"/>
      <c r="H616" s="246" t="s">
        <v>32</v>
      </c>
      <c r="I616" s="248"/>
      <c r="J616" s="245"/>
      <c r="K616" s="245"/>
      <c r="L616" s="249"/>
      <c r="M616" s="250"/>
      <c r="N616" s="251"/>
      <c r="O616" s="251"/>
      <c r="P616" s="251"/>
      <c r="Q616" s="251"/>
      <c r="R616" s="251"/>
      <c r="S616" s="251"/>
      <c r="T616" s="252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3" t="s">
        <v>186</v>
      </c>
      <c r="AU616" s="253" t="s">
        <v>88</v>
      </c>
      <c r="AV616" s="14" t="s">
        <v>86</v>
      </c>
      <c r="AW616" s="14" t="s">
        <v>39</v>
      </c>
      <c r="AX616" s="14" t="s">
        <v>78</v>
      </c>
      <c r="AY616" s="253" t="s">
        <v>146</v>
      </c>
    </row>
    <row r="617" s="13" customFormat="1">
      <c r="A617" s="13"/>
      <c r="B617" s="229"/>
      <c r="C617" s="230"/>
      <c r="D617" s="221" t="s">
        <v>186</v>
      </c>
      <c r="E617" s="231" t="s">
        <v>32</v>
      </c>
      <c r="F617" s="232" t="s">
        <v>666</v>
      </c>
      <c r="G617" s="230"/>
      <c r="H617" s="233">
        <v>32.729999999999997</v>
      </c>
      <c r="I617" s="234"/>
      <c r="J617" s="230"/>
      <c r="K617" s="230"/>
      <c r="L617" s="235"/>
      <c r="M617" s="236"/>
      <c r="N617" s="237"/>
      <c r="O617" s="237"/>
      <c r="P617" s="237"/>
      <c r="Q617" s="237"/>
      <c r="R617" s="237"/>
      <c r="S617" s="237"/>
      <c r="T617" s="238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9" t="s">
        <v>186</v>
      </c>
      <c r="AU617" s="239" t="s">
        <v>88</v>
      </c>
      <c r="AV617" s="13" t="s">
        <v>88</v>
      </c>
      <c r="AW617" s="13" t="s">
        <v>39</v>
      </c>
      <c r="AX617" s="13" t="s">
        <v>78</v>
      </c>
      <c r="AY617" s="239" t="s">
        <v>146</v>
      </c>
    </row>
    <row r="618" s="13" customFormat="1">
      <c r="A618" s="13"/>
      <c r="B618" s="229"/>
      <c r="C618" s="230"/>
      <c r="D618" s="221" t="s">
        <v>186</v>
      </c>
      <c r="E618" s="231" t="s">
        <v>32</v>
      </c>
      <c r="F618" s="232" t="s">
        <v>667</v>
      </c>
      <c r="G618" s="230"/>
      <c r="H618" s="233">
        <v>9.7899999999999991</v>
      </c>
      <c r="I618" s="234"/>
      <c r="J618" s="230"/>
      <c r="K618" s="230"/>
      <c r="L618" s="235"/>
      <c r="M618" s="236"/>
      <c r="N618" s="237"/>
      <c r="O618" s="237"/>
      <c r="P618" s="237"/>
      <c r="Q618" s="237"/>
      <c r="R618" s="237"/>
      <c r="S618" s="237"/>
      <c r="T618" s="238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39" t="s">
        <v>186</v>
      </c>
      <c r="AU618" s="239" t="s">
        <v>88</v>
      </c>
      <c r="AV618" s="13" t="s">
        <v>88</v>
      </c>
      <c r="AW618" s="13" t="s">
        <v>39</v>
      </c>
      <c r="AX618" s="13" t="s">
        <v>78</v>
      </c>
      <c r="AY618" s="239" t="s">
        <v>146</v>
      </c>
    </row>
    <row r="619" s="13" customFormat="1">
      <c r="A619" s="13"/>
      <c r="B619" s="229"/>
      <c r="C619" s="230"/>
      <c r="D619" s="221" t="s">
        <v>186</v>
      </c>
      <c r="E619" s="231" t="s">
        <v>32</v>
      </c>
      <c r="F619" s="232" t="s">
        <v>668</v>
      </c>
      <c r="G619" s="230"/>
      <c r="H619" s="233">
        <v>10.470000000000001</v>
      </c>
      <c r="I619" s="234"/>
      <c r="J619" s="230"/>
      <c r="K619" s="230"/>
      <c r="L619" s="235"/>
      <c r="M619" s="236"/>
      <c r="N619" s="237"/>
      <c r="O619" s="237"/>
      <c r="P619" s="237"/>
      <c r="Q619" s="237"/>
      <c r="R619" s="237"/>
      <c r="S619" s="237"/>
      <c r="T619" s="238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39" t="s">
        <v>186</v>
      </c>
      <c r="AU619" s="239" t="s">
        <v>88</v>
      </c>
      <c r="AV619" s="13" t="s">
        <v>88</v>
      </c>
      <c r="AW619" s="13" t="s">
        <v>39</v>
      </c>
      <c r="AX619" s="13" t="s">
        <v>78</v>
      </c>
      <c r="AY619" s="239" t="s">
        <v>146</v>
      </c>
    </row>
    <row r="620" s="13" customFormat="1">
      <c r="A620" s="13"/>
      <c r="B620" s="229"/>
      <c r="C620" s="230"/>
      <c r="D620" s="221" t="s">
        <v>186</v>
      </c>
      <c r="E620" s="231" t="s">
        <v>32</v>
      </c>
      <c r="F620" s="232" t="s">
        <v>669</v>
      </c>
      <c r="G620" s="230"/>
      <c r="H620" s="233">
        <v>16.789999999999999</v>
      </c>
      <c r="I620" s="234"/>
      <c r="J620" s="230"/>
      <c r="K620" s="230"/>
      <c r="L620" s="235"/>
      <c r="M620" s="236"/>
      <c r="N620" s="237"/>
      <c r="O620" s="237"/>
      <c r="P620" s="237"/>
      <c r="Q620" s="237"/>
      <c r="R620" s="237"/>
      <c r="S620" s="237"/>
      <c r="T620" s="238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39" t="s">
        <v>186</v>
      </c>
      <c r="AU620" s="239" t="s">
        <v>88</v>
      </c>
      <c r="AV620" s="13" t="s">
        <v>88</v>
      </c>
      <c r="AW620" s="13" t="s">
        <v>39</v>
      </c>
      <c r="AX620" s="13" t="s">
        <v>78</v>
      </c>
      <c r="AY620" s="239" t="s">
        <v>146</v>
      </c>
    </row>
    <row r="621" s="13" customFormat="1">
      <c r="A621" s="13"/>
      <c r="B621" s="229"/>
      <c r="C621" s="230"/>
      <c r="D621" s="221" t="s">
        <v>186</v>
      </c>
      <c r="E621" s="231" t="s">
        <v>32</v>
      </c>
      <c r="F621" s="232" t="s">
        <v>670</v>
      </c>
      <c r="G621" s="230"/>
      <c r="H621" s="233">
        <v>14.619999999999999</v>
      </c>
      <c r="I621" s="234"/>
      <c r="J621" s="230"/>
      <c r="K621" s="230"/>
      <c r="L621" s="235"/>
      <c r="M621" s="236"/>
      <c r="N621" s="237"/>
      <c r="O621" s="237"/>
      <c r="P621" s="237"/>
      <c r="Q621" s="237"/>
      <c r="R621" s="237"/>
      <c r="S621" s="237"/>
      <c r="T621" s="238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9" t="s">
        <v>186</v>
      </c>
      <c r="AU621" s="239" t="s">
        <v>88</v>
      </c>
      <c r="AV621" s="13" t="s">
        <v>88</v>
      </c>
      <c r="AW621" s="13" t="s">
        <v>39</v>
      </c>
      <c r="AX621" s="13" t="s">
        <v>78</v>
      </c>
      <c r="AY621" s="239" t="s">
        <v>146</v>
      </c>
    </row>
    <row r="622" s="13" customFormat="1">
      <c r="A622" s="13"/>
      <c r="B622" s="229"/>
      <c r="C622" s="230"/>
      <c r="D622" s="221" t="s">
        <v>186</v>
      </c>
      <c r="E622" s="231" t="s">
        <v>32</v>
      </c>
      <c r="F622" s="232" t="s">
        <v>671</v>
      </c>
      <c r="G622" s="230"/>
      <c r="H622" s="233">
        <v>9.4199999999999999</v>
      </c>
      <c r="I622" s="234"/>
      <c r="J622" s="230"/>
      <c r="K622" s="230"/>
      <c r="L622" s="235"/>
      <c r="M622" s="236"/>
      <c r="N622" s="237"/>
      <c r="O622" s="237"/>
      <c r="P622" s="237"/>
      <c r="Q622" s="237"/>
      <c r="R622" s="237"/>
      <c r="S622" s="237"/>
      <c r="T622" s="238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9" t="s">
        <v>186</v>
      </c>
      <c r="AU622" s="239" t="s">
        <v>88</v>
      </c>
      <c r="AV622" s="13" t="s">
        <v>88</v>
      </c>
      <c r="AW622" s="13" t="s">
        <v>39</v>
      </c>
      <c r="AX622" s="13" t="s">
        <v>78</v>
      </c>
      <c r="AY622" s="239" t="s">
        <v>146</v>
      </c>
    </row>
    <row r="623" s="13" customFormat="1">
      <c r="A623" s="13"/>
      <c r="B623" s="229"/>
      <c r="C623" s="230"/>
      <c r="D623" s="221" t="s">
        <v>186</v>
      </c>
      <c r="E623" s="231" t="s">
        <v>32</v>
      </c>
      <c r="F623" s="232" t="s">
        <v>672</v>
      </c>
      <c r="G623" s="230"/>
      <c r="H623" s="233">
        <v>15.91</v>
      </c>
      <c r="I623" s="234"/>
      <c r="J623" s="230"/>
      <c r="K623" s="230"/>
      <c r="L623" s="235"/>
      <c r="M623" s="236"/>
      <c r="N623" s="237"/>
      <c r="O623" s="237"/>
      <c r="P623" s="237"/>
      <c r="Q623" s="237"/>
      <c r="R623" s="237"/>
      <c r="S623" s="237"/>
      <c r="T623" s="238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39" t="s">
        <v>186</v>
      </c>
      <c r="AU623" s="239" t="s">
        <v>88</v>
      </c>
      <c r="AV623" s="13" t="s">
        <v>88</v>
      </c>
      <c r="AW623" s="13" t="s">
        <v>39</v>
      </c>
      <c r="AX623" s="13" t="s">
        <v>78</v>
      </c>
      <c r="AY623" s="239" t="s">
        <v>146</v>
      </c>
    </row>
    <row r="624" s="13" customFormat="1">
      <c r="A624" s="13"/>
      <c r="B624" s="229"/>
      <c r="C624" s="230"/>
      <c r="D624" s="221" t="s">
        <v>186</v>
      </c>
      <c r="E624" s="231" t="s">
        <v>32</v>
      </c>
      <c r="F624" s="232" t="s">
        <v>673</v>
      </c>
      <c r="G624" s="230"/>
      <c r="H624" s="233">
        <v>6.7999999999999998</v>
      </c>
      <c r="I624" s="234"/>
      <c r="J624" s="230"/>
      <c r="K624" s="230"/>
      <c r="L624" s="235"/>
      <c r="M624" s="236"/>
      <c r="N624" s="237"/>
      <c r="O624" s="237"/>
      <c r="P624" s="237"/>
      <c r="Q624" s="237"/>
      <c r="R624" s="237"/>
      <c r="S624" s="237"/>
      <c r="T624" s="238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39" t="s">
        <v>186</v>
      </c>
      <c r="AU624" s="239" t="s">
        <v>88</v>
      </c>
      <c r="AV624" s="13" t="s">
        <v>88</v>
      </c>
      <c r="AW624" s="13" t="s">
        <v>39</v>
      </c>
      <c r="AX624" s="13" t="s">
        <v>78</v>
      </c>
      <c r="AY624" s="239" t="s">
        <v>146</v>
      </c>
    </row>
    <row r="625" s="13" customFormat="1">
      <c r="A625" s="13"/>
      <c r="B625" s="229"/>
      <c r="C625" s="230"/>
      <c r="D625" s="221" t="s">
        <v>186</v>
      </c>
      <c r="E625" s="231" t="s">
        <v>32</v>
      </c>
      <c r="F625" s="232" t="s">
        <v>674</v>
      </c>
      <c r="G625" s="230"/>
      <c r="H625" s="233">
        <v>11.5</v>
      </c>
      <c r="I625" s="234"/>
      <c r="J625" s="230"/>
      <c r="K625" s="230"/>
      <c r="L625" s="235"/>
      <c r="M625" s="236"/>
      <c r="N625" s="237"/>
      <c r="O625" s="237"/>
      <c r="P625" s="237"/>
      <c r="Q625" s="237"/>
      <c r="R625" s="237"/>
      <c r="S625" s="237"/>
      <c r="T625" s="238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39" t="s">
        <v>186</v>
      </c>
      <c r="AU625" s="239" t="s">
        <v>88</v>
      </c>
      <c r="AV625" s="13" t="s">
        <v>88</v>
      </c>
      <c r="AW625" s="13" t="s">
        <v>39</v>
      </c>
      <c r="AX625" s="13" t="s">
        <v>78</v>
      </c>
      <c r="AY625" s="239" t="s">
        <v>146</v>
      </c>
    </row>
    <row r="626" s="13" customFormat="1">
      <c r="A626" s="13"/>
      <c r="B626" s="229"/>
      <c r="C626" s="230"/>
      <c r="D626" s="221" t="s">
        <v>186</v>
      </c>
      <c r="E626" s="231" t="s">
        <v>32</v>
      </c>
      <c r="F626" s="232" t="s">
        <v>675</v>
      </c>
      <c r="G626" s="230"/>
      <c r="H626" s="233">
        <v>18.18</v>
      </c>
      <c r="I626" s="234"/>
      <c r="J626" s="230"/>
      <c r="K626" s="230"/>
      <c r="L626" s="235"/>
      <c r="M626" s="236"/>
      <c r="N626" s="237"/>
      <c r="O626" s="237"/>
      <c r="P626" s="237"/>
      <c r="Q626" s="237"/>
      <c r="R626" s="237"/>
      <c r="S626" s="237"/>
      <c r="T626" s="238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39" t="s">
        <v>186</v>
      </c>
      <c r="AU626" s="239" t="s">
        <v>88</v>
      </c>
      <c r="AV626" s="13" t="s">
        <v>88</v>
      </c>
      <c r="AW626" s="13" t="s">
        <v>39</v>
      </c>
      <c r="AX626" s="13" t="s">
        <v>78</v>
      </c>
      <c r="AY626" s="239" t="s">
        <v>146</v>
      </c>
    </row>
    <row r="627" s="13" customFormat="1">
      <c r="A627" s="13"/>
      <c r="B627" s="229"/>
      <c r="C627" s="230"/>
      <c r="D627" s="221" t="s">
        <v>186</v>
      </c>
      <c r="E627" s="231" t="s">
        <v>32</v>
      </c>
      <c r="F627" s="232" t="s">
        <v>676</v>
      </c>
      <c r="G627" s="230"/>
      <c r="H627" s="233">
        <v>16.579999999999998</v>
      </c>
      <c r="I627" s="234"/>
      <c r="J627" s="230"/>
      <c r="K627" s="230"/>
      <c r="L627" s="235"/>
      <c r="M627" s="236"/>
      <c r="N627" s="237"/>
      <c r="O627" s="237"/>
      <c r="P627" s="237"/>
      <c r="Q627" s="237"/>
      <c r="R627" s="237"/>
      <c r="S627" s="237"/>
      <c r="T627" s="238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39" t="s">
        <v>186</v>
      </c>
      <c r="AU627" s="239" t="s">
        <v>88</v>
      </c>
      <c r="AV627" s="13" t="s">
        <v>88</v>
      </c>
      <c r="AW627" s="13" t="s">
        <v>39</v>
      </c>
      <c r="AX627" s="13" t="s">
        <v>78</v>
      </c>
      <c r="AY627" s="239" t="s">
        <v>146</v>
      </c>
    </row>
    <row r="628" s="13" customFormat="1">
      <c r="A628" s="13"/>
      <c r="B628" s="229"/>
      <c r="C628" s="230"/>
      <c r="D628" s="221" t="s">
        <v>186</v>
      </c>
      <c r="E628" s="231" t="s">
        <v>32</v>
      </c>
      <c r="F628" s="232" t="s">
        <v>677</v>
      </c>
      <c r="G628" s="230"/>
      <c r="H628" s="233">
        <v>7.8499999999999996</v>
      </c>
      <c r="I628" s="234"/>
      <c r="J628" s="230"/>
      <c r="K628" s="230"/>
      <c r="L628" s="235"/>
      <c r="M628" s="236"/>
      <c r="N628" s="237"/>
      <c r="O628" s="237"/>
      <c r="P628" s="237"/>
      <c r="Q628" s="237"/>
      <c r="R628" s="237"/>
      <c r="S628" s="237"/>
      <c r="T628" s="238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39" t="s">
        <v>186</v>
      </c>
      <c r="AU628" s="239" t="s">
        <v>88</v>
      </c>
      <c r="AV628" s="13" t="s">
        <v>88</v>
      </c>
      <c r="AW628" s="13" t="s">
        <v>39</v>
      </c>
      <c r="AX628" s="13" t="s">
        <v>78</v>
      </c>
      <c r="AY628" s="239" t="s">
        <v>146</v>
      </c>
    </row>
    <row r="629" s="13" customFormat="1">
      <c r="A629" s="13"/>
      <c r="B629" s="229"/>
      <c r="C629" s="230"/>
      <c r="D629" s="221" t="s">
        <v>186</v>
      </c>
      <c r="E629" s="231" t="s">
        <v>32</v>
      </c>
      <c r="F629" s="232" t="s">
        <v>678</v>
      </c>
      <c r="G629" s="230"/>
      <c r="H629" s="233">
        <v>32.609999999999999</v>
      </c>
      <c r="I629" s="234"/>
      <c r="J629" s="230"/>
      <c r="K629" s="230"/>
      <c r="L629" s="235"/>
      <c r="M629" s="236"/>
      <c r="N629" s="237"/>
      <c r="O629" s="237"/>
      <c r="P629" s="237"/>
      <c r="Q629" s="237"/>
      <c r="R629" s="237"/>
      <c r="S629" s="237"/>
      <c r="T629" s="238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39" t="s">
        <v>186</v>
      </c>
      <c r="AU629" s="239" t="s">
        <v>88</v>
      </c>
      <c r="AV629" s="13" t="s">
        <v>88</v>
      </c>
      <c r="AW629" s="13" t="s">
        <v>39</v>
      </c>
      <c r="AX629" s="13" t="s">
        <v>78</v>
      </c>
      <c r="AY629" s="239" t="s">
        <v>146</v>
      </c>
    </row>
    <row r="630" s="13" customFormat="1">
      <c r="A630" s="13"/>
      <c r="B630" s="229"/>
      <c r="C630" s="230"/>
      <c r="D630" s="221" t="s">
        <v>186</v>
      </c>
      <c r="E630" s="231" t="s">
        <v>32</v>
      </c>
      <c r="F630" s="232" t="s">
        <v>679</v>
      </c>
      <c r="G630" s="230"/>
      <c r="H630" s="233">
        <v>23.98</v>
      </c>
      <c r="I630" s="234"/>
      <c r="J630" s="230"/>
      <c r="K630" s="230"/>
      <c r="L630" s="235"/>
      <c r="M630" s="236"/>
      <c r="N630" s="237"/>
      <c r="O630" s="237"/>
      <c r="P630" s="237"/>
      <c r="Q630" s="237"/>
      <c r="R630" s="237"/>
      <c r="S630" s="237"/>
      <c r="T630" s="238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39" t="s">
        <v>186</v>
      </c>
      <c r="AU630" s="239" t="s">
        <v>88</v>
      </c>
      <c r="AV630" s="13" t="s">
        <v>88</v>
      </c>
      <c r="AW630" s="13" t="s">
        <v>39</v>
      </c>
      <c r="AX630" s="13" t="s">
        <v>78</v>
      </c>
      <c r="AY630" s="239" t="s">
        <v>146</v>
      </c>
    </row>
    <row r="631" s="15" customFormat="1">
      <c r="A631" s="15"/>
      <c r="B631" s="254"/>
      <c r="C631" s="255"/>
      <c r="D631" s="221" t="s">
        <v>186</v>
      </c>
      <c r="E631" s="256" t="s">
        <v>32</v>
      </c>
      <c r="F631" s="257" t="s">
        <v>256</v>
      </c>
      <c r="G631" s="255"/>
      <c r="H631" s="258">
        <v>571.88000000000022</v>
      </c>
      <c r="I631" s="259"/>
      <c r="J631" s="255"/>
      <c r="K631" s="255"/>
      <c r="L631" s="260"/>
      <c r="M631" s="261"/>
      <c r="N631" s="262"/>
      <c r="O631" s="262"/>
      <c r="P631" s="262"/>
      <c r="Q631" s="262"/>
      <c r="R631" s="262"/>
      <c r="S631" s="262"/>
      <c r="T631" s="263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64" t="s">
        <v>186</v>
      </c>
      <c r="AU631" s="264" t="s">
        <v>88</v>
      </c>
      <c r="AV631" s="15" t="s">
        <v>171</v>
      </c>
      <c r="AW631" s="15" t="s">
        <v>39</v>
      </c>
      <c r="AX631" s="15" t="s">
        <v>86</v>
      </c>
      <c r="AY631" s="264" t="s">
        <v>146</v>
      </c>
    </row>
    <row r="632" s="2" customFormat="1" ht="37.8" customHeight="1">
      <c r="A632" s="42"/>
      <c r="B632" s="43"/>
      <c r="C632" s="208" t="s">
        <v>680</v>
      </c>
      <c r="D632" s="208" t="s">
        <v>149</v>
      </c>
      <c r="E632" s="209" t="s">
        <v>681</v>
      </c>
      <c r="F632" s="210" t="s">
        <v>682</v>
      </c>
      <c r="G632" s="211" t="s">
        <v>294</v>
      </c>
      <c r="H632" s="212">
        <v>105.821</v>
      </c>
      <c r="I632" s="213"/>
      <c r="J632" s="214">
        <f>ROUND(I632*H632,2)</f>
        <v>0</v>
      </c>
      <c r="K632" s="210" t="s">
        <v>152</v>
      </c>
      <c r="L632" s="48"/>
      <c r="M632" s="215" t="s">
        <v>32</v>
      </c>
      <c r="N632" s="216" t="s">
        <v>49</v>
      </c>
      <c r="O632" s="88"/>
      <c r="P632" s="217">
        <f>O632*H632</f>
        <v>0</v>
      </c>
      <c r="Q632" s="217">
        <v>0.0032000000000000002</v>
      </c>
      <c r="R632" s="217">
        <f>Q632*H632</f>
        <v>0.33862720000000002</v>
      </c>
      <c r="S632" s="217">
        <v>0</v>
      </c>
      <c r="T632" s="218">
        <f>S632*H632</f>
        <v>0</v>
      </c>
      <c r="U632" s="42"/>
      <c r="V632" s="42"/>
      <c r="W632" s="42"/>
      <c r="X632" s="42"/>
      <c r="Y632" s="42"/>
      <c r="Z632" s="42"/>
      <c r="AA632" s="42"/>
      <c r="AB632" s="42"/>
      <c r="AC632" s="42"/>
      <c r="AD632" s="42"/>
      <c r="AE632" s="42"/>
      <c r="AR632" s="219" t="s">
        <v>171</v>
      </c>
      <c r="AT632" s="219" t="s">
        <v>149</v>
      </c>
      <c r="AU632" s="219" t="s">
        <v>88</v>
      </c>
      <c r="AY632" s="20" t="s">
        <v>146</v>
      </c>
      <c r="BE632" s="220">
        <f>IF(N632="základní",J632,0)</f>
        <v>0</v>
      </c>
      <c r="BF632" s="220">
        <f>IF(N632="snížená",J632,0)</f>
        <v>0</v>
      </c>
      <c r="BG632" s="220">
        <f>IF(N632="zákl. přenesená",J632,0)</f>
        <v>0</v>
      </c>
      <c r="BH632" s="220">
        <f>IF(N632="sníž. přenesená",J632,0)</f>
        <v>0</v>
      </c>
      <c r="BI632" s="220">
        <f>IF(N632="nulová",J632,0)</f>
        <v>0</v>
      </c>
      <c r="BJ632" s="20" t="s">
        <v>86</v>
      </c>
      <c r="BK632" s="220">
        <f>ROUND(I632*H632,2)</f>
        <v>0</v>
      </c>
      <c r="BL632" s="20" t="s">
        <v>171</v>
      </c>
      <c r="BM632" s="219" t="s">
        <v>683</v>
      </c>
    </row>
    <row r="633" s="2" customFormat="1">
      <c r="A633" s="42"/>
      <c r="B633" s="43"/>
      <c r="C633" s="44"/>
      <c r="D633" s="221" t="s">
        <v>155</v>
      </c>
      <c r="E633" s="44"/>
      <c r="F633" s="222" t="s">
        <v>684</v>
      </c>
      <c r="G633" s="44"/>
      <c r="H633" s="44"/>
      <c r="I633" s="223"/>
      <c r="J633" s="44"/>
      <c r="K633" s="44"/>
      <c r="L633" s="48"/>
      <c r="M633" s="224"/>
      <c r="N633" s="225"/>
      <c r="O633" s="88"/>
      <c r="P633" s="88"/>
      <c r="Q633" s="88"/>
      <c r="R633" s="88"/>
      <c r="S633" s="88"/>
      <c r="T633" s="89"/>
      <c r="U633" s="42"/>
      <c r="V633" s="42"/>
      <c r="W633" s="42"/>
      <c r="X633" s="42"/>
      <c r="Y633" s="42"/>
      <c r="Z633" s="42"/>
      <c r="AA633" s="42"/>
      <c r="AB633" s="42"/>
      <c r="AC633" s="42"/>
      <c r="AD633" s="42"/>
      <c r="AE633" s="42"/>
      <c r="AT633" s="20" t="s">
        <v>155</v>
      </c>
      <c r="AU633" s="20" t="s">
        <v>88</v>
      </c>
    </row>
    <row r="634" s="2" customFormat="1">
      <c r="A634" s="42"/>
      <c r="B634" s="43"/>
      <c r="C634" s="44"/>
      <c r="D634" s="226" t="s">
        <v>156</v>
      </c>
      <c r="E634" s="44"/>
      <c r="F634" s="227" t="s">
        <v>685</v>
      </c>
      <c r="G634" s="44"/>
      <c r="H634" s="44"/>
      <c r="I634" s="223"/>
      <c r="J634" s="44"/>
      <c r="K634" s="44"/>
      <c r="L634" s="48"/>
      <c r="M634" s="224"/>
      <c r="N634" s="225"/>
      <c r="O634" s="88"/>
      <c r="P634" s="88"/>
      <c r="Q634" s="88"/>
      <c r="R634" s="88"/>
      <c r="S634" s="88"/>
      <c r="T634" s="89"/>
      <c r="U634" s="42"/>
      <c r="V634" s="42"/>
      <c r="W634" s="42"/>
      <c r="X634" s="42"/>
      <c r="Y634" s="42"/>
      <c r="Z634" s="42"/>
      <c r="AA634" s="42"/>
      <c r="AB634" s="42"/>
      <c r="AC634" s="42"/>
      <c r="AD634" s="42"/>
      <c r="AE634" s="42"/>
      <c r="AT634" s="20" t="s">
        <v>156</v>
      </c>
      <c r="AU634" s="20" t="s">
        <v>88</v>
      </c>
    </row>
    <row r="635" s="14" customFormat="1">
      <c r="A635" s="14"/>
      <c r="B635" s="244"/>
      <c r="C635" s="245"/>
      <c r="D635" s="221" t="s">
        <v>186</v>
      </c>
      <c r="E635" s="246" t="s">
        <v>32</v>
      </c>
      <c r="F635" s="247" t="s">
        <v>686</v>
      </c>
      <c r="G635" s="245"/>
      <c r="H635" s="246" t="s">
        <v>32</v>
      </c>
      <c r="I635" s="248"/>
      <c r="J635" s="245"/>
      <c r="K635" s="245"/>
      <c r="L635" s="249"/>
      <c r="M635" s="250"/>
      <c r="N635" s="251"/>
      <c r="O635" s="251"/>
      <c r="P635" s="251"/>
      <c r="Q635" s="251"/>
      <c r="R635" s="251"/>
      <c r="S635" s="251"/>
      <c r="T635" s="252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3" t="s">
        <v>186</v>
      </c>
      <c r="AU635" s="253" t="s">
        <v>88</v>
      </c>
      <c r="AV635" s="14" t="s">
        <v>86</v>
      </c>
      <c r="AW635" s="14" t="s">
        <v>39</v>
      </c>
      <c r="AX635" s="14" t="s">
        <v>78</v>
      </c>
      <c r="AY635" s="253" t="s">
        <v>146</v>
      </c>
    </row>
    <row r="636" s="13" customFormat="1">
      <c r="A636" s="13"/>
      <c r="B636" s="229"/>
      <c r="C636" s="230"/>
      <c r="D636" s="221" t="s">
        <v>186</v>
      </c>
      <c r="E636" s="231" t="s">
        <v>32</v>
      </c>
      <c r="F636" s="232" t="s">
        <v>687</v>
      </c>
      <c r="G636" s="230"/>
      <c r="H636" s="233">
        <v>7.4859999999999998</v>
      </c>
      <c r="I636" s="234"/>
      <c r="J636" s="230"/>
      <c r="K636" s="230"/>
      <c r="L636" s="235"/>
      <c r="M636" s="236"/>
      <c r="N636" s="237"/>
      <c r="O636" s="237"/>
      <c r="P636" s="237"/>
      <c r="Q636" s="237"/>
      <c r="R636" s="237"/>
      <c r="S636" s="237"/>
      <c r="T636" s="238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39" t="s">
        <v>186</v>
      </c>
      <c r="AU636" s="239" t="s">
        <v>88</v>
      </c>
      <c r="AV636" s="13" t="s">
        <v>88</v>
      </c>
      <c r="AW636" s="13" t="s">
        <v>39</v>
      </c>
      <c r="AX636" s="13" t="s">
        <v>78</v>
      </c>
      <c r="AY636" s="239" t="s">
        <v>146</v>
      </c>
    </row>
    <row r="637" s="13" customFormat="1">
      <c r="A637" s="13"/>
      <c r="B637" s="229"/>
      <c r="C637" s="230"/>
      <c r="D637" s="221" t="s">
        <v>186</v>
      </c>
      <c r="E637" s="231" t="s">
        <v>32</v>
      </c>
      <c r="F637" s="232" t="s">
        <v>688</v>
      </c>
      <c r="G637" s="230"/>
      <c r="H637" s="233">
        <v>0.25</v>
      </c>
      <c r="I637" s="234"/>
      <c r="J637" s="230"/>
      <c r="K637" s="230"/>
      <c r="L637" s="235"/>
      <c r="M637" s="236"/>
      <c r="N637" s="237"/>
      <c r="O637" s="237"/>
      <c r="P637" s="237"/>
      <c r="Q637" s="237"/>
      <c r="R637" s="237"/>
      <c r="S637" s="237"/>
      <c r="T637" s="238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9" t="s">
        <v>186</v>
      </c>
      <c r="AU637" s="239" t="s">
        <v>88</v>
      </c>
      <c r="AV637" s="13" t="s">
        <v>88</v>
      </c>
      <c r="AW637" s="13" t="s">
        <v>39</v>
      </c>
      <c r="AX637" s="13" t="s">
        <v>78</v>
      </c>
      <c r="AY637" s="239" t="s">
        <v>146</v>
      </c>
    </row>
    <row r="638" s="13" customFormat="1">
      <c r="A638" s="13"/>
      <c r="B638" s="229"/>
      <c r="C638" s="230"/>
      <c r="D638" s="221" t="s">
        <v>186</v>
      </c>
      <c r="E638" s="231" t="s">
        <v>32</v>
      </c>
      <c r="F638" s="232" t="s">
        <v>689</v>
      </c>
      <c r="G638" s="230"/>
      <c r="H638" s="233">
        <v>0.55500000000000005</v>
      </c>
      <c r="I638" s="234"/>
      <c r="J638" s="230"/>
      <c r="K638" s="230"/>
      <c r="L638" s="235"/>
      <c r="M638" s="236"/>
      <c r="N638" s="237"/>
      <c r="O638" s="237"/>
      <c r="P638" s="237"/>
      <c r="Q638" s="237"/>
      <c r="R638" s="237"/>
      <c r="S638" s="237"/>
      <c r="T638" s="238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39" t="s">
        <v>186</v>
      </c>
      <c r="AU638" s="239" t="s">
        <v>88</v>
      </c>
      <c r="AV638" s="13" t="s">
        <v>88</v>
      </c>
      <c r="AW638" s="13" t="s">
        <v>39</v>
      </c>
      <c r="AX638" s="13" t="s">
        <v>78</v>
      </c>
      <c r="AY638" s="239" t="s">
        <v>146</v>
      </c>
    </row>
    <row r="639" s="14" customFormat="1">
      <c r="A639" s="14"/>
      <c r="B639" s="244"/>
      <c r="C639" s="245"/>
      <c r="D639" s="221" t="s">
        <v>186</v>
      </c>
      <c r="E639" s="246" t="s">
        <v>32</v>
      </c>
      <c r="F639" s="247" t="s">
        <v>338</v>
      </c>
      <c r="G639" s="245"/>
      <c r="H639" s="246" t="s">
        <v>32</v>
      </c>
      <c r="I639" s="248"/>
      <c r="J639" s="245"/>
      <c r="K639" s="245"/>
      <c r="L639" s="249"/>
      <c r="M639" s="250"/>
      <c r="N639" s="251"/>
      <c r="O639" s="251"/>
      <c r="P639" s="251"/>
      <c r="Q639" s="251"/>
      <c r="R639" s="251"/>
      <c r="S639" s="251"/>
      <c r="T639" s="252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3" t="s">
        <v>186</v>
      </c>
      <c r="AU639" s="253" t="s">
        <v>88</v>
      </c>
      <c r="AV639" s="14" t="s">
        <v>86</v>
      </c>
      <c r="AW639" s="14" t="s">
        <v>39</v>
      </c>
      <c r="AX639" s="14" t="s">
        <v>78</v>
      </c>
      <c r="AY639" s="253" t="s">
        <v>146</v>
      </c>
    </row>
    <row r="640" s="13" customFormat="1">
      <c r="A640" s="13"/>
      <c r="B640" s="229"/>
      <c r="C640" s="230"/>
      <c r="D640" s="221" t="s">
        <v>186</v>
      </c>
      <c r="E640" s="231" t="s">
        <v>32</v>
      </c>
      <c r="F640" s="232" t="s">
        <v>690</v>
      </c>
      <c r="G640" s="230"/>
      <c r="H640" s="233">
        <v>89.129999999999995</v>
      </c>
      <c r="I640" s="234"/>
      <c r="J640" s="230"/>
      <c r="K640" s="230"/>
      <c r="L640" s="235"/>
      <c r="M640" s="236"/>
      <c r="N640" s="237"/>
      <c r="O640" s="237"/>
      <c r="P640" s="237"/>
      <c r="Q640" s="237"/>
      <c r="R640" s="237"/>
      <c r="S640" s="237"/>
      <c r="T640" s="238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39" t="s">
        <v>186</v>
      </c>
      <c r="AU640" s="239" t="s">
        <v>88</v>
      </c>
      <c r="AV640" s="13" t="s">
        <v>88</v>
      </c>
      <c r="AW640" s="13" t="s">
        <v>39</v>
      </c>
      <c r="AX640" s="13" t="s">
        <v>78</v>
      </c>
      <c r="AY640" s="239" t="s">
        <v>146</v>
      </c>
    </row>
    <row r="641" s="13" customFormat="1">
      <c r="A641" s="13"/>
      <c r="B641" s="229"/>
      <c r="C641" s="230"/>
      <c r="D641" s="221" t="s">
        <v>186</v>
      </c>
      <c r="E641" s="231" t="s">
        <v>32</v>
      </c>
      <c r="F641" s="232" t="s">
        <v>691</v>
      </c>
      <c r="G641" s="230"/>
      <c r="H641" s="233">
        <v>8.4000000000000004</v>
      </c>
      <c r="I641" s="234"/>
      <c r="J641" s="230"/>
      <c r="K641" s="230"/>
      <c r="L641" s="235"/>
      <c r="M641" s="236"/>
      <c r="N641" s="237"/>
      <c r="O641" s="237"/>
      <c r="P641" s="237"/>
      <c r="Q641" s="237"/>
      <c r="R641" s="237"/>
      <c r="S641" s="237"/>
      <c r="T641" s="238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39" t="s">
        <v>186</v>
      </c>
      <c r="AU641" s="239" t="s">
        <v>88</v>
      </c>
      <c r="AV641" s="13" t="s">
        <v>88</v>
      </c>
      <c r="AW641" s="13" t="s">
        <v>39</v>
      </c>
      <c r="AX641" s="13" t="s">
        <v>78</v>
      </c>
      <c r="AY641" s="239" t="s">
        <v>146</v>
      </c>
    </row>
    <row r="642" s="15" customFormat="1">
      <c r="A642" s="15"/>
      <c r="B642" s="254"/>
      <c r="C642" s="255"/>
      <c r="D642" s="221" t="s">
        <v>186</v>
      </c>
      <c r="E642" s="256" t="s">
        <v>32</v>
      </c>
      <c r="F642" s="257" t="s">
        <v>256</v>
      </c>
      <c r="G642" s="255"/>
      <c r="H642" s="258">
        <v>105.821</v>
      </c>
      <c r="I642" s="259"/>
      <c r="J642" s="255"/>
      <c r="K642" s="255"/>
      <c r="L642" s="260"/>
      <c r="M642" s="261"/>
      <c r="N642" s="262"/>
      <c r="O642" s="262"/>
      <c r="P642" s="262"/>
      <c r="Q642" s="262"/>
      <c r="R642" s="262"/>
      <c r="S642" s="262"/>
      <c r="T642" s="263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T642" s="264" t="s">
        <v>186</v>
      </c>
      <c r="AU642" s="264" t="s">
        <v>88</v>
      </c>
      <c r="AV642" s="15" t="s">
        <v>171</v>
      </c>
      <c r="AW642" s="15" t="s">
        <v>39</v>
      </c>
      <c r="AX642" s="15" t="s">
        <v>86</v>
      </c>
      <c r="AY642" s="264" t="s">
        <v>146</v>
      </c>
    </row>
    <row r="643" s="2" customFormat="1" ht="24.15" customHeight="1">
      <c r="A643" s="42"/>
      <c r="B643" s="43"/>
      <c r="C643" s="265" t="s">
        <v>692</v>
      </c>
      <c r="D643" s="265" t="s">
        <v>286</v>
      </c>
      <c r="E643" s="266" t="s">
        <v>693</v>
      </c>
      <c r="F643" s="267" t="s">
        <v>694</v>
      </c>
      <c r="G643" s="268" t="s">
        <v>294</v>
      </c>
      <c r="H643" s="269">
        <v>107.937</v>
      </c>
      <c r="I643" s="270"/>
      <c r="J643" s="271">
        <f>ROUND(I643*H643,2)</f>
        <v>0</v>
      </c>
      <c r="K643" s="267" t="s">
        <v>32</v>
      </c>
      <c r="L643" s="272"/>
      <c r="M643" s="273" t="s">
        <v>32</v>
      </c>
      <c r="N643" s="274" t="s">
        <v>49</v>
      </c>
      <c r="O643" s="88"/>
      <c r="P643" s="217">
        <f>O643*H643</f>
        <v>0</v>
      </c>
      <c r="Q643" s="217">
        <v>0.083960000000000007</v>
      </c>
      <c r="R643" s="217">
        <f>Q643*H643</f>
        <v>9.062390520000001</v>
      </c>
      <c r="S643" s="217">
        <v>0</v>
      </c>
      <c r="T643" s="218">
        <f>S643*H643</f>
        <v>0</v>
      </c>
      <c r="U643" s="42"/>
      <c r="V643" s="42"/>
      <c r="W643" s="42"/>
      <c r="X643" s="42"/>
      <c r="Y643" s="42"/>
      <c r="Z643" s="42"/>
      <c r="AA643" s="42"/>
      <c r="AB643" s="42"/>
      <c r="AC643" s="42"/>
      <c r="AD643" s="42"/>
      <c r="AE643" s="42"/>
      <c r="AR643" s="219" t="s">
        <v>277</v>
      </c>
      <c r="AT643" s="219" t="s">
        <v>286</v>
      </c>
      <c r="AU643" s="219" t="s">
        <v>88</v>
      </c>
      <c r="AY643" s="20" t="s">
        <v>146</v>
      </c>
      <c r="BE643" s="220">
        <f>IF(N643="základní",J643,0)</f>
        <v>0</v>
      </c>
      <c r="BF643" s="220">
        <f>IF(N643="snížená",J643,0)</f>
        <v>0</v>
      </c>
      <c r="BG643" s="220">
        <f>IF(N643="zákl. přenesená",J643,0)</f>
        <v>0</v>
      </c>
      <c r="BH643" s="220">
        <f>IF(N643="sníž. přenesená",J643,0)</f>
        <v>0</v>
      </c>
      <c r="BI643" s="220">
        <f>IF(N643="nulová",J643,0)</f>
        <v>0</v>
      </c>
      <c r="BJ643" s="20" t="s">
        <v>86</v>
      </c>
      <c r="BK643" s="220">
        <f>ROUND(I643*H643,2)</f>
        <v>0</v>
      </c>
      <c r="BL643" s="20" t="s">
        <v>171</v>
      </c>
      <c r="BM643" s="219" t="s">
        <v>695</v>
      </c>
    </row>
    <row r="644" s="2" customFormat="1">
      <c r="A644" s="42"/>
      <c r="B644" s="43"/>
      <c r="C644" s="44"/>
      <c r="D644" s="221" t="s">
        <v>155</v>
      </c>
      <c r="E644" s="44"/>
      <c r="F644" s="222" t="s">
        <v>694</v>
      </c>
      <c r="G644" s="44"/>
      <c r="H644" s="44"/>
      <c r="I644" s="223"/>
      <c r="J644" s="44"/>
      <c r="K644" s="44"/>
      <c r="L644" s="48"/>
      <c r="M644" s="224"/>
      <c r="N644" s="225"/>
      <c r="O644" s="88"/>
      <c r="P644" s="88"/>
      <c r="Q644" s="88"/>
      <c r="R644" s="88"/>
      <c r="S644" s="88"/>
      <c r="T644" s="89"/>
      <c r="U644" s="42"/>
      <c r="V644" s="42"/>
      <c r="W644" s="42"/>
      <c r="X644" s="42"/>
      <c r="Y644" s="42"/>
      <c r="Z644" s="42"/>
      <c r="AA644" s="42"/>
      <c r="AB644" s="42"/>
      <c r="AC644" s="42"/>
      <c r="AD644" s="42"/>
      <c r="AE644" s="42"/>
      <c r="AT644" s="20" t="s">
        <v>155</v>
      </c>
      <c r="AU644" s="20" t="s">
        <v>88</v>
      </c>
    </row>
    <row r="645" s="13" customFormat="1">
      <c r="A645" s="13"/>
      <c r="B645" s="229"/>
      <c r="C645" s="230"/>
      <c r="D645" s="221" t="s">
        <v>186</v>
      </c>
      <c r="E645" s="230"/>
      <c r="F645" s="232" t="s">
        <v>696</v>
      </c>
      <c r="G645" s="230"/>
      <c r="H645" s="233">
        <v>107.937</v>
      </c>
      <c r="I645" s="234"/>
      <c r="J645" s="230"/>
      <c r="K645" s="230"/>
      <c r="L645" s="235"/>
      <c r="M645" s="236"/>
      <c r="N645" s="237"/>
      <c r="O645" s="237"/>
      <c r="P645" s="237"/>
      <c r="Q645" s="237"/>
      <c r="R645" s="237"/>
      <c r="S645" s="237"/>
      <c r="T645" s="238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39" t="s">
        <v>186</v>
      </c>
      <c r="AU645" s="239" t="s">
        <v>88</v>
      </c>
      <c r="AV645" s="13" t="s">
        <v>88</v>
      </c>
      <c r="AW645" s="13" t="s">
        <v>4</v>
      </c>
      <c r="AX645" s="13" t="s">
        <v>86</v>
      </c>
      <c r="AY645" s="239" t="s">
        <v>146</v>
      </c>
    </row>
    <row r="646" s="2" customFormat="1" ht="37.8" customHeight="1">
      <c r="A646" s="42"/>
      <c r="B646" s="43"/>
      <c r="C646" s="208" t="s">
        <v>697</v>
      </c>
      <c r="D646" s="208" t="s">
        <v>149</v>
      </c>
      <c r="E646" s="209" t="s">
        <v>681</v>
      </c>
      <c r="F646" s="210" t="s">
        <v>682</v>
      </c>
      <c r="G646" s="211" t="s">
        <v>294</v>
      </c>
      <c r="H646" s="212">
        <v>8.2910000000000004</v>
      </c>
      <c r="I646" s="213"/>
      <c r="J646" s="214">
        <f>ROUND(I646*H646,2)</f>
        <v>0</v>
      </c>
      <c r="K646" s="210" t="s">
        <v>152</v>
      </c>
      <c r="L646" s="48"/>
      <c r="M646" s="215" t="s">
        <v>32</v>
      </c>
      <c r="N646" s="216" t="s">
        <v>49</v>
      </c>
      <c r="O646" s="88"/>
      <c r="P646" s="217">
        <f>O646*H646</f>
        <v>0</v>
      </c>
      <c r="Q646" s="217">
        <v>0.0032000000000000002</v>
      </c>
      <c r="R646" s="217">
        <f>Q646*H646</f>
        <v>0.026531200000000001</v>
      </c>
      <c r="S646" s="217">
        <v>0</v>
      </c>
      <c r="T646" s="218">
        <f>S646*H646</f>
        <v>0</v>
      </c>
      <c r="U646" s="42"/>
      <c r="V646" s="42"/>
      <c r="W646" s="42"/>
      <c r="X646" s="42"/>
      <c r="Y646" s="42"/>
      <c r="Z646" s="42"/>
      <c r="AA646" s="42"/>
      <c r="AB646" s="42"/>
      <c r="AC646" s="42"/>
      <c r="AD646" s="42"/>
      <c r="AE646" s="42"/>
      <c r="AR646" s="219" t="s">
        <v>171</v>
      </c>
      <c r="AT646" s="219" t="s">
        <v>149</v>
      </c>
      <c r="AU646" s="219" t="s">
        <v>88</v>
      </c>
      <c r="AY646" s="20" t="s">
        <v>146</v>
      </c>
      <c r="BE646" s="220">
        <f>IF(N646="základní",J646,0)</f>
        <v>0</v>
      </c>
      <c r="BF646" s="220">
        <f>IF(N646="snížená",J646,0)</f>
        <v>0</v>
      </c>
      <c r="BG646" s="220">
        <f>IF(N646="zákl. přenesená",J646,0)</f>
        <v>0</v>
      </c>
      <c r="BH646" s="220">
        <f>IF(N646="sníž. přenesená",J646,0)</f>
        <v>0</v>
      </c>
      <c r="BI646" s="220">
        <f>IF(N646="nulová",J646,0)</f>
        <v>0</v>
      </c>
      <c r="BJ646" s="20" t="s">
        <v>86</v>
      </c>
      <c r="BK646" s="220">
        <f>ROUND(I646*H646,2)</f>
        <v>0</v>
      </c>
      <c r="BL646" s="20" t="s">
        <v>171</v>
      </c>
      <c r="BM646" s="219" t="s">
        <v>698</v>
      </c>
    </row>
    <row r="647" s="2" customFormat="1">
      <c r="A647" s="42"/>
      <c r="B647" s="43"/>
      <c r="C647" s="44"/>
      <c r="D647" s="221" t="s">
        <v>155</v>
      </c>
      <c r="E647" s="44"/>
      <c r="F647" s="222" t="s">
        <v>684</v>
      </c>
      <c r="G647" s="44"/>
      <c r="H647" s="44"/>
      <c r="I647" s="223"/>
      <c r="J647" s="44"/>
      <c r="K647" s="44"/>
      <c r="L647" s="48"/>
      <c r="M647" s="224"/>
      <c r="N647" s="225"/>
      <c r="O647" s="88"/>
      <c r="P647" s="88"/>
      <c r="Q647" s="88"/>
      <c r="R647" s="88"/>
      <c r="S647" s="88"/>
      <c r="T647" s="89"/>
      <c r="U647" s="42"/>
      <c r="V647" s="42"/>
      <c r="W647" s="42"/>
      <c r="X647" s="42"/>
      <c r="Y647" s="42"/>
      <c r="Z647" s="42"/>
      <c r="AA647" s="42"/>
      <c r="AB647" s="42"/>
      <c r="AC647" s="42"/>
      <c r="AD647" s="42"/>
      <c r="AE647" s="42"/>
      <c r="AT647" s="20" t="s">
        <v>155</v>
      </c>
      <c r="AU647" s="20" t="s">
        <v>88</v>
      </c>
    </row>
    <row r="648" s="2" customFormat="1">
      <c r="A648" s="42"/>
      <c r="B648" s="43"/>
      <c r="C648" s="44"/>
      <c r="D648" s="226" t="s">
        <v>156</v>
      </c>
      <c r="E648" s="44"/>
      <c r="F648" s="227" t="s">
        <v>685</v>
      </c>
      <c r="G648" s="44"/>
      <c r="H648" s="44"/>
      <c r="I648" s="223"/>
      <c r="J648" s="44"/>
      <c r="K648" s="44"/>
      <c r="L648" s="48"/>
      <c r="M648" s="224"/>
      <c r="N648" s="225"/>
      <c r="O648" s="88"/>
      <c r="P648" s="88"/>
      <c r="Q648" s="88"/>
      <c r="R648" s="88"/>
      <c r="S648" s="88"/>
      <c r="T648" s="89"/>
      <c r="U648" s="42"/>
      <c r="V648" s="42"/>
      <c r="W648" s="42"/>
      <c r="X648" s="42"/>
      <c r="Y648" s="42"/>
      <c r="Z648" s="42"/>
      <c r="AA648" s="42"/>
      <c r="AB648" s="42"/>
      <c r="AC648" s="42"/>
      <c r="AD648" s="42"/>
      <c r="AE648" s="42"/>
      <c r="AT648" s="20" t="s">
        <v>156</v>
      </c>
      <c r="AU648" s="20" t="s">
        <v>88</v>
      </c>
    </row>
    <row r="649" s="14" customFormat="1">
      <c r="A649" s="14"/>
      <c r="B649" s="244"/>
      <c r="C649" s="245"/>
      <c r="D649" s="221" t="s">
        <v>186</v>
      </c>
      <c r="E649" s="246" t="s">
        <v>32</v>
      </c>
      <c r="F649" s="247" t="s">
        <v>686</v>
      </c>
      <c r="G649" s="245"/>
      <c r="H649" s="246" t="s">
        <v>32</v>
      </c>
      <c r="I649" s="248"/>
      <c r="J649" s="245"/>
      <c r="K649" s="245"/>
      <c r="L649" s="249"/>
      <c r="M649" s="250"/>
      <c r="N649" s="251"/>
      <c r="O649" s="251"/>
      <c r="P649" s="251"/>
      <c r="Q649" s="251"/>
      <c r="R649" s="251"/>
      <c r="S649" s="251"/>
      <c r="T649" s="252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3" t="s">
        <v>186</v>
      </c>
      <c r="AU649" s="253" t="s">
        <v>88</v>
      </c>
      <c r="AV649" s="14" t="s">
        <v>86</v>
      </c>
      <c r="AW649" s="14" t="s">
        <v>39</v>
      </c>
      <c r="AX649" s="14" t="s">
        <v>78</v>
      </c>
      <c r="AY649" s="253" t="s">
        <v>146</v>
      </c>
    </row>
    <row r="650" s="13" customFormat="1">
      <c r="A650" s="13"/>
      <c r="B650" s="229"/>
      <c r="C650" s="230"/>
      <c r="D650" s="221" t="s">
        <v>186</v>
      </c>
      <c r="E650" s="231" t="s">
        <v>32</v>
      </c>
      <c r="F650" s="232" t="s">
        <v>687</v>
      </c>
      <c r="G650" s="230"/>
      <c r="H650" s="233">
        <v>7.4859999999999998</v>
      </c>
      <c r="I650" s="234"/>
      <c r="J650" s="230"/>
      <c r="K650" s="230"/>
      <c r="L650" s="235"/>
      <c r="M650" s="236"/>
      <c r="N650" s="237"/>
      <c r="O650" s="237"/>
      <c r="P650" s="237"/>
      <c r="Q650" s="237"/>
      <c r="R650" s="237"/>
      <c r="S650" s="237"/>
      <c r="T650" s="238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39" t="s">
        <v>186</v>
      </c>
      <c r="AU650" s="239" t="s">
        <v>88</v>
      </c>
      <c r="AV650" s="13" t="s">
        <v>88</v>
      </c>
      <c r="AW650" s="13" t="s">
        <v>39</v>
      </c>
      <c r="AX650" s="13" t="s">
        <v>78</v>
      </c>
      <c r="AY650" s="239" t="s">
        <v>146</v>
      </c>
    </row>
    <row r="651" s="13" customFormat="1">
      <c r="A651" s="13"/>
      <c r="B651" s="229"/>
      <c r="C651" s="230"/>
      <c r="D651" s="221" t="s">
        <v>186</v>
      </c>
      <c r="E651" s="231" t="s">
        <v>32</v>
      </c>
      <c r="F651" s="232" t="s">
        <v>688</v>
      </c>
      <c r="G651" s="230"/>
      <c r="H651" s="233">
        <v>0.25</v>
      </c>
      <c r="I651" s="234"/>
      <c r="J651" s="230"/>
      <c r="K651" s="230"/>
      <c r="L651" s="235"/>
      <c r="M651" s="236"/>
      <c r="N651" s="237"/>
      <c r="O651" s="237"/>
      <c r="P651" s="237"/>
      <c r="Q651" s="237"/>
      <c r="R651" s="237"/>
      <c r="S651" s="237"/>
      <c r="T651" s="238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39" t="s">
        <v>186</v>
      </c>
      <c r="AU651" s="239" t="s">
        <v>88</v>
      </c>
      <c r="AV651" s="13" t="s">
        <v>88</v>
      </c>
      <c r="AW651" s="13" t="s">
        <v>39</v>
      </c>
      <c r="AX651" s="13" t="s">
        <v>78</v>
      </c>
      <c r="AY651" s="239" t="s">
        <v>146</v>
      </c>
    </row>
    <row r="652" s="13" customFormat="1">
      <c r="A652" s="13"/>
      <c r="B652" s="229"/>
      <c r="C652" s="230"/>
      <c r="D652" s="221" t="s">
        <v>186</v>
      </c>
      <c r="E652" s="231" t="s">
        <v>32</v>
      </c>
      <c r="F652" s="232" t="s">
        <v>689</v>
      </c>
      <c r="G652" s="230"/>
      <c r="H652" s="233">
        <v>0.55500000000000005</v>
      </c>
      <c r="I652" s="234"/>
      <c r="J652" s="230"/>
      <c r="K652" s="230"/>
      <c r="L652" s="235"/>
      <c r="M652" s="236"/>
      <c r="N652" s="237"/>
      <c r="O652" s="237"/>
      <c r="P652" s="237"/>
      <c r="Q652" s="237"/>
      <c r="R652" s="237"/>
      <c r="S652" s="237"/>
      <c r="T652" s="238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39" t="s">
        <v>186</v>
      </c>
      <c r="AU652" s="239" t="s">
        <v>88</v>
      </c>
      <c r="AV652" s="13" t="s">
        <v>88</v>
      </c>
      <c r="AW652" s="13" t="s">
        <v>39</v>
      </c>
      <c r="AX652" s="13" t="s">
        <v>78</v>
      </c>
      <c r="AY652" s="239" t="s">
        <v>146</v>
      </c>
    </row>
    <row r="653" s="15" customFormat="1">
      <c r="A653" s="15"/>
      <c r="B653" s="254"/>
      <c r="C653" s="255"/>
      <c r="D653" s="221" t="s">
        <v>186</v>
      </c>
      <c r="E653" s="256" t="s">
        <v>32</v>
      </c>
      <c r="F653" s="257" t="s">
        <v>256</v>
      </c>
      <c r="G653" s="255"/>
      <c r="H653" s="258">
        <v>8.2910000000000004</v>
      </c>
      <c r="I653" s="259"/>
      <c r="J653" s="255"/>
      <c r="K653" s="255"/>
      <c r="L653" s="260"/>
      <c r="M653" s="261"/>
      <c r="N653" s="262"/>
      <c r="O653" s="262"/>
      <c r="P653" s="262"/>
      <c r="Q653" s="262"/>
      <c r="R653" s="262"/>
      <c r="S653" s="262"/>
      <c r="T653" s="263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64" t="s">
        <v>186</v>
      </c>
      <c r="AU653" s="264" t="s">
        <v>88</v>
      </c>
      <c r="AV653" s="15" t="s">
        <v>171</v>
      </c>
      <c r="AW653" s="15" t="s">
        <v>39</v>
      </c>
      <c r="AX653" s="15" t="s">
        <v>86</v>
      </c>
      <c r="AY653" s="264" t="s">
        <v>146</v>
      </c>
    </row>
    <row r="654" s="2" customFormat="1" ht="37.8" customHeight="1">
      <c r="A654" s="42"/>
      <c r="B654" s="43"/>
      <c r="C654" s="265" t="s">
        <v>699</v>
      </c>
      <c r="D654" s="265" t="s">
        <v>286</v>
      </c>
      <c r="E654" s="266" t="s">
        <v>700</v>
      </c>
      <c r="F654" s="267" t="s">
        <v>701</v>
      </c>
      <c r="G654" s="268" t="s">
        <v>294</v>
      </c>
      <c r="H654" s="269">
        <v>8.4570000000000007</v>
      </c>
      <c r="I654" s="270"/>
      <c r="J654" s="271">
        <f>ROUND(I654*H654,2)</f>
        <v>0</v>
      </c>
      <c r="K654" s="267" t="s">
        <v>152</v>
      </c>
      <c r="L654" s="272"/>
      <c r="M654" s="273" t="s">
        <v>32</v>
      </c>
      <c r="N654" s="274" t="s">
        <v>49</v>
      </c>
      <c r="O654" s="88"/>
      <c r="P654" s="217">
        <f>O654*H654</f>
        <v>0</v>
      </c>
      <c r="Q654" s="217">
        <v>0.043999999999999997</v>
      </c>
      <c r="R654" s="217">
        <f>Q654*H654</f>
        <v>0.37210799999999999</v>
      </c>
      <c r="S654" s="217">
        <v>0</v>
      </c>
      <c r="T654" s="218">
        <f>S654*H654</f>
        <v>0</v>
      </c>
      <c r="U654" s="42"/>
      <c r="V654" s="42"/>
      <c r="W654" s="42"/>
      <c r="X654" s="42"/>
      <c r="Y654" s="42"/>
      <c r="Z654" s="42"/>
      <c r="AA654" s="42"/>
      <c r="AB654" s="42"/>
      <c r="AC654" s="42"/>
      <c r="AD654" s="42"/>
      <c r="AE654" s="42"/>
      <c r="AR654" s="219" t="s">
        <v>277</v>
      </c>
      <c r="AT654" s="219" t="s">
        <v>286</v>
      </c>
      <c r="AU654" s="219" t="s">
        <v>88</v>
      </c>
      <c r="AY654" s="20" t="s">
        <v>146</v>
      </c>
      <c r="BE654" s="220">
        <f>IF(N654="základní",J654,0)</f>
        <v>0</v>
      </c>
      <c r="BF654" s="220">
        <f>IF(N654="snížená",J654,0)</f>
        <v>0</v>
      </c>
      <c r="BG654" s="220">
        <f>IF(N654="zákl. přenesená",J654,0)</f>
        <v>0</v>
      </c>
      <c r="BH654" s="220">
        <f>IF(N654="sníž. přenesená",J654,0)</f>
        <v>0</v>
      </c>
      <c r="BI654" s="220">
        <f>IF(N654="nulová",J654,0)</f>
        <v>0</v>
      </c>
      <c r="BJ654" s="20" t="s">
        <v>86</v>
      </c>
      <c r="BK654" s="220">
        <f>ROUND(I654*H654,2)</f>
        <v>0</v>
      </c>
      <c r="BL654" s="20" t="s">
        <v>171</v>
      </c>
      <c r="BM654" s="219" t="s">
        <v>702</v>
      </c>
    </row>
    <row r="655" s="2" customFormat="1">
      <c r="A655" s="42"/>
      <c r="B655" s="43"/>
      <c r="C655" s="44"/>
      <c r="D655" s="221" t="s">
        <v>155</v>
      </c>
      <c r="E655" s="44"/>
      <c r="F655" s="222" t="s">
        <v>701</v>
      </c>
      <c r="G655" s="44"/>
      <c r="H655" s="44"/>
      <c r="I655" s="223"/>
      <c r="J655" s="44"/>
      <c r="K655" s="44"/>
      <c r="L655" s="48"/>
      <c r="M655" s="224"/>
      <c r="N655" s="225"/>
      <c r="O655" s="88"/>
      <c r="P655" s="88"/>
      <c r="Q655" s="88"/>
      <c r="R655" s="88"/>
      <c r="S655" s="88"/>
      <c r="T655" s="89"/>
      <c r="U655" s="42"/>
      <c r="V655" s="42"/>
      <c r="W655" s="42"/>
      <c r="X655" s="42"/>
      <c r="Y655" s="42"/>
      <c r="Z655" s="42"/>
      <c r="AA655" s="42"/>
      <c r="AB655" s="42"/>
      <c r="AC655" s="42"/>
      <c r="AD655" s="42"/>
      <c r="AE655" s="42"/>
      <c r="AT655" s="20" t="s">
        <v>155</v>
      </c>
      <c r="AU655" s="20" t="s">
        <v>88</v>
      </c>
    </row>
    <row r="656" s="13" customFormat="1">
      <c r="A656" s="13"/>
      <c r="B656" s="229"/>
      <c r="C656" s="230"/>
      <c r="D656" s="221" t="s">
        <v>186</v>
      </c>
      <c r="E656" s="230"/>
      <c r="F656" s="232" t="s">
        <v>703</v>
      </c>
      <c r="G656" s="230"/>
      <c r="H656" s="233">
        <v>8.4570000000000007</v>
      </c>
      <c r="I656" s="234"/>
      <c r="J656" s="230"/>
      <c r="K656" s="230"/>
      <c r="L656" s="235"/>
      <c r="M656" s="236"/>
      <c r="N656" s="237"/>
      <c r="O656" s="237"/>
      <c r="P656" s="237"/>
      <c r="Q656" s="237"/>
      <c r="R656" s="237"/>
      <c r="S656" s="237"/>
      <c r="T656" s="238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39" t="s">
        <v>186</v>
      </c>
      <c r="AU656" s="239" t="s">
        <v>88</v>
      </c>
      <c r="AV656" s="13" t="s">
        <v>88</v>
      </c>
      <c r="AW656" s="13" t="s">
        <v>4</v>
      </c>
      <c r="AX656" s="13" t="s">
        <v>86</v>
      </c>
      <c r="AY656" s="239" t="s">
        <v>146</v>
      </c>
    </row>
    <row r="657" s="2" customFormat="1" ht="37.8" customHeight="1">
      <c r="A657" s="42"/>
      <c r="B657" s="43"/>
      <c r="C657" s="208" t="s">
        <v>704</v>
      </c>
      <c r="D657" s="208" t="s">
        <v>149</v>
      </c>
      <c r="E657" s="209" t="s">
        <v>705</v>
      </c>
      <c r="F657" s="210" t="s">
        <v>706</v>
      </c>
      <c r="G657" s="211" t="s">
        <v>294</v>
      </c>
      <c r="H657" s="212">
        <v>30.82</v>
      </c>
      <c r="I657" s="213"/>
      <c r="J657" s="214">
        <f>ROUND(I657*H657,2)</f>
        <v>0</v>
      </c>
      <c r="K657" s="210" t="s">
        <v>152</v>
      </c>
      <c r="L657" s="48"/>
      <c r="M657" s="215" t="s">
        <v>32</v>
      </c>
      <c r="N657" s="216" t="s">
        <v>49</v>
      </c>
      <c r="O657" s="88"/>
      <c r="P657" s="217">
        <f>O657*H657</f>
        <v>0</v>
      </c>
      <c r="Q657" s="217">
        <v>0.0016000000000000001</v>
      </c>
      <c r="R657" s="217">
        <f>Q657*H657</f>
        <v>0.049312000000000002</v>
      </c>
      <c r="S657" s="217">
        <v>0</v>
      </c>
      <c r="T657" s="218">
        <f>S657*H657</f>
        <v>0</v>
      </c>
      <c r="U657" s="42"/>
      <c r="V657" s="42"/>
      <c r="W657" s="42"/>
      <c r="X657" s="42"/>
      <c r="Y657" s="42"/>
      <c r="Z657" s="42"/>
      <c r="AA657" s="42"/>
      <c r="AB657" s="42"/>
      <c r="AC657" s="42"/>
      <c r="AD657" s="42"/>
      <c r="AE657" s="42"/>
      <c r="AR657" s="219" t="s">
        <v>171</v>
      </c>
      <c r="AT657" s="219" t="s">
        <v>149</v>
      </c>
      <c r="AU657" s="219" t="s">
        <v>88</v>
      </c>
      <c r="AY657" s="20" t="s">
        <v>146</v>
      </c>
      <c r="BE657" s="220">
        <f>IF(N657="základní",J657,0)</f>
        <v>0</v>
      </c>
      <c r="BF657" s="220">
        <f>IF(N657="snížená",J657,0)</f>
        <v>0</v>
      </c>
      <c r="BG657" s="220">
        <f>IF(N657="zákl. přenesená",J657,0)</f>
        <v>0</v>
      </c>
      <c r="BH657" s="220">
        <f>IF(N657="sníž. přenesená",J657,0)</f>
        <v>0</v>
      </c>
      <c r="BI657" s="220">
        <f>IF(N657="nulová",J657,0)</f>
        <v>0</v>
      </c>
      <c r="BJ657" s="20" t="s">
        <v>86</v>
      </c>
      <c r="BK657" s="220">
        <f>ROUND(I657*H657,2)</f>
        <v>0</v>
      </c>
      <c r="BL657" s="20" t="s">
        <v>171</v>
      </c>
      <c r="BM657" s="219" t="s">
        <v>707</v>
      </c>
    </row>
    <row r="658" s="2" customFormat="1">
      <c r="A658" s="42"/>
      <c r="B658" s="43"/>
      <c r="C658" s="44"/>
      <c r="D658" s="221" t="s">
        <v>155</v>
      </c>
      <c r="E658" s="44"/>
      <c r="F658" s="222" t="s">
        <v>708</v>
      </c>
      <c r="G658" s="44"/>
      <c r="H658" s="44"/>
      <c r="I658" s="223"/>
      <c r="J658" s="44"/>
      <c r="K658" s="44"/>
      <c r="L658" s="48"/>
      <c r="M658" s="224"/>
      <c r="N658" s="225"/>
      <c r="O658" s="88"/>
      <c r="P658" s="88"/>
      <c r="Q658" s="88"/>
      <c r="R658" s="88"/>
      <c r="S658" s="88"/>
      <c r="T658" s="89"/>
      <c r="U658" s="42"/>
      <c r="V658" s="42"/>
      <c r="W658" s="42"/>
      <c r="X658" s="42"/>
      <c r="Y658" s="42"/>
      <c r="Z658" s="42"/>
      <c r="AA658" s="42"/>
      <c r="AB658" s="42"/>
      <c r="AC658" s="42"/>
      <c r="AD658" s="42"/>
      <c r="AE658" s="42"/>
      <c r="AT658" s="20" t="s">
        <v>155</v>
      </c>
      <c r="AU658" s="20" t="s">
        <v>88</v>
      </c>
    </row>
    <row r="659" s="2" customFormat="1">
      <c r="A659" s="42"/>
      <c r="B659" s="43"/>
      <c r="C659" s="44"/>
      <c r="D659" s="226" t="s">
        <v>156</v>
      </c>
      <c r="E659" s="44"/>
      <c r="F659" s="227" t="s">
        <v>709</v>
      </c>
      <c r="G659" s="44"/>
      <c r="H659" s="44"/>
      <c r="I659" s="223"/>
      <c r="J659" s="44"/>
      <c r="K659" s="44"/>
      <c r="L659" s="48"/>
      <c r="M659" s="224"/>
      <c r="N659" s="225"/>
      <c r="O659" s="88"/>
      <c r="P659" s="88"/>
      <c r="Q659" s="88"/>
      <c r="R659" s="88"/>
      <c r="S659" s="88"/>
      <c r="T659" s="89"/>
      <c r="U659" s="42"/>
      <c r="V659" s="42"/>
      <c r="W659" s="42"/>
      <c r="X659" s="42"/>
      <c r="Y659" s="42"/>
      <c r="Z659" s="42"/>
      <c r="AA659" s="42"/>
      <c r="AB659" s="42"/>
      <c r="AC659" s="42"/>
      <c r="AD659" s="42"/>
      <c r="AE659" s="42"/>
      <c r="AT659" s="20" t="s">
        <v>156</v>
      </c>
      <c r="AU659" s="20" t="s">
        <v>88</v>
      </c>
    </row>
    <row r="660" s="14" customFormat="1">
      <c r="A660" s="14"/>
      <c r="B660" s="244"/>
      <c r="C660" s="245"/>
      <c r="D660" s="221" t="s">
        <v>186</v>
      </c>
      <c r="E660" s="246" t="s">
        <v>32</v>
      </c>
      <c r="F660" s="247" t="s">
        <v>710</v>
      </c>
      <c r="G660" s="245"/>
      <c r="H660" s="246" t="s">
        <v>32</v>
      </c>
      <c r="I660" s="248"/>
      <c r="J660" s="245"/>
      <c r="K660" s="245"/>
      <c r="L660" s="249"/>
      <c r="M660" s="250"/>
      <c r="N660" s="251"/>
      <c r="O660" s="251"/>
      <c r="P660" s="251"/>
      <c r="Q660" s="251"/>
      <c r="R660" s="251"/>
      <c r="S660" s="251"/>
      <c r="T660" s="252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3" t="s">
        <v>186</v>
      </c>
      <c r="AU660" s="253" t="s">
        <v>88</v>
      </c>
      <c r="AV660" s="14" t="s">
        <v>86</v>
      </c>
      <c r="AW660" s="14" t="s">
        <v>39</v>
      </c>
      <c r="AX660" s="14" t="s">
        <v>78</v>
      </c>
      <c r="AY660" s="253" t="s">
        <v>146</v>
      </c>
    </row>
    <row r="661" s="13" customFormat="1">
      <c r="A661" s="13"/>
      <c r="B661" s="229"/>
      <c r="C661" s="230"/>
      <c r="D661" s="221" t="s">
        <v>186</v>
      </c>
      <c r="E661" s="231" t="s">
        <v>32</v>
      </c>
      <c r="F661" s="232" t="s">
        <v>711</v>
      </c>
      <c r="G661" s="230"/>
      <c r="H661" s="233">
        <v>30.82</v>
      </c>
      <c r="I661" s="234"/>
      <c r="J661" s="230"/>
      <c r="K661" s="230"/>
      <c r="L661" s="235"/>
      <c r="M661" s="236"/>
      <c r="N661" s="237"/>
      <c r="O661" s="237"/>
      <c r="P661" s="237"/>
      <c r="Q661" s="237"/>
      <c r="R661" s="237"/>
      <c r="S661" s="237"/>
      <c r="T661" s="238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39" t="s">
        <v>186</v>
      </c>
      <c r="AU661" s="239" t="s">
        <v>88</v>
      </c>
      <c r="AV661" s="13" t="s">
        <v>88</v>
      </c>
      <c r="AW661" s="13" t="s">
        <v>39</v>
      </c>
      <c r="AX661" s="13" t="s">
        <v>86</v>
      </c>
      <c r="AY661" s="239" t="s">
        <v>146</v>
      </c>
    </row>
    <row r="662" s="2" customFormat="1" ht="24.15" customHeight="1">
      <c r="A662" s="42"/>
      <c r="B662" s="43"/>
      <c r="C662" s="265" t="s">
        <v>712</v>
      </c>
      <c r="D662" s="265" t="s">
        <v>286</v>
      </c>
      <c r="E662" s="266" t="s">
        <v>713</v>
      </c>
      <c r="F662" s="267" t="s">
        <v>714</v>
      </c>
      <c r="G662" s="268" t="s">
        <v>294</v>
      </c>
      <c r="H662" s="269">
        <v>31.436</v>
      </c>
      <c r="I662" s="270"/>
      <c r="J662" s="271">
        <f>ROUND(I662*H662,2)</f>
        <v>0</v>
      </c>
      <c r="K662" s="267" t="s">
        <v>152</v>
      </c>
      <c r="L662" s="272"/>
      <c r="M662" s="273" t="s">
        <v>32</v>
      </c>
      <c r="N662" s="274" t="s">
        <v>49</v>
      </c>
      <c r="O662" s="88"/>
      <c r="P662" s="217">
        <f>O662*H662</f>
        <v>0</v>
      </c>
      <c r="Q662" s="217">
        <v>0.14166999999999999</v>
      </c>
      <c r="R662" s="217">
        <f>Q662*H662</f>
        <v>4.4535381199999993</v>
      </c>
      <c r="S662" s="217">
        <v>0</v>
      </c>
      <c r="T662" s="218">
        <f>S662*H662</f>
        <v>0</v>
      </c>
      <c r="U662" s="42"/>
      <c r="V662" s="42"/>
      <c r="W662" s="42"/>
      <c r="X662" s="42"/>
      <c r="Y662" s="42"/>
      <c r="Z662" s="42"/>
      <c r="AA662" s="42"/>
      <c r="AB662" s="42"/>
      <c r="AC662" s="42"/>
      <c r="AD662" s="42"/>
      <c r="AE662" s="42"/>
      <c r="AR662" s="219" t="s">
        <v>277</v>
      </c>
      <c r="AT662" s="219" t="s">
        <v>286</v>
      </c>
      <c r="AU662" s="219" t="s">
        <v>88</v>
      </c>
      <c r="AY662" s="20" t="s">
        <v>146</v>
      </c>
      <c r="BE662" s="220">
        <f>IF(N662="základní",J662,0)</f>
        <v>0</v>
      </c>
      <c r="BF662" s="220">
        <f>IF(N662="snížená",J662,0)</f>
        <v>0</v>
      </c>
      <c r="BG662" s="220">
        <f>IF(N662="zákl. přenesená",J662,0)</f>
        <v>0</v>
      </c>
      <c r="BH662" s="220">
        <f>IF(N662="sníž. přenesená",J662,0)</f>
        <v>0</v>
      </c>
      <c r="BI662" s="220">
        <f>IF(N662="nulová",J662,0)</f>
        <v>0</v>
      </c>
      <c r="BJ662" s="20" t="s">
        <v>86</v>
      </c>
      <c r="BK662" s="220">
        <f>ROUND(I662*H662,2)</f>
        <v>0</v>
      </c>
      <c r="BL662" s="20" t="s">
        <v>171</v>
      </c>
      <c r="BM662" s="219" t="s">
        <v>715</v>
      </c>
    </row>
    <row r="663" s="2" customFormat="1">
      <c r="A663" s="42"/>
      <c r="B663" s="43"/>
      <c r="C663" s="44"/>
      <c r="D663" s="221" t="s">
        <v>155</v>
      </c>
      <c r="E663" s="44"/>
      <c r="F663" s="222" t="s">
        <v>714</v>
      </c>
      <c r="G663" s="44"/>
      <c r="H663" s="44"/>
      <c r="I663" s="223"/>
      <c r="J663" s="44"/>
      <c r="K663" s="44"/>
      <c r="L663" s="48"/>
      <c r="M663" s="224"/>
      <c r="N663" s="225"/>
      <c r="O663" s="88"/>
      <c r="P663" s="88"/>
      <c r="Q663" s="88"/>
      <c r="R663" s="88"/>
      <c r="S663" s="88"/>
      <c r="T663" s="89"/>
      <c r="U663" s="42"/>
      <c r="V663" s="42"/>
      <c r="W663" s="42"/>
      <c r="X663" s="42"/>
      <c r="Y663" s="42"/>
      <c r="Z663" s="42"/>
      <c r="AA663" s="42"/>
      <c r="AB663" s="42"/>
      <c r="AC663" s="42"/>
      <c r="AD663" s="42"/>
      <c r="AE663" s="42"/>
      <c r="AT663" s="20" t="s">
        <v>155</v>
      </c>
      <c r="AU663" s="20" t="s">
        <v>88</v>
      </c>
    </row>
    <row r="664" s="13" customFormat="1">
      <c r="A664" s="13"/>
      <c r="B664" s="229"/>
      <c r="C664" s="230"/>
      <c r="D664" s="221" t="s">
        <v>186</v>
      </c>
      <c r="E664" s="230"/>
      <c r="F664" s="232" t="s">
        <v>716</v>
      </c>
      <c r="G664" s="230"/>
      <c r="H664" s="233">
        <v>31.436</v>
      </c>
      <c r="I664" s="234"/>
      <c r="J664" s="230"/>
      <c r="K664" s="230"/>
      <c r="L664" s="235"/>
      <c r="M664" s="236"/>
      <c r="N664" s="237"/>
      <c r="O664" s="237"/>
      <c r="P664" s="237"/>
      <c r="Q664" s="237"/>
      <c r="R664" s="237"/>
      <c r="S664" s="237"/>
      <c r="T664" s="238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39" t="s">
        <v>186</v>
      </c>
      <c r="AU664" s="239" t="s">
        <v>88</v>
      </c>
      <c r="AV664" s="13" t="s">
        <v>88</v>
      </c>
      <c r="AW664" s="13" t="s">
        <v>4</v>
      </c>
      <c r="AX664" s="13" t="s">
        <v>86</v>
      </c>
      <c r="AY664" s="239" t="s">
        <v>146</v>
      </c>
    </row>
    <row r="665" s="2" customFormat="1" ht="24.15" customHeight="1">
      <c r="A665" s="42"/>
      <c r="B665" s="43"/>
      <c r="C665" s="208" t="s">
        <v>717</v>
      </c>
      <c r="D665" s="208" t="s">
        <v>149</v>
      </c>
      <c r="E665" s="209" t="s">
        <v>718</v>
      </c>
      <c r="F665" s="210" t="s">
        <v>719</v>
      </c>
      <c r="G665" s="211" t="s">
        <v>294</v>
      </c>
      <c r="H665" s="212">
        <v>17.725000000000001</v>
      </c>
      <c r="I665" s="213"/>
      <c r="J665" s="214">
        <f>ROUND(I665*H665,2)</f>
        <v>0</v>
      </c>
      <c r="K665" s="210" t="s">
        <v>152</v>
      </c>
      <c r="L665" s="48"/>
      <c r="M665" s="215" t="s">
        <v>32</v>
      </c>
      <c r="N665" s="216" t="s">
        <v>49</v>
      </c>
      <c r="O665" s="88"/>
      <c r="P665" s="217">
        <f>O665*H665</f>
        <v>0</v>
      </c>
      <c r="Q665" s="217">
        <v>0.24384</v>
      </c>
      <c r="R665" s="217">
        <f>Q665*H665</f>
        <v>4.3220640000000001</v>
      </c>
      <c r="S665" s="217">
        <v>0</v>
      </c>
      <c r="T665" s="218">
        <f>S665*H665</f>
        <v>0</v>
      </c>
      <c r="U665" s="42"/>
      <c r="V665" s="42"/>
      <c r="W665" s="42"/>
      <c r="X665" s="42"/>
      <c r="Y665" s="42"/>
      <c r="Z665" s="42"/>
      <c r="AA665" s="42"/>
      <c r="AB665" s="42"/>
      <c r="AC665" s="42"/>
      <c r="AD665" s="42"/>
      <c r="AE665" s="42"/>
      <c r="AR665" s="219" t="s">
        <v>171</v>
      </c>
      <c r="AT665" s="219" t="s">
        <v>149</v>
      </c>
      <c r="AU665" s="219" t="s">
        <v>88</v>
      </c>
      <c r="AY665" s="20" t="s">
        <v>146</v>
      </c>
      <c r="BE665" s="220">
        <f>IF(N665="základní",J665,0)</f>
        <v>0</v>
      </c>
      <c r="BF665" s="220">
        <f>IF(N665="snížená",J665,0)</f>
        <v>0</v>
      </c>
      <c r="BG665" s="220">
        <f>IF(N665="zákl. přenesená",J665,0)</f>
        <v>0</v>
      </c>
      <c r="BH665" s="220">
        <f>IF(N665="sníž. přenesená",J665,0)</f>
        <v>0</v>
      </c>
      <c r="BI665" s="220">
        <f>IF(N665="nulová",J665,0)</f>
        <v>0</v>
      </c>
      <c r="BJ665" s="20" t="s">
        <v>86</v>
      </c>
      <c r="BK665" s="220">
        <f>ROUND(I665*H665,2)</f>
        <v>0</v>
      </c>
      <c r="BL665" s="20" t="s">
        <v>171</v>
      </c>
      <c r="BM665" s="219" t="s">
        <v>720</v>
      </c>
    </row>
    <row r="666" s="2" customFormat="1">
      <c r="A666" s="42"/>
      <c r="B666" s="43"/>
      <c r="C666" s="44"/>
      <c r="D666" s="221" t="s">
        <v>155</v>
      </c>
      <c r="E666" s="44"/>
      <c r="F666" s="222" t="s">
        <v>721</v>
      </c>
      <c r="G666" s="44"/>
      <c r="H666" s="44"/>
      <c r="I666" s="223"/>
      <c r="J666" s="44"/>
      <c r="K666" s="44"/>
      <c r="L666" s="48"/>
      <c r="M666" s="224"/>
      <c r="N666" s="225"/>
      <c r="O666" s="88"/>
      <c r="P666" s="88"/>
      <c r="Q666" s="88"/>
      <c r="R666" s="88"/>
      <c r="S666" s="88"/>
      <c r="T666" s="89"/>
      <c r="U666" s="42"/>
      <c r="V666" s="42"/>
      <c r="W666" s="42"/>
      <c r="X666" s="42"/>
      <c r="Y666" s="42"/>
      <c r="Z666" s="42"/>
      <c r="AA666" s="42"/>
      <c r="AB666" s="42"/>
      <c r="AC666" s="42"/>
      <c r="AD666" s="42"/>
      <c r="AE666" s="42"/>
      <c r="AT666" s="20" t="s">
        <v>155</v>
      </c>
      <c r="AU666" s="20" t="s">
        <v>88</v>
      </c>
    </row>
    <row r="667" s="2" customFormat="1">
      <c r="A667" s="42"/>
      <c r="B667" s="43"/>
      <c r="C667" s="44"/>
      <c r="D667" s="226" t="s">
        <v>156</v>
      </c>
      <c r="E667" s="44"/>
      <c r="F667" s="227" t="s">
        <v>722</v>
      </c>
      <c r="G667" s="44"/>
      <c r="H667" s="44"/>
      <c r="I667" s="223"/>
      <c r="J667" s="44"/>
      <c r="K667" s="44"/>
      <c r="L667" s="48"/>
      <c r="M667" s="224"/>
      <c r="N667" s="225"/>
      <c r="O667" s="88"/>
      <c r="P667" s="88"/>
      <c r="Q667" s="88"/>
      <c r="R667" s="88"/>
      <c r="S667" s="88"/>
      <c r="T667" s="89"/>
      <c r="U667" s="42"/>
      <c r="V667" s="42"/>
      <c r="W667" s="42"/>
      <c r="X667" s="42"/>
      <c r="Y667" s="42"/>
      <c r="Z667" s="42"/>
      <c r="AA667" s="42"/>
      <c r="AB667" s="42"/>
      <c r="AC667" s="42"/>
      <c r="AD667" s="42"/>
      <c r="AE667" s="42"/>
      <c r="AT667" s="20" t="s">
        <v>156</v>
      </c>
      <c r="AU667" s="20" t="s">
        <v>88</v>
      </c>
    </row>
    <row r="668" s="14" customFormat="1">
      <c r="A668" s="14"/>
      <c r="B668" s="244"/>
      <c r="C668" s="245"/>
      <c r="D668" s="221" t="s">
        <v>186</v>
      </c>
      <c r="E668" s="246" t="s">
        <v>32</v>
      </c>
      <c r="F668" s="247" t="s">
        <v>553</v>
      </c>
      <c r="G668" s="245"/>
      <c r="H668" s="246" t="s">
        <v>32</v>
      </c>
      <c r="I668" s="248"/>
      <c r="J668" s="245"/>
      <c r="K668" s="245"/>
      <c r="L668" s="249"/>
      <c r="M668" s="250"/>
      <c r="N668" s="251"/>
      <c r="O668" s="251"/>
      <c r="P668" s="251"/>
      <c r="Q668" s="251"/>
      <c r="R668" s="251"/>
      <c r="S668" s="251"/>
      <c r="T668" s="252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3" t="s">
        <v>186</v>
      </c>
      <c r="AU668" s="253" t="s">
        <v>88</v>
      </c>
      <c r="AV668" s="14" t="s">
        <v>86</v>
      </c>
      <c r="AW668" s="14" t="s">
        <v>39</v>
      </c>
      <c r="AX668" s="14" t="s">
        <v>78</v>
      </c>
      <c r="AY668" s="253" t="s">
        <v>146</v>
      </c>
    </row>
    <row r="669" s="13" customFormat="1">
      <c r="A669" s="13"/>
      <c r="B669" s="229"/>
      <c r="C669" s="230"/>
      <c r="D669" s="221" t="s">
        <v>186</v>
      </c>
      <c r="E669" s="231" t="s">
        <v>32</v>
      </c>
      <c r="F669" s="232" t="s">
        <v>554</v>
      </c>
      <c r="G669" s="230"/>
      <c r="H669" s="233">
        <v>5.5499999999999998</v>
      </c>
      <c r="I669" s="234"/>
      <c r="J669" s="230"/>
      <c r="K669" s="230"/>
      <c r="L669" s="235"/>
      <c r="M669" s="236"/>
      <c r="N669" s="237"/>
      <c r="O669" s="237"/>
      <c r="P669" s="237"/>
      <c r="Q669" s="237"/>
      <c r="R669" s="237"/>
      <c r="S669" s="237"/>
      <c r="T669" s="238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39" t="s">
        <v>186</v>
      </c>
      <c r="AU669" s="239" t="s">
        <v>88</v>
      </c>
      <c r="AV669" s="13" t="s">
        <v>88</v>
      </c>
      <c r="AW669" s="13" t="s">
        <v>39</v>
      </c>
      <c r="AX669" s="13" t="s">
        <v>78</v>
      </c>
      <c r="AY669" s="239" t="s">
        <v>146</v>
      </c>
    </row>
    <row r="670" s="13" customFormat="1">
      <c r="A670" s="13"/>
      <c r="B670" s="229"/>
      <c r="C670" s="230"/>
      <c r="D670" s="221" t="s">
        <v>186</v>
      </c>
      <c r="E670" s="231" t="s">
        <v>32</v>
      </c>
      <c r="F670" s="232" t="s">
        <v>555</v>
      </c>
      <c r="G670" s="230"/>
      <c r="H670" s="233">
        <v>6.0999999999999996</v>
      </c>
      <c r="I670" s="234"/>
      <c r="J670" s="230"/>
      <c r="K670" s="230"/>
      <c r="L670" s="235"/>
      <c r="M670" s="236"/>
      <c r="N670" s="237"/>
      <c r="O670" s="237"/>
      <c r="P670" s="237"/>
      <c r="Q670" s="237"/>
      <c r="R670" s="237"/>
      <c r="S670" s="237"/>
      <c r="T670" s="238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39" t="s">
        <v>186</v>
      </c>
      <c r="AU670" s="239" t="s">
        <v>88</v>
      </c>
      <c r="AV670" s="13" t="s">
        <v>88</v>
      </c>
      <c r="AW670" s="13" t="s">
        <v>39</v>
      </c>
      <c r="AX670" s="13" t="s">
        <v>78</v>
      </c>
      <c r="AY670" s="239" t="s">
        <v>146</v>
      </c>
    </row>
    <row r="671" s="13" customFormat="1">
      <c r="A671" s="13"/>
      <c r="B671" s="229"/>
      <c r="C671" s="230"/>
      <c r="D671" s="221" t="s">
        <v>186</v>
      </c>
      <c r="E671" s="231" t="s">
        <v>32</v>
      </c>
      <c r="F671" s="232" t="s">
        <v>556</v>
      </c>
      <c r="G671" s="230"/>
      <c r="H671" s="233">
        <v>6.0750000000000002</v>
      </c>
      <c r="I671" s="234"/>
      <c r="J671" s="230"/>
      <c r="K671" s="230"/>
      <c r="L671" s="235"/>
      <c r="M671" s="236"/>
      <c r="N671" s="237"/>
      <c r="O671" s="237"/>
      <c r="P671" s="237"/>
      <c r="Q671" s="237"/>
      <c r="R671" s="237"/>
      <c r="S671" s="237"/>
      <c r="T671" s="238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39" t="s">
        <v>186</v>
      </c>
      <c r="AU671" s="239" t="s">
        <v>88</v>
      </c>
      <c r="AV671" s="13" t="s">
        <v>88</v>
      </c>
      <c r="AW671" s="13" t="s">
        <v>39</v>
      </c>
      <c r="AX671" s="13" t="s">
        <v>78</v>
      </c>
      <c r="AY671" s="239" t="s">
        <v>146</v>
      </c>
    </row>
    <row r="672" s="15" customFormat="1">
      <c r="A672" s="15"/>
      <c r="B672" s="254"/>
      <c r="C672" s="255"/>
      <c r="D672" s="221" t="s">
        <v>186</v>
      </c>
      <c r="E672" s="256" t="s">
        <v>32</v>
      </c>
      <c r="F672" s="257" t="s">
        <v>256</v>
      </c>
      <c r="G672" s="255"/>
      <c r="H672" s="258">
        <v>17.724999999999998</v>
      </c>
      <c r="I672" s="259"/>
      <c r="J672" s="255"/>
      <c r="K672" s="255"/>
      <c r="L672" s="260"/>
      <c r="M672" s="261"/>
      <c r="N672" s="262"/>
      <c r="O672" s="262"/>
      <c r="P672" s="262"/>
      <c r="Q672" s="262"/>
      <c r="R672" s="262"/>
      <c r="S672" s="262"/>
      <c r="T672" s="263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64" t="s">
        <v>186</v>
      </c>
      <c r="AU672" s="264" t="s">
        <v>88</v>
      </c>
      <c r="AV672" s="15" t="s">
        <v>171</v>
      </c>
      <c r="AW672" s="15" t="s">
        <v>39</v>
      </c>
      <c r="AX672" s="15" t="s">
        <v>86</v>
      </c>
      <c r="AY672" s="264" t="s">
        <v>146</v>
      </c>
    </row>
    <row r="673" s="12" customFormat="1" ht="22.8" customHeight="1">
      <c r="A673" s="12"/>
      <c r="B673" s="192"/>
      <c r="C673" s="193"/>
      <c r="D673" s="194" t="s">
        <v>77</v>
      </c>
      <c r="E673" s="206" t="s">
        <v>277</v>
      </c>
      <c r="F673" s="206" t="s">
        <v>723</v>
      </c>
      <c r="G673" s="193"/>
      <c r="H673" s="193"/>
      <c r="I673" s="196"/>
      <c r="J673" s="207">
        <f>BK673</f>
        <v>0</v>
      </c>
      <c r="K673" s="193"/>
      <c r="L673" s="198"/>
      <c r="M673" s="199"/>
      <c r="N673" s="200"/>
      <c r="O673" s="200"/>
      <c r="P673" s="201">
        <f>SUM(P674:P692)</f>
        <v>0</v>
      </c>
      <c r="Q673" s="200"/>
      <c r="R673" s="201">
        <f>SUM(R674:R692)</f>
        <v>0.13856934000000001</v>
      </c>
      <c r="S673" s="200"/>
      <c r="T673" s="202">
        <f>SUM(T674:T692)</f>
        <v>0.0533</v>
      </c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R673" s="203" t="s">
        <v>86</v>
      </c>
      <c r="AT673" s="204" t="s">
        <v>77</v>
      </c>
      <c r="AU673" s="204" t="s">
        <v>86</v>
      </c>
      <c r="AY673" s="203" t="s">
        <v>146</v>
      </c>
      <c r="BK673" s="205">
        <f>SUM(BK674:BK692)</f>
        <v>0</v>
      </c>
    </row>
    <row r="674" s="2" customFormat="1" ht="37.8" customHeight="1">
      <c r="A674" s="42"/>
      <c r="B674" s="43"/>
      <c r="C674" s="208" t="s">
        <v>724</v>
      </c>
      <c r="D674" s="208" t="s">
        <v>149</v>
      </c>
      <c r="E674" s="209" t="s">
        <v>725</v>
      </c>
      <c r="F674" s="210" t="s">
        <v>726</v>
      </c>
      <c r="G674" s="211" t="s">
        <v>303</v>
      </c>
      <c r="H674" s="212">
        <v>21.32</v>
      </c>
      <c r="I674" s="213"/>
      <c r="J674" s="214">
        <f>ROUND(I674*H674,2)</f>
        <v>0</v>
      </c>
      <c r="K674" s="210" t="s">
        <v>152</v>
      </c>
      <c r="L674" s="48"/>
      <c r="M674" s="215" t="s">
        <v>32</v>
      </c>
      <c r="N674" s="216" t="s">
        <v>49</v>
      </c>
      <c r="O674" s="88"/>
      <c r="P674" s="217">
        <f>O674*H674</f>
        <v>0</v>
      </c>
      <c r="Q674" s="217">
        <v>0</v>
      </c>
      <c r="R674" s="217">
        <f>Q674*H674</f>
        <v>0</v>
      </c>
      <c r="S674" s="217">
        <v>0</v>
      </c>
      <c r="T674" s="218">
        <f>S674*H674</f>
        <v>0</v>
      </c>
      <c r="U674" s="42"/>
      <c r="V674" s="42"/>
      <c r="W674" s="42"/>
      <c r="X674" s="42"/>
      <c r="Y674" s="42"/>
      <c r="Z674" s="42"/>
      <c r="AA674" s="42"/>
      <c r="AB674" s="42"/>
      <c r="AC674" s="42"/>
      <c r="AD674" s="42"/>
      <c r="AE674" s="42"/>
      <c r="AR674" s="219" t="s">
        <v>171</v>
      </c>
      <c r="AT674" s="219" t="s">
        <v>149</v>
      </c>
      <c r="AU674" s="219" t="s">
        <v>88</v>
      </c>
      <c r="AY674" s="20" t="s">
        <v>146</v>
      </c>
      <c r="BE674" s="220">
        <f>IF(N674="základní",J674,0)</f>
        <v>0</v>
      </c>
      <c r="BF674" s="220">
        <f>IF(N674="snížená",J674,0)</f>
        <v>0</v>
      </c>
      <c r="BG674" s="220">
        <f>IF(N674="zákl. přenesená",J674,0)</f>
        <v>0</v>
      </c>
      <c r="BH674" s="220">
        <f>IF(N674="sníž. přenesená",J674,0)</f>
        <v>0</v>
      </c>
      <c r="BI674" s="220">
        <f>IF(N674="nulová",J674,0)</f>
        <v>0</v>
      </c>
      <c r="BJ674" s="20" t="s">
        <v>86</v>
      </c>
      <c r="BK674" s="220">
        <f>ROUND(I674*H674,2)</f>
        <v>0</v>
      </c>
      <c r="BL674" s="20" t="s">
        <v>171</v>
      </c>
      <c r="BM674" s="219" t="s">
        <v>727</v>
      </c>
    </row>
    <row r="675" s="2" customFormat="1">
      <c r="A675" s="42"/>
      <c r="B675" s="43"/>
      <c r="C675" s="44"/>
      <c r="D675" s="221" t="s">
        <v>155</v>
      </c>
      <c r="E675" s="44"/>
      <c r="F675" s="222" t="s">
        <v>728</v>
      </c>
      <c r="G675" s="44"/>
      <c r="H675" s="44"/>
      <c r="I675" s="223"/>
      <c r="J675" s="44"/>
      <c r="K675" s="44"/>
      <c r="L675" s="48"/>
      <c r="M675" s="224"/>
      <c r="N675" s="225"/>
      <c r="O675" s="88"/>
      <c r="P675" s="88"/>
      <c r="Q675" s="88"/>
      <c r="R675" s="88"/>
      <c r="S675" s="88"/>
      <c r="T675" s="89"/>
      <c r="U675" s="42"/>
      <c r="V675" s="42"/>
      <c r="W675" s="42"/>
      <c r="X675" s="42"/>
      <c r="Y675" s="42"/>
      <c r="Z675" s="42"/>
      <c r="AA675" s="42"/>
      <c r="AB675" s="42"/>
      <c r="AC675" s="42"/>
      <c r="AD675" s="42"/>
      <c r="AE675" s="42"/>
      <c r="AT675" s="20" t="s">
        <v>155</v>
      </c>
      <c r="AU675" s="20" t="s">
        <v>88</v>
      </c>
    </row>
    <row r="676" s="2" customFormat="1">
      <c r="A676" s="42"/>
      <c r="B676" s="43"/>
      <c r="C676" s="44"/>
      <c r="D676" s="226" t="s">
        <v>156</v>
      </c>
      <c r="E676" s="44"/>
      <c r="F676" s="227" t="s">
        <v>729</v>
      </c>
      <c r="G676" s="44"/>
      <c r="H676" s="44"/>
      <c r="I676" s="223"/>
      <c r="J676" s="44"/>
      <c r="K676" s="44"/>
      <c r="L676" s="48"/>
      <c r="M676" s="224"/>
      <c r="N676" s="225"/>
      <c r="O676" s="88"/>
      <c r="P676" s="88"/>
      <c r="Q676" s="88"/>
      <c r="R676" s="88"/>
      <c r="S676" s="88"/>
      <c r="T676" s="89"/>
      <c r="U676" s="42"/>
      <c r="V676" s="42"/>
      <c r="W676" s="42"/>
      <c r="X676" s="42"/>
      <c r="Y676" s="42"/>
      <c r="Z676" s="42"/>
      <c r="AA676" s="42"/>
      <c r="AB676" s="42"/>
      <c r="AC676" s="42"/>
      <c r="AD676" s="42"/>
      <c r="AE676" s="42"/>
      <c r="AT676" s="20" t="s">
        <v>156</v>
      </c>
      <c r="AU676" s="20" t="s">
        <v>88</v>
      </c>
    </row>
    <row r="677" s="14" customFormat="1">
      <c r="A677" s="14"/>
      <c r="B677" s="244"/>
      <c r="C677" s="245"/>
      <c r="D677" s="221" t="s">
        <v>186</v>
      </c>
      <c r="E677" s="246" t="s">
        <v>32</v>
      </c>
      <c r="F677" s="247" t="s">
        <v>238</v>
      </c>
      <c r="G677" s="245"/>
      <c r="H677" s="246" t="s">
        <v>32</v>
      </c>
      <c r="I677" s="248"/>
      <c r="J677" s="245"/>
      <c r="K677" s="245"/>
      <c r="L677" s="249"/>
      <c r="M677" s="250"/>
      <c r="N677" s="251"/>
      <c r="O677" s="251"/>
      <c r="P677" s="251"/>
      <c r="Q677" s="251"/>
      <c r="R677" s="251"/>
      <c r="S677" s="251"/>
      <c r="T677" s="252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3" t="s">
        <v>186</v>
      </c>
      <c r="AU677" s="253" t="s">
        <v>88</v>
      </c>
      <c r="AV677" s="14" t="s">
        <v>86</v>
      </c>
      <c r="AW677" s="14" t="s">
        <v>39</v>
      </c>
      <c r="AX677" s="14" t="s">
        <v>78</v>
      </c>
      <c r="AY677" s="253" t="s">
        <v>146</v>
      </c>
    </row>
    <row r="678" s="13" customFormat="1">
      <c r="A678" s="13"/>
      <c r="B678" s="229"/>
      <c r="C678" s="230"/>
      <c r="D678" s="221" t="s">
        <v>186</v>
      </c>
      <c r="E678" s="231" t="s">
        <v>32</v>
      </c>
      <c r="F678" s="232" t="s">
        <v>730</v>
      </c>
      <c r="G678" s="230"/>
      <c r="H678" s="233">
        <v>9.1899999999999995</v>
      </c>
      <c r="I678" s="234"/>
      <c r="J678" s="230"/>
      <c r="K678" s="230"/>
      <c r="L678" s="235"/>
      <c r="M678" s="236"/>
      <c r="N678" s="237"/>
      <c r="O678" s="237"/>
      <c r="P678" s="237"/>
      <c r="Q678" s="237"/>
      <c r="R678" s="237"/>
      <c r="S678" s="237"/>
      <c r="T678" s="238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39" t="s">
        <v>186</v>
      </c>
      <c r="AU678" s="239" t="s">
        <v>88</v>
      </c>
      <c r="AV678" s="13" t="s">
        <v>88</v>
      </c>
      <c r="AW678" s="13" t="s">
        <v>39</v>
      </c>
      <c r="AX678" s="13" t="s">
        <v>78</v>
      </c>
      <c r="AY678" s="239" t="s">
        <v>146</v>
      </c>
    </row>
    <row r="679" s="13" customFormat="1">
      <c r="A679" s="13"/>
      <c r="B679" s="229"/>
      <c r="C679" s="230"/>
      <c r="D679" s="221" t="s">
        <v>186</v>
      </c>
      <c r="E679" s="231" t="s">
        <v>32</v>
      </c>
      <c r="F679" s="232" t="s">
        <v>731</v>
      </c>
      <c r="G679" s="230"/>
      <c r="H679" s="233">
        <v>12.130000000000001</v>
      </c>
      <c r="I679" s="234"/>
      <c r="J679" s="230"/>
      <c r="K679" s="230"/>
      <c r="L679" s="235"/>
      <c r="M679" s="236"/>
      <c r="N679" s="237"/>
      <c r="O679" s="237"/>
      <c r="P679" s="237"/>
      <c r="Q679" s="237"/>
      <c r="R679" s="237"/>
      <c r="S679" s="237"/>
      <c r="T679" s="238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39" t="s">
        <v>186</v>
      </c>
      <c r="AU679" s="239" t="s">
        <v>88</v>
      </c>
      <c r="AV679" s="13" t="s">
        <v>88</v>
      </c>
      <c r="AW679" s="13" t="s">
        <v>39</v>
      </c>
      <c r="AX679" s="13" t="s">
        <v>78</v>
      </c>
      <c r="AY679" s="239" t="s">
        <v>146</v>
      </c>
    </row>
    <row r="680" s="15" customFormat="1">
      <c r="A680" s="15"/>
      <c r="B680" s="254"/>
      <c r="C680" s="255"/>
      <c r="D680" s="221" t="s">
        <v>186</v>
      </c>
      <c r="E680" s="256" t="s">
        <v>32</v>
      </c>
      <c r="F680" s="257" t="s">
        <v>256</v>
      </c>
      <c r="G680" s="255"/>
      <c r="H680" s="258">
        <v>21.32</v>
      </c>
      <c r="I680" s="259"/>
      <c r="J680" s="255"/>
      <c r="K680" s="255"/>
      <c r="L680" s="260"/>
      <c r="M680" s="261"/>
      <c r="N680" s="262"/>
      <c r="O680" s="262"/>
      <c r="P680" s="262"/>
      <c r="Q680" s="262"/>
      <c r="R680" s="262"/>
      <c r="S680" s="262"/>
      <c r="T680" s="263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64" t="s">
        <v>186</v>
      </c>
      <c r="AU680" s="264" t="s">
        <v>88</v>
      </c>
      <c r="AV680" s="15" t="s">
        <v>171</v>
      </c>
      <c r="AW680" s="15" t="s">
        <v>39</v>
      </c>
      <c r="AX680" s="15" t="s">
        <v>86</v>
      </c>
      <c r="AY680" s="264" t="s">
        <v>146</v>
      </c>
    </row>
    <row r="681" s="2" customFormat="1" ht="24.15" customHeight="1">
      <c r="A681" s="42"/>
      <c r="B681" s="43"/>
      <c r="C681" s="265" t="s">
        <v>732</v>
      </c>
      <c r="D681" s="265" t="s">
        <v>286</v>
      </c>
      <c r="E681" s="266" t="s">
        <v>733</v>
      </c>
      <c r="F681" s="267" t="s">
        <v>734</v>
      </c>
      <c r="G681" s="268" t="s">
        <v>303</v>
      </c>
      <c r="H681" s="269">
        <v>22.385999999999999</v>
      </c>
      <c r="I681" s="270"/>
      <c r="J681" s="271">
        <f>ROUND(I681*H681,2)</f>
        <v>0</v>
      </c>
      <c r="K681" s="267" t="s">
        <v>152</v>
      </c>
      <c r="L681" s="272"/>
      <c r="M681" s="273" t="s">
        <v>32</v>
      </c>
      <c r="N681" s="274" t="s">
        <v>49</v>
      </c>
      <c r="O681" s="88"/>
      <c r="P681" s="217">
        <f>O681*H681</f>
        <v>0</v>
      </c>
      <c r="Q681" s="217">
        <v>0.0061900000000000002</v>
      </c>
      <c r="R681" s="217">
        <f>Q681*H681</f>
        <v>0.13856934000000001</v>
      </c>
      <c r="S681" s="217">
        <v>0</v>
      </c>
      <c r="T681" s="218">
        <f>S681*H681</f>
        <v>0</v>
      </c>
      <c r="U681" s="42"/>
      <c r="V681" s="42"/>
      <c r="W681" s="42"/>
      <c r="X681" s="42"/>
      <c r="Y681" s="42"/>
      <c r="Z681" s="42"/>
      <c r="AA681" s="42"/>
      <c r="AB681" s="42"/>
      <c r="AC681" s="42"/>
      <c r="AD681" s="42"/>
      <c r="AE681" s="42"/>
      <c r="AR681" s="219" t="s">
        <v>277</v>
      </c>
      <c r="AT681" s="219" t="s">
        <v>286</v>
      </c>
      <c r="AU681" s="219" t="s">
        <v>88</v>
      </c>
      <c r="AY681" s="20" t="s">
        <v>146</v>
      </c>
      <c r="BE681" s="220">
        <f>IF(N681="základní",J681,0)</f>
        <v>0</v>
      </c>
      <c r="BF681" s="220">
        <f>IF(N681="snížená",J681,0)</f>
        <v>0</v>
      </c>
      <c r="BG681" s="220">
        <f>IF(N681="zákl. přenesená",J681,0)</f>
        <v>0</v>
      </c>
      <c r="BH681" s="220">
        <f>IF(N681="sníž. přenesená",J681,0)</f>
        <v>0</v>
      </c>
      <c r="BI681" s="220">
        <f>IF(N681="nulová",J681,0)</f>
        <v>0</v>
      </c>
      <c r="BJ681" s="20" t="s">
        <v>86</v>
      </c>
      <c r="BK681" s="220">
        <f>ROUND(I681*H681,2)</f>
        <v>0</v>
      </c>
      <c r="BL681" s="20" t="s">
        <v>171</v>
      </c>
      <c r="BM681" s="219" t="s">
        <v>735</v>
      </c>
    </row>
    <row r="682" s="2" customFormat="1">
      <c r="A682" s="42"/>
      <c r="B682" s="43"/>
      <c r="C682" s="44"/>
      <c r="D682" s="221" t="s">
        <v>155</v>
      </c>
      <c r="E682" s="44"/>
      <c r="F682" s="222" t="s">
        <v>734</v>
      </c>
      <c r="G682" s="44"/>
      <c r="H682" s="44"/>
      <c r="I682" s="223"/>
      <c r="J682" s="44"/>
      <c r="K682" s="44"/>
      <c r="L682" s="48"/>
      <c r="M682" s="224"/>
      <c r="N682" s="225"/>
      <c r="O682" s="88"/>
      <c r="P682" s="88"/>
      <c r="Q682" s="88"/>
      <c r="R682" s="88"/>
      <c r="S682" s="88"/>
      <c r="T682" s="89"/>
      <c r="U682" s="42"/>
      <c r="V682" s="42"/>
      <c r="W682" s="42"/>
      <c r="X682" s="42"/>
      <c r="Y682" s="42"/>
      <c r="Z682" s="42"/>
      <c r="AA682" s="42"/>
      <c r="AB682" s="42"/>
      <c r="AC682" s="42"/>
      <c r="AD682" s="42"/>
      <c r="AE682" s="42"/>
      <c r="AT682" s="20" t="s">
        <v>155</v>
      </c>
      <c r="AU682" s="20" t="s">
        <v>88</v>
      </c>
    </row>
    <row r="683" s="13" customFormat="1">
      <c r="A683" s="13"/>
      <c r="B683" s="229"/>
      <c r="C683" s="230"/>
      <c r="D683" s="221" t="s">
        <v>186</v>
      </c>
      <c r="E683" s="230"/>
      <c r="F683" s="232" t="s">
        <v>736</v>
      </c>
      <c r="G683" s="230"/>
      <c r="H683" s="233">
        <v>22.385999999999999</v>
      </c>
      <c r="I683" s="234"/>
      <c r="J683" s="230"/>
      <c r="K683" s="230"/>
      <c r="L683" s="235"/>
      <c r="M683" s="236"/>
      <c r="N683" s="237"/>
      <c r="O683" s="237"/>
      <c r="P683" s="237"/>
      <c r="Q683" s="237"/>
      <c r="R683" s="237"/>
      <c r="S683" s="237"/>
      <c r="T683" s="238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39" t="s">
        <v>186</v>
      </c>
      <c r="AU683" s="239" t="s">
        <v>88</v>
      </c>
      <c r="AV683" s="13" t="s">
        <v>88</v>
      </c>
      <c r="AW683" s="13" t="s">
        <v>4</v>
      </c>
      <c r="AX683" s="13" t="s">
        <v>86</v>
      </c>
      <c r="AY683" s="239" t="s">
        <v>146</v>
      </c>
    </row>
    <row r="684" s="2" customFormat="1" ht="24.15" customHeight="1">
      <c r="A684" s="42"/>
      <c r="B684" s="43"/>
      <c r="C684" s="208" t="s">
        <v>737</v>
      </c>
      <c r="D684" s="208" t="s">
        <v>149</v>
      </c>
      <c r="E684" s="209" t="s">
        <v>738</v>
      </c>
      <c r="F684" s="210" t="s">
        <v>739</v>
      </c>
      <c r="G684" s="211" t="s">
        <v>303</v>
      </c>
      <c r="H684" s="212">
        <v>21.32</v>
      </c>
      <c r="I684" s="213"/>
      <c r="J684" s="214">
        <f>ROUND(I684*H684,2)</f>
        <v>0</v>
      </c>
      <c r="K684" s="210" t="s">
        <v>152</v>
      </c>
      <c r="L684" s="48"/>
      <c r="M684" s="215" t="s">
        <v>32</v>
      </c>
      <c r="N684" s="216" t="s">
        <v>49</v>
      </c>
      <c r="O684" s="88"/>
      <c r="P684" s="217">
        <f>O684*H684</f>
        <v>0</v>
      </c>
      <c r="Q684" s="217">
        <v>0</v>
      </c>
      <c r="R684" s="217">
        <f>Q684*H684</f>
        <v>0</v>
      </c>
      <c r="S684" s="217">
        <v>0.0025000000000000001</v>
      </c>
      <c r="T684" s="218">
        <f>S684*H684</f>
        <v>0.0533</v>
      </c>
      <c r="U684" s="42"/>
      <c r="V684" s="42"/>
      <c r="W684" s="42"/>
      <c r="X684" s="42"/>
      <c r="Y684" s="42"/>
      <c r="Z684" s="42"/>
      <c r="AA684" s="42"/>
      <c r="AB684" s="42"/>
      <c r="AC684" s="42"/>
      <c r="AD684" s="42"/>
      <c r="AE684" s="42"/>
      <c r="AR684" s="219" t="s">
        <v>171</v>
      </c>
      <c r="AT684" s="219" t="s">
        <v>149</v>
      </c>
      <c r="AU684" s="219" t="s">
        <v>88</v>
      </c>
      <c r="AY684" s="20" t="s">
        <v>146</v>
      </c>
      <c r="BE684" s="220">
        <f>IF(N684="základní",J684,0)</f>
        <v>0</v>
      </c>
      <c r="BF684" s="220">
        <f>IF(N684="snížená",J684,0)</f>
        <v>0</v>
      </c>
      <c r="BG684" s="220">
        <f>IF(N684="zákl. přenesená",J684,0)</f>
        <v>0</v>
      </c>
      <c r="BH684" s="220">
        <f>IF(N684="sníž. přenesená",J684,0)</f>
        <v>0</v>
      </c>
      <c r="BI684" s="220">
        <f>IF(N684="nulová",J684,0)</f>
        <v>0</v>
      </c>
      <c r="BJ684" s="20" t="s">
        <v>86</v>
      </c>
      <c r="BK684" s="220">
        <f>ROUND(I684*H684,2)</f>
        <v>0</v>
      </c>
      <c r="BL684" s="20" t="s">
        <v>171</v>
      </c>
      <c r="BM684" s="219" t="s">
        <v>740</v>
      </c>
    </row>
    <row r="685" s="2" customFormat="1">
      <c r="A685" s="42"/>
      <c r="B685" s="43"/>
      <c r="C685" s="44"/>
      <c r="D685" s="221" t="s">
        <v>155</v>
      </c>
      <c r="E685" s="44"/>
      <c r="F685" s="222" t="s">
        <v>741</v>
      </c>
      <c r="G685" s="44"/>
      <c r="H685" s="44"/>
      <c r="I685" s="223"/>
      <c r="J685" s="44"/>
      <c r="K685" s="44"/>
      <c r="L685" s="48"/>
      <c r="M685" s="224"/>
      <c r="N685" s="225"/>
      <c r="O685" s="88"/>
      <c r="P685" s="88"/>
      <c r="Q685" s="88"/>
      <c r="R685" s="88"/>
      <c r="S685" s="88"/>
      <c r="T685" s="89"/>
      <c r="U685" s="42"/>
      <c r="V685" s="42"/>
      <c r="W685" s="42"/>
      <c r="X685" s="42"/>
      <c r="Y685" s="42"/>
      <c r="Z685" s="42"/>
      <c r="AA685" s="42"/>
      <c r="AB685" s="42"/>
      <c r="AC685" s="42"/>
      <c r="AD685" s="42"/>
      <c r="AE685" s="42"/>
      <c r="AT685" s="20" t="s">
        <v>155</v>
      </c>
      <c r="AU685" s="20" t="s">
        <v>88</v>
      </c>
    </row>
    <row r="686" s="2" customFormat="1">
      <c r="A686" s="42"/>
      <c r="B686" s="43"/>
      <c r="C686" s="44"/>
      <c r="D686" s="226" t="s">
        <v>156</v>
      </c>
      <c r="E686" s="44"/>
      <c r="F686" s="227" t="s">
        <v>742</v>
      </c>
      <c r="G686" s="44"/>
      <c r="H686" s="44"/>
      <c r="I686" s="223"/>
      <c r="J686" s="44"/>
      <c r="K686" s="44"/>
      <c r="L686" s="48"/>
      <c r="M686" s="224"/>
      <c r="N686" s="225"/>
      <c r="O686" s="88"/>
      <c r="P686" s="88"/>
      <c r="Q686" s="88"/>
      <c r="R686" s="88"/>
      <c r="S686" s="88"/>
      <c r="T686" s="89"/>
      <c r="U686" s="42"/>
      <c r="V686" s="42"/>
      <c r="W686" s="42"/>
      <c r="X686" s="42"/>
      <c r="Y686" s="42"/>
      <c r="Z686" s="42"/>
      <c r="AA686" s="42"/>
      <c r="AB686" s="42"/>
      <c r="AC686" s="42"/>
      <c r="AD686" s="42"/>
      <c r="AE686" s="42"/>
      <c r="AT686" s="20" t="s">
        <v>156</v>
      </c>
      <c r="AU686" s="20" t="s">
        <v>88</v>
      </c>
    </row>
    <row r="687" s="14" customFormat="1">
      <c r="A687" s="14"/>
      <c r="B687" s="244"/>
      <c r="C687" s="245"/>
      <c r="D687" s="221" t="s">
        <v>186</v>
      </c>
      <c r="E687" s="246" t="s">
        <v>32</v>
      </c>
      <c r="F687" s="247" t="s">
        <v>238</v>
      </c>
      <c r="G687" s="245"/>
      <c r="H687" s="246" t="s">
        <v>32</v>
      </c>
      <c r="I687" s="248"/>
      <c r="J687" s="245"/>
      <c r="K687" s="245"/>
      <c r="L687" s="249"/>
      <c r="M687" s="250"/>
      <c r="N687" s="251"/>
      <c r="O687" s="251"/>
      <c r="P687" s="251"/>
      <c r="Q687" s="251"/>
      <c r="R687" s="251"/>
      <c r="S687" s="251"/>
      <c r="T687" s="252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3" t="s">
        <v>186</v>
      </c>
      <c r="AU687" s="253" t="s">
        <v>88</v>
      </c>
      <c r="AV687" s="14" t="s">
        <v>86</v>
      </c>
      <c r="AW687" s="14" t="s">
        <v>39</v>
      </c>
      <c r="AX687" s="14" t="s">
        <v>78</v>
      </c>
      <c r="AY687" s="253" t="s">
        <v>146</v>
      </c>
    </row>
    <row r="688" s="13" customFormat="1">
      <c r="A688" s="13"/>
      <c r="B688" s="229"/>
      <c r="C688" s="230"/>
      <c r="D688" s="221" t="s">
        <v>186</v>
      </c>
      <c r="E688" s="231" t="s">
        <v>32</v>
      </c>
      <c r="F688" s="232" t="s">
        <v>730</v>
      </c>
      <c r="G688" s="230"/>
      <c r="H688" s="233">
        <v>9.1899999999999995</v>
      </c>
      <c r="I688" s="234"/>
      <c r="J688" s="230"/>
      <c r="K688" s="230"/>
      <c r="L688" s="235"/>
      <c r="M688" s="236"/>
      <c r="N688" s="237"/>
      <c r="O688" s="237"/>
      <c r="P688" s="237"/>
      <c r="Q688" s="237"/>
      <c r="R688" s="237"/>
      <c r="S688" s="237"/>
      <c r="T688" s="238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39" t="s">
        <v>186</v>
      </c>
      <c r="AU688" s="239" t="s">
        <v>88</v>
      </c>
      <c r="AV688" s="13" t="s">
        <v>88</v>
      </c>
      <c r="AW688" s="13" t="s">
        <v>39</v>
      </c>
      <c r="AX688" s="13" t="s">
        <v>78</v>
      </c>
      <c r="AY688" s="239" t="s">
        <v>146</v>
      </c>
    </row>
    <row r="689" s="13" customFormat="1">
      <c r="A689" s="13"/>
      <c r="B689" s="229"/>
      <c r="C689" s="230"/>
      <c r="D689" s="221" t="s">
        <v>186</v>
      </c>
      <c r="E689" s="231" t="s">
        <v>32</v>
      </c>
      <c r="F689" s="232" t="s">
        <v>731</v>
      </c>
      <c r="G689" s="230"/>
      <c r="H689" s="233">
        <v>12.130000000000001</v>
      </c>
      <c r="I689" s="234"/>
      <c r="J689" s="230"/>
      <c r="K689" s="230"/>
      <c r="L689" s="235"/>
      <c r="M689" s="236"/>
      <c r="N689" s="237"/>
      <c r="O689" s="237"/>
      <c r="P689" s="237"/>
      <c r="Q689" s="237"/>
      <c r="R689" s="237"/>
      <c r="S689" s="237"/>
      <c r="T689" s="238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39" t="s">
        <v>186</v>
      </c>
      <c r="AU689" s="239" t="s">
        <v>88</v>
      </c>
      <c r="AV689" s="13" t="s">
        <v>88</v>
      </c>
      <c r="AW689" s="13" t="s">
        <v>39</v>
      </c>
      <c r="AX689" s="13" t="s">
        <v>78</v>
      </c>
      <c r="AY689" s="239" t="s">
        <v>146</v>
      </c>
    </row>
    <row r="690" s="15" customFormat="1">
      <c r="A690" s="15"/>
      <c r="B690" s="254"/>
      <c r="C690" s="255"/>
      <c r="D690" s="221" t="s">
        <v>186</v>
      </c>
      <c r="E690" s="256" t="s">
        <v>32</v>
      </c>
      <c r="F690" s="257" t="s">
        <v>256</v>
      </c>
      <c r="G690" s="255"/>
      <c r="H690" s="258">
        <v>21.32</v>
      </c>
      <c r="I690" s="259"/>
      <c r="J690" s="255"/>
      <c r="K690" s="255"/>
      <c r="L690" s="260"/>
      <c r="M690" s="261"/>
      <c r="N690" s="262"/>
      <c r="O690" s="262"/>
      <c r="P690" s="262"/>
      <c r="Q690" s="262"/>
      <c r="R690" s="262"/>
      <c r="S690" s="262"/>
      <c r="T690" s="263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T690" s="264" t="s">
        <v>186</v>
      </c>
      <c r="AU690" s="264" t="s">
        <v>88</v>
      </c>
      <c r="AV690" s="15" t="s">
        <v>171</v>
      </c>
      <c r="AW690" s="15" t="s">
        <v>39</v>
      </c>
      <c r="AX690" s="15" t="s">
        <v>86</v>
      </c>
      <c r="AY690" s="264" t="s">
        <v>146</v>
      </c>
    </row>
    <row r="691" s="2" customFormat="1" ht="16.5" customHeight="1">
      <c r="A691" s="42"/>
      <c r="B691" s="43"/>
      <c r="C691" s="208" t="s">
        <v>743</v>
      </c>
      <c r="D691" s="208" t="s">
        <v>149</v>
      </c>
      <c r="E691" s="209" t="s">
        <v>744</v>
      </c>
      <c r="F691" s="210" t="s">
        <v>745</v>
      </c>
      <c r="G691" s="211" t="s">
        <v>746</v>
      </c>
      <c r="H691" s="212">
        <v>4</v>
      </c>
      <c r="I691" s="213"/>
      <c r="J691" s="214">
        <f>ROUND(I691*H691,2)</f>
        <v>0</v>
      </c>
      <c r="K691" s="210" t="s">
        <v>32</v>
      </c>
      <c r="L691" s="48"/>
      <c r="M691" s="215" t="s">
        <v>32</v>
      </c>
      <c r="N691" s="216" t="s">
        <v>49</v>
      </c>
      <c r="O691" s="88"/>
      <c r="P691" s="217">
        <f>O691*H691</f>
        <v>0</v>
      </c>
      <c r="Q691" s="217">
        <v>0</v>
      </c>
      <c r="R691" s="217">
        <f>Q691*H691</f>
        <v>0</v>
      </c>
      <c r="S691" s="217">
        <v>0</v>
      </c>
      <c r="T691" s="218">
        <f>S691*H691</f>
        <v>0</v>
      </c>
      <c r="U691" s="42"/>
      <c r="V691" s="42"/>
      <c r="W691" s="42"/>
      <c r="X691" s="42"/>
      <c r="Y691" s="42"/>
      <c r="Z691" s="42"/>
      <c r="AA691" s="42"/>
      <c r="AB691" s="42"/>
      <c r="AC691" s="42"/>
      <c r="AD691" s="42"/>
      <c r="AE691" s="42"/>
      <c r="AR691" s="219" t="s">
        <v>171</v>
      </c>
      <c r="AT691" s="219" t="s">
        <v>149</v>
      </c>
      <c r="AU691" s="219" t="s">
        <v>88</v>
      </c>
      <c r="AY691" s="20" t="s">
        <v>146</v>
      </c>
      <c r="BE691" s="220">
        <f>IF(N691="základní",J691,0)</f>
        <v>0</v>
      </c>
      <c r="BF691" s="220">
        <f>IF(N691="snížená",J691,0)</f>
        <v>0</v>
      </c>
      <c r="BG691" s="220">
        <f>IF(N691="zákl. přenesená",J691,0)</f>
        <v>0</v>
      </c>
      <c r="BH691" s="220">
        <f>IF(N691="sníž. přenesená",J691,0)</f>
        <v>0</v>
      </c>
      <c r="BI691" s="220">
        <f>IF(N691="nulová",J691,0)</f>
        <v>0</v>
      </c>
      <c r="BJ691" s="20" t="s">
        <v>86</v>
      </c>
      <c r="BK691" s="220">
        <f>ROUND(I691*H691,2)</f>
        <v>0</v>
      </c>
      <c r="BL691" s="20" t="s">
        <v>171</v>
      </c>
      <c r="BM691" s="219" t="s">
        <v>747</v>
      </c>
    </row>
    <row r="692" s="2" customFormat="1">
      <c r="A692" s="42"/>
      <c r="B692" s="43"/>
      <c r="C692" s="44"/>
      <c r="D692" s="221" t="s">
        <v>155</v>
      </c>
      <c r="E692" s="44"/>
      <c r="F692" s="222" t="s">
        <v>745</v>
      </c>
      <c r="G692" s="44"/>
      <c r="H692" s="44"/>
      <c r="I692" s="223"/>
      <c r="J692" s="44"/>
      <c r="K692" s="44"/>
      <c r="L692" s="48"/>
      <c r="M692" s="224"/>
      <c r="N692" s="225"/>
      <c r="O692" s="88"/>
      <c r="P692" s="88"/>
      <c r="Q692" s="88"/>
      <c r="R692" s="88"/>
      <c r="S692" s="88"/>
      <c r="T692" s="89"/>
      <c r="U692" s="42"/>
      <c r="V692" s="42"/>
      <c r="W692" s="42"/>
      <c r="X692" s="42"/>
      <c r="Y692" s="42"/>
      <c r="Z692" s="42"/>
      <c r="AA692" s="42"/>
      <c r="AB692" s="42"/>
      <c r="AC692" s="42"/>
      <c r="AD692" s="42"/>
      <c r="AE692" s="42"/>
      <c r="AT692" s="20" t="s">
        <v>155</v>
      </c>
      <c r="AU692" s="20" t="s">
        <v>88</v>
      </c>
    </row>
    <row r="693" s="12" customFormat="1" ht="22.8" customHeight="1">
      <c r="A693" s="12"/>
      <c r="B693" s="192"/>
      <c r="C693" s="193"/>
      <c r="D693" s="194" t="s">
        <v>77</v>
      </c>
      <c r="E693" s="206" t="s">
        <v>285</v>
      </c>
      <c r="F693" s="206" t="s">
        <v>748</v>
      </c>
      <c r="G693" s="193"/>
      <c r="H693" s="193"/>
      <c r="I693" s="196"/>
      <c r="J693" s="207">
        <f>BK693</f>
        <v>0</v>
      </c>
      <c r="K693" s="193"/>
      <c r="L693" s="198"/>
      <c r="M693" s="199"/>
      <c r="N693" s="200"/>
      <c r="O693" s="200"/>
      <c r="P693" s="201">
        <f>SUM(P694:P805)</f>
        <v>0</v>
      </c>
      <c r="Q693" s="200"/>
      <c r="R693" s="201">
        <f>SUM(R694:R805)</f>
        <v>0.20055009999999998</v>
      </c>
      <c r="S693" s="200"/>
      <c r="T693" s="202">
        <f>SUM(T694:T805)</f>
        <v>0.32800000000000001</v>
      </c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R693" s="203" t="s">
        <v>86</v>
      </c>
      <c r="AT693" s="204" t="s">
        <v>77</v>
      </c>
      <c r="AU693" s="204" t="s">
        <v>86</v>
      </c>
      <c r="AY693" s="203" t="s">
        <v>146</v>
      </c>
      <c r="BK693" s="205">
        <f>SUM(BK694:BK805)</f>
        <v>0</v>
      </c>
    </row>
    <row r="694" s="2" customFormat="1" ht="37.8" customHeight="1">
      <c r="A694" s="42"/>
      <c r="B694" s="43"/>
      <c r="C694" s="208" t="s">
        <v>749</v>
      </c>
      <c r="D694" s="208" t="s">
        <v>149</v>
      </c>
      <c r="E694" s="209" t="s">
        <v>750</v>
      </c>
      <c r="F694" s="210" t="s">
        <v>751</v>
      </c>
      <c r="G694" s="211" t="s">
        <v>294</v>
      </c>
      <c r="H694" s="212">
        <v>1006</v>
      </c>
      <c r="I694" s="213"/>
      <c r="J694" s="214">
        <f>ROUND(I694*H694,2)</f>
        <v>0</v>
      </c>
      <c r="K694" s="210" t="s">
        <v>152</v>
      </c>
      <c r="L694" s="48"/>
      <c r="M694" s="215" t="s">
        <v>32</v>
      </c>
      <c r="N694" s="216" t="s">
        <v>49</v>
      </c>
      <c r="O694" s="88"/>
      <c r="P694" s="217">
        <f>O694*H694</f>
        <v>0</v>
      </c>
      <c r="Q694" s="217">
        <v>0</v>
      </c>
      <c r="R694" s="217">
        <f>Q694*H694</f>
        <v>0</v>
      </c>
      <c r="S694" s="217">
        <v>0</v>
      </c>
      <c r="T694" s="218">
        <f>S694*H694</f>
        <v>0</v>
      </c>
      <c r="U694" s="42"/>
      <c r="V694" s="42"/>
      <c r="W694" s="42"/>
      <c r="X694" s="42"/>
      <c r="Y694" s="42"/>
      <c r="Z694" s="42"/>
      <c r="AA694" s="42"/>
      <c r="AB694" s="42"/>
      <c r="AC694" s="42"/>
      <c r="AD694" s="42"/>
      <c r="AE694" s="42"/>
      <c r="AR694" s="219" t="s">
        <v>171</v>
      </c>
      <c r="AT694" s="219" t="s">
        <v>149</v>
      </c>
      <c r="AU694" s="219" t="s">
        <v>88</v>
      </c>
      <c r="AY694" s="20" t="s">
        <v>146</v>
      </c>
      <c r="BE694" s="220">
        <f>IF(N694="základní",J694,0)</f>
        <v>0</v>
      </c>
      <c r="BF694" s="220">
        <f>IF(N694="snížená",J694,0)</f>
        <v>0</v>
      </c>
      <c r="BG694" s="220">
        <f>IF(N694="zákl. přenesená",J694,0)</f>
        <v>0</v>
      </c>
      <c r="BH694" s="220">
        <f>IF(N694="sníž. přenesená",J694,0)</f>
        <v>0</v>
      </c>
      <c r="BI694" s="220">
        <f>IF(N694="nulová",J694,0)</f>
        <v>0</v>
      </c>
      <c r="BJ694" s="20" t="s">
        <v>86</v>
      </c>
      <c r="BK694" s="220">
        <f>ROUND(I694*H694,2)</f>
        <v>0</v>
      </c>
      <c r="BL694" s="20" t="s">
        <v>171</v>
      </c>
      <c r="BM694" s="219" t="s">
        <v>752</v>
      </c>
    </row>
    <row r="695" s="2" customFormat="1">
      <c r="A695" s="42"/>
      <c r="B695" s="43"/>
      <c r="C695" s="44"/>
      <c r="D695" s="221" t="s">
        <v>155</v>
      </c>
      <c r="E695" s="44"/>
      <c r="F695" s="222" t="s">
        <v>753</v>
      </c>
      <c r="G695" s="44"/>
      <c r="H695" s="44"/>
      <c r="I695" s="223"/>
      <c r="J695" s="44"/>
      <c r="K695" s="44"/>
      <c r="L695" s="48"/>
      <c r="M695" s="224"/>
      <c r="N695" s="225"/>
      <c r="O695" s="88"/>
      <c r="P695" s="88"/>
      <c r="Q695" s="88"/>
      <c r="R695" s="88"/>
      <c r="S695" s="88"/>
      <c r="T695" s="89"/>
      <c r="U695" s="42"/>
      <c r="V695" s="42"/>
      <c r="W695" s="42"/>
      <c r="X695" s="42"/>
      <c r="Y695" s="42"/>
      <c r="Z695" s="42"/>
      <c r="AA695" s="42"/>
      <c r="AB695" s="42"/>
      <c r="AC695" s="42"/>
      <c r="AD695" s="42"/>
      <c r="AE695" s="42"/>
      <c r="AT695" s="20" t="s">
        <v>155</v>
      </c>
      <c r="AU695" s="20" t="s">
        <v>88</v>
      </c>
    </row>
    <row r="696" s="2" customFormat="1">
      <c r="A696" s="42"/>
      <c r="B696" s="43"/>
      <c r="C696" s="44"/>
      <c r="D696" s="226" t="s">
        <v>156</v>
      </c>
      <c r="E696" s="44"/>
      <c r="F696" s="227" t="s">
        <v>754</v>
      </c>
      <c r="G696" s="44"/>
      <c r="H696" s="44"/>
      <c r="I696" s="223"/>
      <c r="J696" s="44"/>
      <c r="K696" s="44"/>
      <c r="L696" s="48"/>
      <c r="M696" s="224"/>
      <c r="N696" s="225"/>
      <c r="O696" s="88"/>
      <c r="P696" s="88"/>
      <c r="Q696" s="88"/>
      <c r="R696" s="88"/>
      <c r="S696" s="88"/>
      <c r="T696" s="89"/>
      <c r="U696" s="42"/>
      <c r="V696" s="42"/>
      <c r="W696" s="42"/>
      <c r="X696" s="42"/>
      <c r="Y696" s="42"/>
      <c r="Z696" s="42"/>
      <c r="AA696" s="42"/>
      <c r="AB696" s="42"/>
      <c r="AC696" s="42"/>
      <c r="AD696" s="42"/>
      <c r="AE696" s="42"/>
      <c r="AT696" s="20" t="s">
        <v>156</v>
      </c>
      <c r="AU696" s="20" t="s">
        <v>88</v>
      </c>
    </row>
    <row r="697" s="2" customFormat="1" ht="37.8" customHeight="1">
      <c r="A697" s="42"/>
      <c r="B697" s="43"/>
      <c r="C697" s="208" t="s">
        <v>755</v>
      </c>
      <c r="D697" s="208" t="s">
        <v>149</v>
      </c>
      <c r="E697" s="209" t="s">
        <v>756</v>
      </c>
      <c r="F697" s="210" t="s">
        <v>757</v>
      </c>
      <c r="G697" s="211" t="s">
        <v>294</v>
      </c>
      <c r="H697" s="212">
        <v>120720</v>
      </c>
      <c r="I697" s="213"/>
      <c r="J697" s="214">
        <f>ROUND(I697*H697,2)</f>
        <v>0</v>
      </c>
      <c r="K697" s="210" t="s">
        <v>152</v>
      </c>
      <c r="L697" s="48"/>
      <c r="M697" s="215" t="s">
        <v>32</v>
      </c>
      <c r="N697" s="216" t="s">
        <v>49</v>
      </c>
      <c r="O697" s="88"/>
      <c r="P697" s="217">
        <f>O697*H697</f>
        <v>0</v>
      </c>
      <c r="Q697" s="217">
        <v>0</v>
      </c>
      <c r="R697" s="217">
        <f>Q697*H697</f>
        <v>0</v>
      </c>
      <c r="S697" s="217">
        <v>0</v>
      </c>
      <c r="T697" s="218">
        <f>S697*H697</f>
        <v>0</v>
      </c>
      <c r="U697" s="42"/>
      <c r="V697" s="42"/>
      <c r="W697" s="42"/>
      <c r="X697" s="42"/>
      <c r="Y697" s="42"/>
      <c r="Z697" s="42"/>
      <c r="AA697" s="42"/>
      <c r="AB697" s="42"/>
      <c r="AC697" s="42"/>
      <c r="AD697" s="42"/>
      <c r="AE697" s="42"/>
      <c r="AR697" s="219" t="s">
        <v>171</v>
      </c>
      <c r="AT697" s="219" t="s">
        <v>149</v>
      </c>
      <c r="AU697" s="219" t="s">
        <v>88</v>
      </c>
      <c r="AY697" s="20" t="s">
        <v>146</v>
      </c>
      <c r="BE697" s="220">
        <f>IF(N697="základní",J697,0)</f>
        <v>0</v>
      </c>
      <c r="BF697" s="220">
        <f>IF(N697="snížená",J697,0)</f>
        <v>0</v>
      </c>
      <c r="BG697" s="220">
        <f>IF(N697="zákl. přenesená",J697,0)</f>
        <v>0</v>
      </c>
      <c r="BH697" s="220">
        <f>IF(N697="sníž. přenesená",J697,0)</f>
        <v>0</v>
      </c>
      <c r="BI697" s="220">
        <f>IF(N697="nulová",J697,0)</f>
        <v>0</v>
      </c>
      <c r="BJ697" s="20" t="s">
        <v>86</v>
      </c>
      <c r="BK697" s="220">
        <f>ROUND(I697*H697,2)</f>
        <v>0</v>
      </c>
      <c r="BL697" s="20" t="s">
        <v>171</v>
      </c>
      <c r="BM697" s="219" t="s">
        <v>758</v>
      </c>
    </row>
    <row r="698" s="2" customFormat="1">
      <c r="A698" s="42"/>
      <c r="B698" s="43"/>
      <c r="C698" s="44"/>
      <c r="D698" s="221" t="s">
        <v>155</v>
      </c>
      <c r="E698" s="44"/>
      <c r="F698" s="222" t="s">
        <v>759</v>
      </c>
      <c r="G698" s="44"/>
      <c r="H698" s="44"/>
      <c r="I698" s="223"/>
      <c r="J698" s="44"/>
      <c r="K698" s="44"/>
      <c r="L698" s="48"/>
      <c r="M698" s="224"/>
      <c r="N698" s="225"/>
      <c r="O698" s="88"/>
      <c r="P698" s="88"/>
      <c r="Q698" s="88"/>
      <c r="R698" s="88"/>
      <c r="S698" s="88"/>
      <c r="T698" s="89"/>
      <c r="U698" s="42"/>
      <c r="V698" s="42"/>
      <c r="W698" s="42"/>
      <c r="X698" s="42"/>
      <c r="Y698" s="42"/>
      <c r="Z698" s="42"/>
      <c r="AA698" s="42"/>
      <c r="AB698" s="42"/>
      <c r="AC698" s="42"/>
      <c r="AD698" s="42"/>
      <c r="AE698" s="42"/>
      <c r="AT698" s="20" t="s">
        <v>155</v>
      </c>
      <c r="AU698" s="20" t="s">
        <v>88</v>
      </c>
    </row>
    <row r="699" s="2" customFormat="1">
      <c r="A699" s="42"/>
      <c r="B699" s="43"/>
      <c r="C699" s="44"/>
      <c r="D699" s="226" t="s">
        <v>156</v>
      </c>
      <c r="E699" s="44"/>
      <c r="F699" s="227" t="s">
        <v>760</v>
      </c>
      <c r="G699" s="44"/>
      <c r="H699" s="44"/>
      <c r="I699" s="223"/>
      <c r="J699" s="44"/>
      <c r="K699" s="44"/>
      <c r="L699" s="48"/>
      <c r="M699" s="224"/>
      <c r="N699" s="225"/>
      <c r="O699" s="88"/>
      <c r="P699" s="88"/>
      <c r="Q699" s="88"/>
      <c r="R699" s="88"/>
      <c r="S699" s="88"/>
      <c r="T699" s="89"/>
      <c r="U699" s="42"/>
      <c r="V699" s="42"/>
      <c r="W699" s="42"/>
      <c r="X699" s="42"/>
      <c r="Y699" s="42"/>
      <c r="Z699" s="42"/>
      <c r="AA699" s="42"/>
      <c r="AB699" s="42"/>
      <c r="AC699" s="42"/>
      <c r="AD699" s="42"/>
      <c r="AE699" s="42"/>
      <c r="AT699" s="20" t="s">
        <v>156</v>
      </c>
      <c r="AU699" s="20" t="s">
        <v>88</v>
      </c>
    </row>
    <row r="700" s="13" customFormat="1">
      <c r="A700" s="13"/>
      <c r="B700" s="229"/>
      <c r="C700" s="230"/>
      <c r="D700" s="221" t="s">
        <v>186</v>
      </c>
      <c r="E700" s="230"/>
      <c r="F700" s="232" t="s">
        <v>761</v>
      </c>
      <c r="G700" s="230"/>
      <c r="H700" s="233">
        <v>120720</v>
      </c>
      <c r="I700" s="234"/>
      <c r="J700" s="230"/>
      <c r="K700" s="230"/>
      <c r="L700" s="235"/>
      <c r="M700" s="236"/>
      <c r="N700" s="237"/>
      <c r="O700" s="237"/>
      <c r="P700" s="237"/>
      <c r="Q700" s="237"/>
      <c r="R700" s="237"/>
      <c r="S700" s="237"/>
      <c r="T700" s="238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39" t="s">
        <v>186</v>
      </c>
      <c r="AU700" s="239" t="s">
        <v>88</v>
      </c>
      <c r="AV700" s="13" t="s">
        <v>88</v>
      </c>
      <c r="AW700" s="13" t="s">
        <v>4</v>
      </c>
      <c r="AX700" s="13" t="s">
        <v>86</v>
      </c>
      <c r="AY700" s="239" t="s">
        <v>146</v>
      </c>
    </row>
    <row r="701" s="2" customFormat="1" ht="37.8" customHeight="1">
      <c r="A701" s="42"/>
      <c r="B701" s="43"/>
      <c r="C701" s="208" t="s">
        <v>762</v>
      </c>
      <c r="D701" s="208" t="s">
        <v>149</v>
      </c>
      <c r="E701" s="209" t="s">
        <v>763</v>
      </c>
      <c r="F701" s="210" t="s">
        <v>764</v>
      </c>
      <c r="G701" s="211" t="s">
        <v>294</v>
      </c>
      <c r="H701" s="212">
        <v>1006</v>
      </c>
      <c r="I701" s="213"/>
      <c r="J701" s="214">
        <f>ROUND(I701*H701,2)</f>
        <v>0</v>
      </c>
      <c r="K701" s="210" t="s">
        <v>152</v>
      </c>
      <c r="L701" s="48"/>
      <c r="M701" s="215" t="s">
        <v>32</v>
      </c>
      <c r="N701" s="216" t="s">
        <v>49</v>
      </c>
      <c r="O701" s="88"/>
      <c r="P701" s="217">
        <f>O701*H701</f>
        <v>0</v>
      </c>
      <c r="Q701" s="217">
        <v>0</v>
      </c>
      <c r="R701" s="217">
        <f>Q701*H701</f>
        <v>0</v>
      </c>
      <c r="S701" s="217">
        <v>0</v>
      </c>
      <c r="T701" s="218">
        <f>S701*H701</f>
        <v>0</v>
      </c>
      <c r="U701" s="42"/>
      <c r="V701" s="42"/>
      <c r="W701" s="42"/>
      <c r="X701" s="42"/>
      <c r="Y701" s="42"/>
      <c r="Z701" s="42"/>
      <c r="AA701" s="42"/>
      <c r="AB701" s="42"/>
      <c r="AC701" s="42"/>
      <c r="AD701" s="42"/>
      <c r="AE701" s="42"/>
      <c r="AR701" s="219" t="s">
        <v>171</v>
      </c>
      <c r="AT701" s="219" t="s">
        <v>149</v>
      </c>
      <c r="AU701" s="219" t="s">
        <v>88</v>
      </c>
      <c r="AY701" s="20" t="s">
        <v>146</v>
      </c>
      <c r="BE701" s="220">
        <f>IF(N701="základní",J701,0)</f>
        <v>0</v>
      </c>
      <c r="BF701" s="220">
        <f>IF(N701="snížená",J701,0)</f>
        <v>0</v>
      </c>
      <c r="BG701" s="220">
        <f>IF(N701="zákl. přenesená",J701,0)</f>
        <v>0</v>
      </c>
      <c r="BH701" s="220">
        <f>IF(N701="sníž. přenesená",J701,0)</f>
        <v>0</v>
      </c>
      <c r="BI701" s="220">
        <f>IF(N701="nulová",J701,0)</f>
        <v>0</v>
      </c>
      <c r="BJ701" s="20" t="s">
        <v>86</v>
      </c>
      <c r="BK701" s="220">
        <f>ROUND(I701*H701,2)</f>
        <v>0</v>
      </c>
      <c r="BL701" s="20" t="s">
        <v>171</v>
      </c>
      <c r="BM701" s="219" t="s">
        <v>765</v>
      </c>
    </row>
    <row r="702" s="2" customFormat="1">
      <c r="A702" s="42"/>
      <c r="B702" s="43"/>
      <c r="C702" s="44"/>
      <c r="D702" s="221" t="s">
        <v>155</v>
      </c>
      <c r="E702" s="44"/>
      <c r="F702" s="222" t="s">
        <v>766</v>
      </c>
      <c r="G702" s="44"/>
      <c r="H702" s="44"/>
      <c r="I702" s="223"/>
      <c r="J702" s="44"/>
      <c r="K702" s="44"/>
      <c r="L702" s="48"/>
      <c r="M702" s="224"/>
      <c r="N702" s="225"/>
      <c r="O702" s="88"/>
      <c r="P702" s="88"/>
      <c r="Q702" s="88"/>
      <c r="R702" s="88"/>
      <c r="S702" s="88"/>
      <c r="T702" s="89"/>
      <c r="U702" s="42"/>
      <c r="V702" s="42"/>
      <c r="W702" s="42"/>
      <c r="X702" s="42"/>
      <c r="Y702" s="42"/>
      <c r="Z702" s="42"/>
      <c r="AA702" s="42"/>
      <c r="AB702" s="42"/>
      <c r="AC702" s="42"/>
      <c r="AD702" s="42"/>
      <c r="AE702" s="42"/>
      <c r="AT702" s="20" t="s">
        <v>155</v>
      </c>
      <c r="AU702" s="20" t="s">
        <v>88</v>
      </c>
    </row>
    <row r="703" s="2" customFormat="1">
      <c r="A703" s="42"/>
      <c r="B703" s="43"/>
      <c r="C703" s="44"/>
      <c r="D703" s="226" t="s">
        <v>156</v>
      </c>
      <c r="E703" s="44"/>
      <c r="F703" s="227" t="s">
        <v>767</v>
      </c>
      <c r="G703" s="44"/>
      <c r="H703" s="44"/>
      <c r="I703" s="223"/>
      <c r="J703" s="44"/>
      <c r="K703" s="44"/>
      <c r="L703" s="48"/>
      <c r="M703" s="224"/>
      <c r="N703" s="225"/>
      <c r="O703" s="88"/>
      <c r="P703" s="88"/>
      <c r="Q703" s="88"/>
      <c r="R703" s="88"/>
      <c r="S703" s="88"/>
      <c r="T703" s="89"/>
      <c r="U703" s="42"/>
      <c r="V703" s="42"/>
      <c r="W703" s="42"/>
      <c r="X703" s="42"/>
      <c r="Y703" s="42"/>
      <c r="Z703" s="42"/>
      <c r="AA703" s="42"/>
      <c r="AB703" s="42"/>
      <c r="AC703" s="42"/>
      <c r="AD703" s="42"/>
      <c r="AE703" s="42"/>
      <c r="AT703" s="20" t="s">
        <v>156</v>
      </c>
      <c r="AU703" s="20" t="s">
        <v>88</v>
      </c>
    </row>
    <row r="704" s="2" customFormat="1" ht="16.5" customHeight="1">
      <c r="A704" s="42"/>
      <c r="B704" s="43"/>
      <c r="C704" s="208" t="s">
        <v>768</v>
      </c>
      <c r="D704" s="208" t="s">
        <v>149</v>
      </c>
      <c r="E704" s="209" t="s">
        <v>769</v>
      </c>
      <c r="F704" s="210" t="s">
        <v>770</v>
      </c>
      <c r="G704" s="211" t="s">
        <v>294</v>
      </c>
      <c r="H704" s="212">
        <v>1006</v>
      </c>
      <c r="I704" s="213"/>
      <c r="J704" s="214">
        <f>ROUND(I704*H704,2)</f>
        <v>0</v>
      </c>
      <c r="K704" s="210" t="s">
        <v>152</v>
      </c>
      <c r="L704" s="48"/>
      <c r="M704" s="215" t="s">
        <v>32</v>
      </c>
      <c r="N704" s="216" t="s">
        <v>49</v>
      </c>
      <c r="O704" s="88"/>
      <c r="P704" s="217">
        <f>O704*H704</f>
        <v>0</v>
      </c>
      <c r="Q704" s="217">
        <v>0</v>
      </c>
      <c r="R704" s="217">
        <f>Q704*H704</f>
        <v>0</v>
      </c>
      <c r="S704" s="217">
        <v>0</v>
      </c>
      <c r="T704" s="218">
        <f>S704*H704</f>
        <v>0</v>
      </c>
      <c r="U704" s="42"/>
      <c r="V704" s="42"/>
      <c r="W704" s="42"/>
      <c r="X704" s="42"/>
      <c r="Y704" s="42"/>
      <c r="Z704" s="42"/>
      <c r="AA704" s="42"/>
      <c r="AB704" s="42"/>
      <c r="AC704" s="42"/>
      <c r="AD704" s="42"/>
      <c r="AE704" s="42"/>
      <c r="AR704" s="219" t="s">
        <v>171</v>
      </c>
      <c r="AT704" s="219" t="s">
        <v>149</v>
      </c>
      <c r="AU704" s="219" t="s">
        <v>88</v>
      </c>
      <c r="AY704" s="20" t="s">
        <v>146</v>
      </c>
      <c r="BE704" s="220">
        <f>IF(N704="základní",J704,0)</f>
        <v>0</v>
      </c>
      <c r="BF704" s="220">
        <f>IF(N704="snížená",J704,0)</f>
        <v>0</v>
      </c>
      <c r="BG704" s="220">
        <f>IF(N704="zákl. přenesená",J704,0)</f>
        <v>0</v>
      </c>
      <c r="BH704" s="220">
        <f>IF(N704="sníž. přenesená",J704,0)</f>
        <v>0</v>
      </c>
      <c r="BI704" s="220">
        <f>IF(N704="nulová",J704,0)</f>
        <v>0</v>
      </c>
      <c r="BJ704" s="20" t="s">
        <v>86</v>
      </c>
      <c r="BK704" s="220">
        <f>ROUND(I704*H704,2)</f>
        <v>0</v>
      </c>
      <c r="BL704" s="20" t="s">
        <v>171</v>
      </c>
      <c r="BM704" s="219" t="s">
        <v>771</v>
      </c>
    </row>
    <row r="705" s="2" customFormat="1">
      <c r="A705" s="42"/>
      <c r="B705" s="43"/>
      <c r="C705" s="44"/>
      <c r="D705" s="221" t="s">
        <v>155</v>
      </c>
      <c r="E705" s="44"/>
      <c r="F705" s="222" t="s">
        <v>772</v>
      </c>
      <c r="G705" s="44"/>
      <c r="H705" s="44"/>
      <c r="I705" s="223"/>
      <c r="J705" s="44"/>
      <c r="K705" s="44"/>
      <c r="L705" s="48"/>
      <c r="M705" s="224"/>
      <c r="N705" s="225"/>
      <c r="O705" s="88"/>
      <c r="P705" s="88"/>
      <c r="Q705" s="88"/>
      <c r="R705" s="88"/>
      <c r="S705" s="88"/>
      <c r="T705" s="89"/>
      <c r="U705" s="42"/>
      <c r="V705" s="42"/>
      <c r="W705" s="42"/>
      <c r="X705" s="42"/>
      <c r="Y705" s="42"/>
      <c r="Z705" s="42"/>
      <c r="AA705" s="42"/>
      <c r="AB705" s="42"/>
      <c r="AC705" s="42"/>
      <c r="AD705" s="42"/>
      <c r="AE705" s="42"/>
      <c r="AT705" s="20" t="s">
        <v>155</v>
      </c>
      <c r="AU705" s="20" t="s">
        <v>88</v>
      </c>
    </row>
    <row r="706" s="2" customFormat="1">
      <c r="A706" s="42"/>
      <c r="B706" s="43"/>
      <c r="C706" s="44"/>
      <c r="D706" s="226" t="s">
        <v>156</v>
      </c>
      <c r="E706" s="44"/>
      <c r="F706" s="227" t="s">
        <v>773</v>
      </c>
      <c r="G706" s="44"/>
      <c r="H706" s="44"/>
      <c r="I706" s="223"/>
      <c r="J706" s="44"/>
      <c r="K706" s="44"/>
      <c r="L706" s="48"/>
      <c r="M706" s="224"/>
      <c r="N706" s="225"/>
      <c r="O706" s="88"/>
      <c r="P706" s="88"/>
      <c r="Q706" s="88"/>
      <c r="R706" s="88"/>
      <c r="S706" s="88"/>
      <c r="T706" s="89"/>
      <c r="U706" s="42"/>
      <c r="V706" s="42"/>
      <c r="W706" s="42"/>
      <c r="X706" s="42"/>
      <c r="Y706" s="42"/>
      <c r="Z706" s="42"/>
      <c r="AA706" s="42"/>
      <c r="AB706" s="42"/>
      <c r="AC706" s="42"/>
      <c r="AD706" s="42"/>
      <c r="AE706" s="42"/>
      <c r="AT706" s="20" t="s">
        <v>156</v>
      </c>
      <c r="AU706" s="20" t="s">
        <v>88</v>
      </c>
    </row>
    <row r="707" s="2" customFormat="1" ht="16.5" customHeight="1">
      <c r="A707" s="42"/>
      <c r="B707" s="43"/>
      <c r="C707" s="208" t="s">
        <v>774</v>
      </c>
      <c r="D707" s="208" t="s">
        <v>149</v>
      </c>
      <c r="E707" s="209" t="s">
        <v>775</v>
      </c>
      <c r="F707" s="210" t="s">
        <v>776</v>
      </c>
      <c r="G707" s="211" t="s">
        <v>294</v>
      </c>
      <c r="H707" s="212">
        <v>90540</v>
      </c>
      <c r="I707" s="213"/>
      <c r="J707" s="214">
        <f>ROUND(I707*H707,2)</f>
        <v>0</v>
      </c>
      <c r="K707" s="210" t="s">
        <v>152</v>
      </c>
      <c r="L707" s="48"/>
      <c r="M707" s="215" t="s">
        <v>32</v>
      </c>
      <c r="N707" s="216" t="s">
        <v>49</v>
      </c>
      <c r="O707" s="88"/>
      <c r="P707" s="217">
        <f>O707*H707</f>
        <v>0</v>
      </c>
      <c r="Q707" s="217">
        <v>0</v>
      </c>
      <c r="R707" s="217">
        <f>Q707*H707</f>
        <v>0</v>
      </c>
      <c r="S707" s="217">
        <v>0</v>
      </c>
      <c r="T707" s="218">
        <f>S707*H707</f>
        <v>0</v>
      </c>
      <c r="U707" s="42"/>
      <c r="V707" s="42"/>
      <c r="W707" s="42"/>
      <c r="X707" s="42"/>
      <c r="Y707" s="42"/>
      <c r="Z707" s="42"/>
      <c r="AA707" s="42"/>
      <c r="AB707" s="42"/>
      <c r="AC707" s="42"/>
      <c r="AD707" s="42"/>
      <c r="AE707" s="42"/>
      <c r="AR707" s="219" t="s">
        <v>171</v>
      </c>
      <c r="AT707" s="219" t="s">
        <v>149</v>
      </c>
      <c r="AU707" s="219" t="s">
        <v>88</v>
      </c>
      <c r="AY707" s="20" t="s">
        <v>146</v>
      </c>
      <c r="BE707" s="220">
        <f>IF(N707="základní",J707,0)</f>
        <v>0</v>
      </c>
      <c r="BF707" s="220">
        <f>IF(N707="snížená",J707,0)</f>
        <v>0</v>
      </c>
      <c r="BG707" s="220">
        <f>IF(N707="zákl. přenesená",J707,0)</f>
        <v>0</v>
      </c>
      <c r="BH707" s="220">
        <f>IF(N707="sníž. přenesená",J707,0)</f>
        <v>0</v>
      </c>
      <c r="BI707" s="220">
        <f>IF(N707="nulová",J707,0)</f>
        <v>0</v>
      </c>
      <c r="BJ707" s="20" t="s">
        <v>86</v>
      </c>
      <c r="BK707" s="220">
        <f>ROUND(I707*H707,2)</f>
        <v>0</v>
      </c>
      <c r="BL707" s="20" t="s">
        <v>171</v>
      </c>
      <c r="BM707" s="219" t="s">
        <v>777</v>
      </c>
    </row>
    <row r="708" s="2" customFormat="1">
      <c r="A708" s="42"/>
      <c r="B708" s="43"/>
      <c r="C708" s="44"/>
      <c r="D708" s="221" t="s">
        <v>155</v>
      </c>
      <c r="E708" s="44"/>
      <c r="F708" s="222" t="s">
        <v>778</v>
      </c>
      <c r="G708" s="44"/>
      <c r="H708" s="44"/>
      <c r="I708" s="223"/>
      <c r="J708" s="44"/>
      <c r="K708" s="44"/>
      <c r="L708" s="48"/>
      <c r="M708" s="224"/>
      <c r="N708" s="225"/>
      <c r="O708" s="88"/>
      <c r="P708" s="88"/>
      <c r="Q708" s="88"/>
      <c r="R708" s="88"/>
      <c r="S708" s="88"/>
      <c r="T708" s="89"/>
      <c r="U708" s="42"/>
      <c r="V708" s="42"/>
      <c r="W708" s="42"/>
      <c r="X708" s="42"/>
      <c r="Y708" s="42"/>
      <c r="Z708" s="42"/>
      <c r="AA708" s="42"/>
      <c r="AB708" s="42"/>
      <c r="AC708" s="42"/>
      <c r="AD708" s="42"/>
      <c r="AE708" s="42"/>
      <c r="AT708" s="20" t="s">
        <v>155</v>
      </c>
      <c r="AU708" s="20" t="s">
        <v>88</v>
      </c>
    </row>
    <row r="709" s="2" customFormat="1">
      <c r="A709" s="42"/>
      <c r="B709" s="43"/>
      <c r="C709" s="44"/>
      <c r="D709" s="226" t="s">
        <v>156</v>
      </c>
      <c r="E709" s="44"/>
      <c r="F709" s="227" t="s">
        <v>779</v>
      </c>
      <c r="G709" s="44"/>
      <c r="H709" s="44"/>
      <c r="I709" s="223"/>
      <c r="J709" s="44"/>
      <c r="K709" s="44"/>
      <c r="L709" s="48"/>
      <c r="M709" s="224"/>
      <c r="N709" s="225"/>
      <c r="O709" s="88"/>
      <c r="P709" s="88"/>
      <c r="Q709" s="88"/>
      <c r="R709" s="88"/>
      <c r="S709" s="88"/>
      <c r="T709" s="89"/>
      <c r="U709" s="42"/>
      <c r="V709" s="42"/>
      <c r="W709" s="42"/>
      <c r="X709" s="42"/>
      <c r="Y709" s="42"/>
      <c r="Z709" s="42"/>
      <c r="AA709" s="42"/>
      <c r="AB709" s="42"/>
      <c r="AC709" s="42"/>
      <c r="AD709" s="42"/>
      <c r="AE709" s="42"/>
      <c r="AT709" s="20" t="s">
        <v>156</v>
      </c>
      <c r="AU709" s="20" t="s">
        <v>88</v>
      </c>
    </row>
    <row r="710" s="13" customFormat="1">
      <c r="A710" s="13"/>
      <c r="B710" s="229"/>
      <c r="C710" s="230"/>
      <c r="D710" s="221" t="s">
        <v>186</v>
      </c>
      <c r="E710" s="230"/>
      <c r="F710" s="232" t="s">
        <v>780</v>
      </c>
      <c r="G710" s="230"/>
      <c r="H710" s="233">
        <v>90540</v>
      </c>
      <c r="I710" s="234"/>
      <c r="J710" s="230"/>
      <c r="K710" s="230"/>
      <c r="L710" s="235"/>
      <c r="M710" s="236"/>
      <c r="N710" s="237"/>
      <c r="O710" s="237"/>
      <c r="P710" s="237"/>
      <c r="Q710" s="237"/>
      <c r="R710" s="237"/>
      <c r="S710" s="237"/>
      <c r="T710" s="238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39" t="s">
        <v>186</v>
      </c>
      <c r="AU710" s="239" t="s">
        <v>88</v>
      </c>
      <c r="AV710" s="13" t="s">
        <v>88</v>
      </c>
      <c r="AW710" s="13" t="s">
        <v>4</v>
      </c>
      <c r="AX710" s="13" t="s">
        <v>86</v>
      </c>
      <c r="AY710" s="239" t="s">
        <v>146</v>
      </c>
    </row>
    <row r="711" s="2" customFormat="1" ht="21.75" customHeight="1">
      <c r="A711" s="42"/>
      <c r="B711" s="43"/>
      <c r="C711" s="208" t="s">
        <v>781</v>
      </c>
      <c r="D711" s="208" t="s">
        <v>149</v>
      </c>
      <c r="E711" s="209" t="s">
        <v>782</v>
      </c>
      <c r="F711" s="210" t="s">
        <v>783</v>
      </c>
      <c r="G711" s="211" t="s">
        <v>294</v>
      </c>
      <c r="H711" s="212">
        <v>1006</v>
      </c>
      <c r="I711" s="213"/>
      <c r="J711" s="214">
        <f>ROUND(I711*H711,2)</f>
        <v>0</v>
      </c>
      <c r="K711" s="210" t="s">
        <v>152</v>
      </c>
      <c r="L711" s="48"/>
      <c r="M711" s="215" t="s">
        <v>32</v>
      </c>
      <c r="N711" s="216" t="s">
        <v>49</v>
      </c>
      <c r="O711" s="88"/>
      <c r="P711" s="217">
        <f>O711*H711</f>
        <v>0</v>
      </c>
      <c r="Q711" s="217">
        <v>0</v>
      </c>
      <c r="R711" s="217">
        <f>Q711*H711</f>
        <v>0</v>
      </c>
      <c r="S711" s="217">
        <v>0</v>
      </c>
      <c r="T711" s="218">
        <f>S711*H711</f>
        <v>0</v>
      </c>
      <c r="U711" s="42"/>
      <c r="V711" s="42"/>
      <c r="W711" s="42"/>
      <c r="X711" s="42"/>
      <c r="Y711" s="42"/>
      <c r="Z711" s="42"/>
      <c r="AA711" s="42"/>
      <c r="AB711" s="42"/>
      <c r="AC711" s="42"/>
      <c r="AD711" s="42"/>
      <c r="AE711" s="42"/>
      <c r="AR711" s="219" t="s">
        <v>171</v>
      </c>
      <c r="AT711" s="219" t="s">
        <v>149</v>
      </c>
      <c r="AU711" s="219" t="s">
        <v>88</v>
      </c>
      <c r="AY711" s="20" t="s">
        <v>146</v>
      </c>
      <c r="BE711" s="220">
        <f>IF(N711="základní",J711,0)</f>
        <v>0</v>
      </c>
      <c r="BF711" s="220">
        <f>IF(N711="snížená",J711,0)</f>
        <v>0</v>
      </c>
      <c r="BG711" s="220">
        <f>IF(N711="zákl. přenesená",J711,0)</f>
        <v>0</v>
      </c>
      <c r="BH711" s="220">
        <f>IF(N711="sníž. přenesená",J711,0)</f>
        <v>0</v>
      </c>
      <c r="BI711" s="220">
        <f>IF(N711="nulová",J711,0)</f>
        <v>0</v>
      </c>
      <c r="BJ711" s="20" t="s">
        <v>86</v>
      </c>
      <c r="BK711" s="220">
        <f>ROUND(I711*H711,2)</f>
        <v>0</v>
      </c>
      <c r="BL711" s="20" t="s">
        <v>171</v>
      </c>
      <c r="BM711" s="219" t="s">
        <v>784</v>
      </c>
    </row>
    <row r="712" s="2" customFormat="1">
      <c r="A712" s="42"/>
      <c r="B712" s="43"/>
      <c r="C712" s="44"/>
      <c r="D712" s="221" t="s">
        <v>155</v>
      </c>
      <c r="E712" s="44"/>
      <c r="F712" s="222" t="s">
        <v>785</v>
      </c>
      <c r="G712" s="44"/>
      <c r="H712" s="44"/>
      <c r="I712" s="223"/>
      <c r="J712" s="44"/>
      <c r="K712" s="44"/>
      <c r="L712" s="48"/>
      <c r="M712" s="224"/>
      <c r="N712" s="225"/>
      <c r="O712" s="88"/>
      <c r="P712" s="88"/>
      <c r="Q712" s="88"/>
      <c r="R712" s="88"/>
      <c r="S712" s="88"/>
      <c r="T712" s="89"/>
      <c r="U712" s="42"/>
      <c r="V712" s="42"/>
      <c r="W712" s="42"/>
      <c r="X712" s="42"/>
      <c r="Y712" s="42"/>
      <c r="Z712" s="42"/>
      <c r="AA712" s="42"/>
      <c r="AB712" s="42"/>
      <c r="AC712" s="42"/>
      <c r="AD712" s="42"/>
      <c r="AE712" s="42"/>
      <c r="AT712" s="20" t="s">
        <v>155</v>
      </c>
      <c r="AU712" s="20" t="s">
        <v>88</v>
      </c>
    </row>
    <row r="713" s="2" customFormat="1">
      <c r="A713" s="42"/>
      <c r="B713" s="43"/>
      <c r="C713" s="44"/>
      <c r="D713" s="226" t="s">
        <v>156</v>
      </c>
      <c r="E713" s="44"/>
      <c r="F713" s="227" t="s">
        <v>786</v>
      </c>
      <c r="G713" s="44"/>
      <c r="H713" s="44"/>
      <c r="I713" s="223"/>
      <c r="J713" s="44"/>
      <c r="K713" s="44"/>
      <c r="L713" s="48"/>
      <c r="M713" s="224"/>
      <c r="N713" s="225"/>
      <c r="O713" s="88"/>
      <c r="P713" s="88"/>
      <c r="Q713" s="88"/>
      <c r="R713" s="88"/>
      <c r="S713" s="88"/>
      <c r="T713" s="89"/>
      <c r="U713" s="42"/>
      <c r="V713" s="42"/>
      <c r="W713" s="42"/>
      <c r="X713" s="42"/>
      <c r="Y713" s="42"/>
      <c r="Z713" s="42"/>
      <c r="AA713" s="42"/>
      <c r="AB713" s="42"/>
      <c r="AC713" s="42"/>
      <c r="AD713" s="42"/>
      <c r="AE713" s="42"/>
      <c r="AT713" s="20" t="s">
        <v>156</v>
      </c>
      <c r="AU713" s="20" t="s">
        <v>88</v>
      </c>
    </row>
    <row r="714" s="2" customFormat="1" ht="33" customHeight="1">
      <c r="A714" s="42"/>
      <c r="B714" s="43"/>
      <c r="C714" s="208" t="s">
        <v>787</v>
      </c>
      <c r="D714" s="208" t="s">
        <v>149</v>
      </c>
      <c r="E714" s="209" t="s">
        <v>788</v>
      </c>
      <c r="F714" s="210" t="s">
        <v>789</v>
      </c>
      <c r="G714" s="211" t="s">
        <v>294</v>
      </c>
      <c r="H714" s="212">
        <v>606.52999999999997</v>
      </c>
      <c r="I714" s="213"/>
      <c r="J714" s="214">
        <f>ROUND(I714*H714,2)</f>
        <v>0</v>
      </c>
      <c r="K714" s="210" t="s">
        <v>152</v>
      </c>
      <c r="L714" s="48"/>
      <c r="M714" s="215" t="s">
        <v>32</v>
      </c>
      <c r="N714" s="216" t="s">
        <v>49</v>
      </c>
      <c r="O714" s="88"/>
      <c r="P714" s="217">
        <f>O714*H714</f>
        <v>0</v>
      </c>
      <c r="Q714" s="217">
        <v>0.00012999999999999999</v>
      </c>
      <c r="R714" s="217">
        <f>Q714*H714</f>
        <v>0.078848899999999986</v>
      </c>
      <c r="S714" s="217">
        <v>0</v>
      </c>
      <c r="T714" s="218">
        <f>S714*H714</f>
        <v>0</v>
      </c>
      <c r="U714" s="42"/>
      <c r="V714" s="42"/>
      <c r="W714" s="42"/>
      <c r="X714" s="42"/>
      <c r="Y714" s="42"/>
      <c r="Z714" s="42"/>
      <c r="AA714" s="42"/>
      <c r="AB714" s="42"/>
      <c r="AC714" s="42"/>
      <c r="AD714" s="42"/>
      <c r="AE714" s="42"/>
      <c r="AR714" s="219" t="s">
        <v>171</v>
      </c>
      <c r="AT714" s="219" t="s">
        <v>149</v>
      </c>
      <c r="AU714" s="219" t="s">
        <v>88</v>
      </c>
      <c r="AY714" s="20" t="s">
        <v>146</v>
      </c>
      <c r="BE714" s="220">
        <f>IF(N714="základní",J714,0)</f>
        <v>0</v>
      </c>
      <c r="BF714" s="220">
        <f>IF(N714="snížená",J714,0)</f>
        <v>0</v>
      </c>
      <c r="BG714" s="220">
        <f>IF(N714="zákl. přenesená",J714,0)</f>
        <v>0</v>
      </c>
      <c r="BH714" s="220">
        <f>IF(N714="sníž. přenesená",J714,0)</f>
        <v>0</v>
      </c>
      <c r="BI714" s="220">
        <f>IF(N714="nulová",J714,0)</f>
        <v>0</v>
      </c>
      <c r="BJ714" s="20" t="s">
        <v>86</v>
      </c>
      <c r="BK714" s="220">
        <f>ROUND(I714*H714,2)</f>
        <v>0</v>
      </c>
      <c r="BL714" s="20" t="s">
        <v>171</v>
      </c>
      <c r="BM714" s="219" t="s">
        <v>790</v>
      </c>
    </row>
    <row r="715" s="2" customFormat="1">
      <c r="A715" s="42"/>
      <c r="B715" s="43"/>
      <c r="C715" s="44"/>
      <c r="D715" s="221" t="s">
        <v>155</v>
      </c>
      <c r="E715" s="44"/>
      <c r="F715" s="222" t="s">
        <v>791</v>
      </c>
      <c r="G715" s="44"/>
      <c r="H715" s="44"/>
      <c r="I715" s="223"/>
      <c r="J715" s="44"/>
      <c r="K715" s="44"/>
      <c r="L715" s="48"/>
      <c r="M715" s="224"/>
      <c r="N715" s="225"/>
      <c r="O715" s="88"/>
      <c r="P715" s="88"/>
      <c r="Q715" s="88"/>
      <c r="R715" s="88"/>
      <c r="S715" s="88"/>
      <c r="T715" s="89"/>
      <c r="U715" s="42"/>
      <c r="V715" s="42"/>
      <c r="W715" s="42"/>
      <c r="X715" s="42"/>
      <c r="Y715" s="42"/>
      <c r="Z715" s="42"/>
      <c r="AA715" s="42"/>
      <c r="AB715" s="42"/>
      <c r="AC715" s="42"/>
      <c r="AD715" s="42"/>
      <c r="AE715" s="42"/>
      <c r="AT715" s="20" t="s">
        <v>155</v>
      </c>
      <c r="AU715" s="20" t="s">
        <v>88</v>
      </c>
    </row>
    <row r="716" s="2" customFormat="1">
      <c r="A716" s="42"/>
      <c r="B716" s="43"/>
      <c r="C716" s="44"/>
      <c r="D716" s="226" t="s">
        <v>156</v>
      </c>
      <c r="E716" s="44"/>
      <c r="F716" s="227" t="s">
        <v>792</v>
      </c>
      <c r="G716" s="44"/>
      <c r="H716" s="44"/>
      <c r="I716" s="223"/>
      <c r="J716" s="44"/>
      <c r="K716" s="44"/>
      <c r="L716" s="48"/>
      <c r="M716" s="224"/>
      <c r="N716" s="225"/>
      <c r="O716" s="88"/>
      <c r="P716" s="88"/>
      <c r="Q716" s="88"/>
      <c r="R716" s="88"/>
      <c r="S716" s="88"/>
      <c r="T716" s="89"/>
      <c r="U716" s="42"/>
      <c r="V716" s="42"/>
      <c r="W716" s="42"/>
      <c r="X716" s="42"/>
      <c r="Y716" s="42"/>
      <c r="Z716" s="42"/>
      <c r="AA716" s="42"/>
      <c r="AB716" s="42"/>
      <c r="AC716" s="42"/>
      <c r="AD716" s="42"/>
      <c r="AE716" s="42"/>
      <c r="AT716" s="20" t="s">
        <v>156</v>
      </c>
      <c r="AU716" s="20" t="s">
        <v>88</v>
      </c>
    </row>
    <row r="717" s="13" customFormat="1">
      <c r="A717" s="13"/>
      <c r="B717" s="229"/>
      <c r="C717" s="230"/>
      <c r="D717" s="221" t="s">
        <v>186</v>
      </c>
      <c r="E717" s="231" t="s">
        <v>32</v>
      </c>
      <c r="F717" s="232" t="s">
        <v>598</v>
      </c>
      <c r="G717" s="230"/>
      <c r="H717" s="233">
        <v>7.4100000000000001</v>
      </c>
      <c r="I717" s="234"/>
      <c r="J717" s="230"/>
      <c r="K717" s="230"/>
      <c r="L717" s="235"/>
      <c r="M717" s="236"/>
      <c r="N717" s="237"/>
      <c r="O717" s="237"/>
      <c r="P717" s="237"/>
      <c r="Q717" s="237"/>
      <c r="R717" s="237"/>
      <c r="S717" s="237"/>
      <c r="T717" s="238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39" t="s">
        <v>186</v>
      </c>
      <c r="AU717" s="239" t="s">
        <v>88</v>
      </c>
      <c r="AV717" s="13" t="s">
        <v>88</v>
      </c>
      <c r="AW717" s="13" t="s">
        <v>39</v>
      </c>
      <c r="AX717" s="13" t="s">
        <v>78</v>
      </c>
      <c r="AY717" s="239" t="s">
        <v>146</v>
      </c>
    </row>
    <row r="718" s="13" customFormat="1">
      <c r="A718" s="13"/>
      <c r="B718" s="229"/>
      <c r="C718" s="230"/>
      <c r="D718" s="221" t="s">
        <v>186</v>
      </c>
      <c r="E718" s="231" t="s">
        <v>32</v>
      </c>
      <c r="F718" s="232" t="s">
        <v>599</v>
      </c>
      <c r="G718" s="230"/>
      <c r="H718" s="233">
        <v>5.8899999999999997</v>
      </c>
      <c r="I718" s="234"/>
      <c r="J718" s="230"/>
      <c r="K718" s="230"/>
      <c r="L718" s="235"/>
      <c r="M718" s="236"/>
      <c r="N718" s="237"/>
      <c r="O718" s="237"/>
      <c r="P718" s="237"/>
      <c r="Q718" s="237"/>
      <c r="R718" s="237"/>
      <c r="S718" s="237"/>
      <c r="T718" s="238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39" t="s">
        <v>186</v>
      </c>
      <c r="AU718" s="239" t="s">
        <v>88</v>
      </c>
      <c r="AV718" s="13" t="s">
        <v>88</v>
      </c>
      <c r="AW718" s="13" t="s">
        <v>39</v>
      </c>
      <c r="AX718" s="13" t="s">
        <v>78</v>
      </c>
      <c r="AY718" s="239" t="s">
        <v>146</v>
      </c>
    </row>
    <row r="719" s="13" customFormat="1">
      <c r="A719" s="13"/>
      <c r="B719" s="229"/>
      <c r="C719" s="230"/>
      <c r="D719" s="221" t="s">
        <v>186</v>
      </c>
      <c r="E719" s="231" t="s">
        <v>32</v>
      </c>
      <c r="F719" s="232" t="s">
        <v>600</v>
      </c>
      <c r="G719" s="230"/>
      <c r="H719" s="233">
        <v>4.1100000000000003</v>
      </c>
      <c r="I719" s="234"/>
      <c r="J719" s="230"/>
      <c r="K719" s="230"/>
      <c r="L719" s="235"/>
      <c r="M719" s="236"/>
      <c r="N719" s="237"/>
      <c r="O719" s="237"/>
      <c r="P719" s="237"/>
      <c r="Q719" s="237"/>
      <c r="R719" s="237"/>
      <c r="S719" s="237"/>
      <c r="T719" s="238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39" t="s">
        <v>186</v>
      </c>
      <c r="AU719" s="239" t="s">
        <v>88</v>
      </c>
      <c r="AV719" s="13" t="s">
        <v>88</v>
      </c>
      <c r="AW719" s="13" t="s">
        <v>39</v>
      </c>
      <c r="AX719" s="13" t="s">
        <v>78</v>
      </c>
      <c r="AY719" s="239" t="s">
        <v>146</v>
      </c>
    </row>
    <row r="720" s="13" customFormat="1">
      <c r="A720" s="13"/>
      <c r="B720" s="229"/>
      <c r="C720" s="230"/>
      <c r="D720" s="221" t="s">
        <v>186</v>
      </c>
      <c r="E720" s="231" t="s">
        <v>32</v>
      </c>
      <c r="F720" s="232" t="s">
        <v>601</v>
      </c>
      <c r="G720" s="230"/>
      <c r="H720" s="233">
        <v>2.98</v>
      </c>
      <c r="I720" s="234"/>
      <c r="J720" s="230"/>
      <c r="K720" s="230"/>
      <c r="L720" s="235"/>
      <c r="M720" s="236"/>
      <c r="N720" s="237"/>
      <c r="O720" s="237"/>
      <c r="P720" s="237"/>
      <c r="Q720" s="237"/>
      <c r="R720" s="237"/>
      <c r="S720" s="237"/>
      <c r="T720" s="238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39" t="s">
        <v>186</v>
      </c>
      <c r="AU720" s="239" t="s">
        <v>88</v>
      </c>
      <c r="AV720" s="13" t="s">
        <v>88</v>
      </c>
      <c r="AW720" s="13" t="s">
        <v>39</v>
      </c>
      <c r="AX720" s="13" t="s">
        <v>78</v>
      </c>
      <c r="AY720" s="239" t="s">
        <v>146</v>
      </c>
    </row>
    <row r="721" s="13" customFormat="1">
      <c r="A721" s="13"/>
      <c r="B721" s="229"/>
      <c r="C721" s="230"/>
      <c r="D721" s="221" t="s">
        <v>186</v>
      </c>
      <c r="E721" s="231" t="s">
        <v>32</v>
      </c>
      <c r="F721" s="232" t="s">
        <v>602</v>
      </c>
      <c r="G721" s="230"/>
      <c r="H721" s="233">
        <v>15.68</v>
      </c>
      <c r="I721" s="234"/>
      <c r="J721" s="230"/>
      <c r="K721" s="230"/>
      <c r="L721" s="235"/>
      <c r="M721" s="236"/>
      <c r="N721" s="237"/>
      <c r="O721" s="237"/>
      <c r="P721" s="237"/>
      <c r="Q721" s="237"/>
      <c r="R721" s="237"/>
      <c r="S721" s="237"/>
      <c r="T721" s="238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39" t="s">
        <v>186</v>
      </c>
      <c r="AU721" s="239" t="s">
        <v>88</v>
      </c>
      <c r="AV721" s="13" t="s">
        <v>88</v>
      </c>
      <c r="AW721" s="13" t="s">
        <v>39</v>
      </c>
      <c r="AX721" s="13" t="s">
        <v>78</v>
      </c>
      <c r="AY721" s="239" t="s">
        <v>146</v>
      </c>
    </row>
    <row r="722" s="13" customFormat="1">
      <c r="A722" s="13"/>
      <c r="B722" s="229"/>
      <c r="C722" s="230"/>
      <c r="D722" s="221" t="s">
        <v>186</v>
      </c>
      <c r="E722" s="231" t="s">
        <v>32</v>
      </c>
      <c r="F722" s="232" t="s">
        <v>603</v>
      </c>
      <c r="G722" s="230"/>
      <c r="H722" s="233">
        <v>15.41</v>
      </c>
      <c r="I722" s="234"/>
      <c r="J722" s="230"/>
      <c r="K722" s="230"/>
      <c r="L722" s="235"/>
      <c r="M722" s="236"/>
      <c r="N722" s="237"/>
      <c r="O722" s="237"/>
      <c r="P722" s="237"/>
      <c r="Q722" s="237"/>
      <c r="R722" s="237"/>
      <c r="S722" s="237"/>
      <c r="T722" s="238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39" t="s">
        <v>186</v>
      </c>
      <c r="AU722" s="239" t="s">
        <v>88</v>
      </c>
      <c r="AV722" s="13" t="s">
        <v>88</v>
      </c>
      <c r="AW722" s="13" t="s">
        <v>39</v>
      </c>
      <c r="AX722" s="13" t="s">
        <v>78</v>
      </c>
      <c r="AY722" s="239" t="s">
        <v>146</v>
      </c>
    </row>
    <row r="723" s="13" customFormat="1">
      <c r="A723" s="13"/>
      <c r="B723" s="229"/>
      <c r="C723" s="230"/>
      <c r="D723" s="221" t="s">
        <v>186</v>
      </c>
      <c r="E723" s="231" t="s">
        <v>32</v>
      </c>
      <c r="F723" s="232" t="s">
        <v>604</v>
      </c>
      <c r="G723" s="230"/>
      <c r="H723" s="233">
        <v>86.730000000000004</v>
      </c>
      <c r="I723" s="234"/>
      <c r="J723" s="230"/>
      <c r="K723" s="230"/>
      <c r="L723" s="235"/>
      <c r="M723" s="236"/>
      <c r="N723" s="237"/>
      <c r="O723" s="237"/>
      <c r="P723" s="237"/>
      <c r="Q723" s="237"/>
      <c r="R723" s="237"/>
      <c r="S723" s="237"/>
      <c r="T723" s="238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39" t="s">
        <v>186</v>
      </c>
      <c r="AU723" s="239" t="s">
        <v>88</v>
      </c>
      <c r="AV723" s="13" t="s">
        <v>88</v>
      </c>
      <c r="AW723" s="13" t="s">
        <v>39</v>
      </c>
      <c r="AX723" s="13" t="s">
        <v>78</v>
      </c>
      <c r="AY723" s="239" t="s">
        <v>146</v>
      </c>
    </row>
    <row r="724" s="13" customFormat="1">
      <c r="A724" s="13"/>
      <c r="B724" s="229"/>
      <c r="C724" s="230"/>
      <c r="D724" s="221" t="s">
        <v>186</v>
      </c>
      <c r="E724" s="231" t="s">
        <v>32</v>
      </c>
      <c r="F724" s="232" t="s">
        <v>605</v>
      </c>
      <c r="G724" s="230"/>
      <c r="H724" s="233">
        <v>41.850000000000001</v>
      </c>
      <c r="I724" s="234"/>
      <c r="J724" s="230"/>
      <c r="K724" s="230"/>
      <c r="L724" s="235"/>
      <c r="M724" s="236"/>
      <c r="N724" s="237"/>
      <c r="O724" s="237"/>
      <c r="P724" s="237"/>
      <c r="Q724" s="237"/>
      <c r="R724" s="237"/>
      <c r="S724" s="237"/>
      <c r="T724" s="238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39" t="s">
        <v>186</v>
      </c>
      <c r="AU724" s="239" t="s">
        <v>88</v>
      </c>
      <c r="AV724" s="13" t="s">
        <v>88</v>
      </c>
      <c r="AW724" s="13" t="s">
        <v>39</v>
      </c>
      <c r="AX724" s="13" t="s">
        <v>78</v>
      </c>
      <c r="AY724" s="239" t="s">
        <v>146</v>
      </c>
    </row>
    <row r="725" s="13" customFormat="1">
      <c r="A725" s="13"/>
      <c r="B725" s="229"/>
      <c r="C725" s="230"/>
      <c r="D725" s="221" t="s">
        <v>186</v>
      </c>
      <c r="E725" s="231" t="s">
        <v>32</v>
      </c>
      <c r="F725" s="232" t="s">
        <v>606</v>
      </c>
      <c r="G725" s="230"/>
      <c r="H725" s="233">
        <v>21.530000000000001</v>
      </c>
      <c r="I725" s="234"/>
      <c r="J725" s="230"/>
      <c r="K725" s="230"/>
      <c r="L725" s="235"/>
      <c r="M725" s="236"/>
      <c r="N725" s="237"/>
      <c r="O725" s="237"/>
      <c r="P725" s="237"/>
      <c r="Q725" s="237"/>
      <c r="R725" s="237"/>
      <c r="S725" s="237"/>
      <c r="T725" s="238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39" t="s">
        <v>186</v>
      </c>
      <c r="AU725" s="239" t="s">
        <v>88</v>
      </c>
      <c r="AV725" s="13" t="s">
        <v>88</v>
      </c>
      <c r="AW725" s="13" t="s">
        <v>39</v>
      </c>
      <c r="AX725" s="13" t="s">
        <v>78</v>
      </c>
      <c r="AY725" s="239" t="s">
        <v>146</v>
      </c>
    </row>
    <row r="726" s="13" customFormat="1">
      <c r="A726" s="13"/>
      <c r="B726" s="229"/>
      <c r="C726" s="230"/>
      <c r="D726" s="221" t="s">
        <v>186</v>
      </c>
      <c r="E726" s="231" t="s">
        <v>32</v>
      </c>
      <c r="F726" s="232" t="s">
        <v>607</v>
      </c>
      <c r="G726" s="230"/>
      <c r="H726" s="233">
        <v>14.130000000000001</v>
      </c>
      <c r="I726" s="234"/>
      <c r="J726" s="230"/>
      <c r="K726" s="230"/>
      <c r="L726" s="235"/>
      <c r="M726" s="236"/>
      <c r="N726" s="237"/>
      <c r="O726" s="237"/>
      <c r="P726" s="237"/>
      <c r="Q726" s="237"/>
      <c r="R726" s="237"/>
      <c r="S726" s="237"/>
      <c r="T726" s="238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39" t="s">
        <v>186</v>
      </c>
      <c r="AU726" s="239" t="s">
        <v>88</v>
      </c>
      <c r="AV726" s="13" t="s">
        <v>88</v>
      </c>
      <c r="AW726" s="13" t="s">
        <v>39</v>
      </c>
      <c r="AX726" s="13" t="s">
        <v>78</v>
      </c>
      <c r="AY726" s="239" t="s">
        <v>146</v>
      </c>
    </row>
    <row r="727" s="13" customFormat="1">
      <c r="A727" s="13"/>
      <c r="B727" s="229"/>
      <c r="C727" s="230"/>
      <c r="D727" s="221" t="s">
        <v>186</v>
      </c>
      <c r="E727" s="231" t="s">
        <v>32</v>
      </c>
      <c r="F727" s="232" t="s">
        <v>608</v>
      </c>
      <c r="G727" s="230"/>
      <c r="H727" s="233">
        <v>14.130000000000001</v>
      </c>
      <c r="I727" s="234"/>
      <c r="J727" s="230"/>
      <c r="K727" s="230"/>
      <c r="L727" s="235"/>
      <c r="M727" s="236"/>
      <c r="N727" s="237"/>
      <c r="O727" s="237"/>
      <c r="P727" s="237"/>
      <c r="Q727" s="237"/>
      <c r="R727" s="237"/>
      <c r="S727" s="237"/>
      <c r="T727" s="238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39" t="s">
        <v>186</v>
      </c>
      <c r="AU727" s="239" t="s">
        <v>88</v>
      </c>
      <c r="AV727" s="13" t="s">
        <v>88</v>
      </c>
      <c r="AW727" s="13" t="s">
        <v>39</v>
      </c>
      <c r="AX727" s="13" t="s">
        <v>78</v>
      </c>
      <c r="AY727" s="239" t="s">
        <v>146</v>
      </c>
    </row>
    <row r="728" s="13" customFormat="1">
      <c r="A728" s="13"/>
      <c r="B728" s="229"/>
      <c r="C728" s="230"/>
      <c r="D728" s="221" t="s">
        <v>186</v>
      </c>
      <c r="E728" s="231" t="s">
        <v>32</v>
      </c>
      <c r="F728" s="232" t="s">
        <v>609</v>
      </c>
      <c r="G728" s="230"/>
      <c r="H728" s="233">
        <v>7.7400000000000002</v>
      </c>
      <c r="I728" s="234"/>
      <c r="J728" s="230"/>
      <c r="K728" s="230"/>
      <c r="L728" s="235"/>
      <c r="M728" s="236"/>
      <c r="N728" s="237"/>
      <c r="O728" s="237"/>
      <c r="P728" s="237"/>
      <c r="Q728" s="237"/>
      <c r="R728" s="237"/>
      <c r="S728" s="237"/>
      <c r="T728" s="238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39" t="s">
        <v>186</v>
      </c>
      <c r="AU728" s="239" t="s">
        <v>88</v>
      </c>
      <c r="AV728" s="13" t="s">
        <v>88</v>
      </c>
      <c r="AW728" s="13" t="s">
        <v>39</v>
      </c>
      <c r="AX728" s="13" t="s">
        <v>78</v>
      </c>
      <c r="AY728" s="239" t="s">
        <v>146</v>
      </c>
    </row>
    <row r="729" s="13" customFormat="1">
      <c r="A729" s="13"/>
      <c r="B729" s="229"/>
      <c r="C729" s="230"/>
      <c r="D729" s="221" t="s">
        <v>186</v>
      </c>
      <c r="E729" s="231" t="s">
        <v>32</v>
      </c>
      <c r="F729" s="232" t="s">
        <v>610</v>
      </c>
      <c r="G729" s="230"/>
      <c r="H729" s="233">
        <v>17.800000000000001</v>
      </c>
      <c r="I729" s="234"/>
      <c r="J729" s="230"/>
      <c r="K729" s="230"/>
      <c r="L729" s="235"/>
      <c r="M729" s="236"/>
      <c r="N729" s="237"/>
      <c r="O729" s="237"/>
      <c r="P729" s="237"/>
      <c r="Q729" s="237"/>
      <c r="R729" s="237"/>
      <c r="S729" s="237"/>
      <c r="T729" s="238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39" t="s">
        <v>186</v>
      </c>
      <c r="AU729" s="239" t="s">
        <v>88</v>
      </c>
      <c r="AV729" s="13" t="s">
        <v>88</v>
      </c>
      <c r="AW729" s="13" t="s">
        <v>39</v>
      </c>
      <c r="AX729" s="13" t="s">
        <v>78</v>
      </c>
      <c r="AY729" s="239" t="s">
        <v>146</v>
      </c>
    </row>
    <row r="730" s="13" customFormat="1">
      <c r="A730" s="13"/>
      <c r="B730" s="229"/>
      <c r="C730" s="230"/>
      <c r="D730" s="221" t="s">
        <v>186</v>
      </c>
      <c r="E730" s="231" t="s">
        <v>32</v>
      </c>
      <c r="F730" s="232" t="s">
        <v>611</v>
      </c>
      <c r="G730" s="230"/>
      <c r="H730" s="233">
        <v>14.83</v>
      </c>
      <c r="I730" s="234"/>
      <c r="J730" s="230"/>
      <c r="K730" s="230"/>
      <c r="L730" s="235"/>
      <c r="M730" s="236"/>
      <c r="N730" s="237"/>
      <c r="O730" s="237"/>
      <c r="P730" s="237"/>
      <c r="Q730" s="237"/>
      <c r="R730" s="237"/>
      <c r="S730" s="237"/>
      <c r="T730" s="238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39" t="s">
        <v>186</v>
      </c>
      <c r="AU730" s="239" t="s">
        <v>88</v>
      </c>
      <c r="AV730" s="13" t="s">
        <v>88</v>
      </c>
      <c r="AW730" s="13" t="s">
        <v>39</v>
      </c>
      <c r="AX730" s="13" t="s">
        <v>78</v>
      </c>
      <c r="AY730" s="239" t="s">
        <v>146</v>
      </c>
    </row>
    <row r="731" s="13" customFormat="1">
      <c r="A731" s="13"/>
      <c r="B731" s="229"/>
      <c r="C731" s="230"/>
      <c r="D731" s="221" t="s">
        <v>186</v>
      </c>
      <c r="E731" s="231" t="s">
        <v>32</v>
      </c>
      <c r="F731" s="232" t="s">
        <v>612</v>
      </c>
      <c r="G731" s="230"/>
      <c r="H731" s="233">
        <v>3.1000000000000001</v>
      </c>
      <c r="I731" s="234"/>
      <c r="J731" s="230"/>
      <c r="K731" s="230"/>
      <c r="L731" s="235"/>
      <c r="M731" s="236"/>
      <c r="N731" s="237"/>
      <c r="O731" s="237"/>
      <c r="P731" s="237"/>
      <c r="Q731" s="237"/>
      <c r="R731" s="237"/>
      <c r="S731" s="237"/>
      <c r="T731" s="238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39" t="s">
        <v>186</v>
      </c>
      <c r="AU731" s="239" t="s">
        <v>88</v>
      </c>
      <c r="AV731" s="13" t="s">
        <v>88</v>
      </c>
      <c r="AW731" s="13" t="s">
        <v>39</v>
      </c>
      <c r="AX731" s="13" t="s">
        <v>78</v>
      </c>
      <c r="AY731" s="239" t="s">
        <v>146</v>
      </c>
    </row>
    <row r="732" s="13" customFormat="1">
      <c r="A732" s="13"/>
      <c r="B732" s="229"/>
      <c r="C732" s="230"/>
      <c r="D732" s="221" t="s">
        <v>186</v>
      </c>
      <c r="E732" s="231" t="s">
        <v>32</v>
      </c>
      <c r="F732" s="232" t="s">
        <v>613</v>
      </c>
      <c r="G732" s="230"/>
      <c r="H732" s="233">
        <v>66.120000000000005</v>
      </c>
      <c r="I732" s="234"/>
      <c r="J732" s="230"/>
      <c r="K732" s="230"/>
      <c r="L732" s="235"/>
      <c r="M732" s="236"/>
      <c r="N732" s="237"/>
      <c r="O732" s="237"/>
      <c r="P732" s="237"/>
      <c r="Q732" s="237"/>
      <c r="R732" s="237"/>
      <c r="S732" s="237"/>
      <c r="T732" s="238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39" t="s">
        <v>186</v>
      </c>
      <c r="AU732" s="239" t="s">
        <v>88</v>
      </c>
      <c r="AV732" s="13" t="s">
        <v>88</v>
      </c>
      <c r="AW732" s="13" t="s">
        <v>39</v>
      </c>
      <c r="AX732" s="13" t="s">
        <v>78</v>
      </c>
      <c r="AY732" s="239" t="s">
        <v>146</v>
      </c>
    </row>
    <row r="733" s="13" customFormat="1">
      <c r="A733" s="13"/>
      <c r="B733" s="229"/>
      <c r="C733" s="230"/>
      <c r="D733" s="221" t="s">
        <v>186</v>
      </c>
      <c r="E733" s="231" t="s">
        <v>32</v>
      </c>
      <c r="F733" s="232" t="s">
        <v>614</v>
      </c>
      <c r="G733" s="230"/>
      <c r="H733" s="233">
        <v>42.799999999999997</v>
      </c>
      <c r="I733" s="234"/>
      <c r="J733" s="230"/>
      <c r="K733" s="230"/>
      <c r="L733" s="235"/>
      <c r="M733" s="236"/>
      <c r="N733" s="237"/>
      <c r="O733" s="237"/>
      <c r="P733" s="237"/>
      <c r="Q733" s="237"/>
      <c r="R733" s="237"/>
      <c r="S733" s="237"/>
      <c r="T733" s="238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39" t="s">
        <v>186</v>
      </c>
      <c r="AU733" s="239" t="s">
        <v>88</v>
      </c>
      <c r="AV733" s="13" t="s">
        <v>88</v>
      </c>
      <c r="AW733" s="13" t="s">
        <v>39</v>
      </c>
      <c r="AX733" s="13" t="s">
        <v>78</v>
      </c>
      <c r="AY733" s="239" t="s">
        <v>146</v>
      </c>
    </row>
    <row r="734" s="13" customFormat="1">
      <c r="A734" s="13"/>
      <c r="B734" s="229"/>
      <c r="C734" s="230"/>
      <c r="D734" s="221" t="s">
        <v>186</v>
      </c>
      <c r="E734" s="231" t="s">
        <v>32</v>
      </c>
      <c r="F734" s="232" t="s">
        <v>616</v>
      </c>
      <c r="G734" s="230"/>
      <c r="H734" s="233">
        <v>5.0700000000000003</v>
      </c>
      <c r="I734" s="234"/>
      <c r="J734" s="230"/>
      <c r="K734" s="230"/>
      <c r="L734" s="235"/>
      <c r="M734" s="236"/>
      <c r="N734" s="237"/>
      <c r="O734" s="237"/>
      <c r="P734" s="237"/>
      <c r="Q734" s="237"/>
      <c r="R734" s="237"/>
      <c r="S734" s="237"/>
      <c r="T734" s="238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39" t="s">
        <v>186</v>
      </c>
      <c r="AU734" s="239" t="s">
        <v>88</v>
      </c>
      <c r="AV734" s="13" t="s">
        <v>88</v>
      </c>
      <c r="AW734" s="13" t="s">
        <v>39</v>
      </c>
      <c r="AX734" s="13" t="s">
        <v>78</v>
      </c>
      <c r="AY734" s="239" t="s">
        <v>146</v>
      </c>
    </row>
    <row r="735" s="13" customFormat="1">
      <c r="A735" s="13"/>
      <c r="B735" s="229"/>
      <c r="C735" s="230"/>
      <c r="D735" s="221" t="s">
        <v>186</v>
      </c>
      <c r="E735" s="231" t="s">
        <v>32</v>
      </c>
      <c r="F735" s="232" t="s">
        <v>617</v>
      </c>
      <c r="G735" s="230"/>
      <c r="H735" s="233">
        <v>5.7199999999999998</v>
      </c>
      <c r="I735" s="234"/>
      <c r="J735" s="230"/>
      <c r="K735" s="230"/>
      <c r="L735" s="235"/>
      <c r="M735" s="236"/>
      <c r="N735" s="237"/>
      <c r="O735" s="237"/>
      <c r="P735" s="237"/>
      <c r="Q735" s="237"/>
      <c r="R735" s="237"/>
      <c r="S735" s="237"/>
      <c r="T735" s="238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39" t="s">
        <v>186</v>
      </c>
      <c r="AU735" s="239" t="s">
        <v>88</v>
      </c>
      <c r="AV735" s="13" t="s">
        <v>88</v>
      </c>
      <c r="AW735" s="13" t="s">
        <v>39</v>
      </c>
      <c r="AX735" s="13" t="s">
        <v>78</v>
      </c>
      <c r="AY735" s="239" t="s">
        <v>146</v>
      </c>
    </row>
    <row r="736" s="13" customFormat="1">
      <c r="A736" s="13"/>
      <c r="B736" s="229"/>
      <c r="C736" s="230"/>
      <c r="D736" s="221" t="s">
        <v>186</v>
      </c>
      <c r="E736" s="231" t="s">
        <v>32</v>
      </c>
      <c r="F736" s="232" t="s">
        <v>618</v>
      </c>
      <c r="G736" s="230"/>
      <c r="H736" s="233">
        <v>6.7800000000000002</v>
      </c>
      <c r="I736" s="234"/>
      <c r="J736" s="230"/>
      <c r="K736" s="230"/>
      <c r="L736" s="235"/>
      <c r="M736" s="236"/>
      <c r="N736" s="237"/>
      <c r="O736" s="237"/>
      <c r="P736" s="237"/>
      <c r="Q736" s="237"/>
      <c r="R736" s="237"/>
      <c r="S736" s="237"/>
      <c r="T736" s="238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39" t="s">
        <v>186</v>
      </c>
      <c r="AU736" s="239" t="s">
        <v>88</v>
      </c>
      <c r="AV736" s="13" t="s">
        <v>88</v>
      </c>
      <c r="AW736" s="13" t="s">
        <v>39</v>
      </c>
      <c r="AX736" s="13" t="s">
        <v>78</v>
      </c>
      <c r="AY736" s="239" t="s">
        <v>146</v>
      </c>
    </row>
    <row r="737" s="13" customFormat="1">
      <c r="A737" s="13"/>
      <c r="B737" s="229"/>
      <c r="C737" s="230"/>
      <c r="D737" s="221" t="s">
        <v>186</v>
      </c>
      <c r="E737" s="231" t="s">
        <v>32</v>
      </c>
      <c r="F737" s="232" t="s">
        <v>619</v>
      </c>
      <c r="G737" s="230"/>
      <c r="H737" s="233">
        <v>17.609999999999999</v>
      </c>
      <c r="I737" s="234"/>
      <c r="J737" s="230"/>
      <c r="K737" s="230"/>
      <c r="L737" s="235"/>
      <c r="M737" s="236"/>
      <c r="N737" s="237"/>
      <c r="O737" s="237"/>
      <c r="P737" s="237"/>
      <c r="Q737" s="237"/>
      <c r="R737" s="237"/>
      <c r="S737" s="237"/>
      <c r="T737" s="238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39" t="s">
        <v>186</v>
      </c>
      <c r="AU737" s="239" t="s">
        <v>88</v>
      </c>
      <c r="AV737" s="13" t="s">
        <v>88</v>
      </c>
      <c r="AW737" s="13" t="s">
        <v>39</v>
      </c>
      <c r="AX737" s="13" t="s">
        <v>78</v>
      </c>
      <c r="AY737" s="239" t="s">
        <v>146</v>
      </c>
    </row>
    <row r="738" s="13" customFormat="1">
      <c r="A738" s="13"/>
      <c r="B738" s="229"/>
      <c r="C738" s="230"/>
      <c r="D738" s="221" t="s">
        <v>186</v>
      </c>
      <c r="E738" s="231" t="s">
        <v>32</v>
      </c>
      <c r="F738" s="232" t="s">
        <v>620</v>
      </c>
      <c r="G738" s="230"/>
      <c r="H738" s="233">
        <v>13.19</v>
      </c>
      <c r="I738" s="234"/>
      <c r="J738" s="230"/>
      <c r="K738" s="230"/>
      <c r="L738" s="235"/>
      <c r="M738" s="236"/>
      <c r="N738" s="237"/>
      <c r="O738" s="237"/>
      <c r="P738" s="237"/>
      <c r="Q738" s="237"/>
      <c r="R738" s="237"/>
      <c r="S738" s="237"/>
      <c r="T738" s="238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39" t="s">
        <v>186</v>
      </c>
      <c r="AU738" s="239" t="s">
        <v>88</v>
      </c>
      <c r="AV738" s="13" t="s">
        <v>88</v>
      </c>
      <c r="AW738" s="13" t="s">
        <v>39</v>
      </c>
      <c r="AX738" s="13" t="s">
        <v>78</v>
      </c>
      <c r="AY738" s="239" t="s">
        <v>146</v>
      </c>
    </row>
    <row r="739" s="13" customFormat="1">
      <c r="A739" s="13"/>
      <c r="B739" s="229"/>
      <c r="C739" s="230"/>
      <c r="D739" s="221" t="s">
        <v>186</v>
      </c>
      <c r="E739" s="231" t="s">
        <v>32</v>
      </c>
      <c r="F739" s="232" t="s">
        <v>621</v>
      </c>
      <c r="G739" s="230"/>
      <c r="H739" s="233">
        <v>5.5099999999999998</v>
      </c>
      <c r="I739" s="234"/>
      <c r="J739" s="230"/>
      <c r="K739" s="230"/>
      <c r="L739" s="235"/>
      <c r="M739" s="236"/>
      <c r="N739" s="237"/>
      <c r="O739" s="237"/>
      <c r="P739" s="237"/>
      <c r="Q739" s="237"/>
      <c r="R739" s="237"/>
      <c r="S739" s="237"/>
      <c r="T739" s="238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39" t="s">
        <v>186</v>
      </c>
      <c r="AU739" s="239" t="s">
        <v>88</v>
      </c>
      <c r="AV739" s="13" t="s">
        <v>88</v>
      </c>
      <c r="AW739" s="13" t="s">
        <v>39</v>
      </c>
      <c r="AX739" s="13" t="s">
        <v>78</v>
      </c>
      <c r="AY739" s="239" t="s">
        <v>146</v>
      </c>
    </row>
    <row r="740" s="13" customFormat="1">
      <c r="A740" s="13"/>
      <c r="B740" s="229"/>
      <c r="C740" s="230"/>
      <c r="D740" s="221" t="s">
        <v>186</v>
      </c>
      <c r="E740" s="231" t="s">
        <v>32</v>
      </c>
      <c r="F740" s="232" t="s">
        <v>622</v>
      </c>
      <c r="G740" s="230"/>
      <c r="H740" s="233">
        <v>13.76</v>
      </c>
      <c r="I740" s="234"/>
      <c r="J740" s="230"/>
      <c r="K740" s="230"/>
      <c r="L740" s="235"/>
      <c r="M740" s="236"/>
      <c r="N740" s="237"/>
      <c r="O740" s="237"/>
      <c r="P740" s="237"/>
      <c r="Q740" s="237"/>
      <c r="R740" s="237"/>
      <c r="S740" s="237"/>
      <c r="T740" s="238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39" t="s">
        <v>186</v>
      </c>
      <c r="AU740" s="239" t="s">
        <v>88</v>
      </c>
      <c r="AV740" s="13" t="s">
        <v>88</v>
      </c>
      <c r="AW740" s="13" t="s">
        <v>39</v>
      </c>
      <c r="AX740" s="13" t="s">
        <v>78</v>
      </c>
      <c r="AY740" s="239" t="s">
        <v>146</v>
      </c>
    </row>
    <row r="741" s="13" customFormat="1">
      <c r="A741" s="13"/>
      <c r="B741" s="229"/>
      <c r="C741" s="230"/>
      <c r="D741" s="221" t="s">
        <v>186</v>
      </c>
      <c r="E741" s="231" t="s">
        <v>32</v>
      </c>
      <c r="F741" s="232" t="s">
        <v>623</v>
      </c>
      <c r="G741" s="230"/>
      <c r="H741" s="233">
        <v>3</v>
      </c>
      <c r="I741" s="234"/>
      <c r="J741" s="230"/>
      <c r="K741" s="230"/>
      <c r="L741" s="235"/>
      <c r="M741" s="236"/>
      <c r="N741" s="237"/>
      <c r="O741" s="237"/>
      <c r="P741" s="237"/>
      <c r="Q741" s="237"/>
      <c r="R741" s="237"/>
      <c r="S741" s="237"/>
      <c r="T741" s="238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39" t="s">
        <v>186</v>
      </c>
      <c r="AU741" s="239" t="s">
        <v>88</v>
      </c>
      <c r="AV741" s="13" t="s">
        <v>88</v>
      </c>
      <c r="AW741" s="13" t="s">
        <v>39</v>
      </c>
      <c r="AX741" s="13" t="s">
        <v>78</v>
      </c>
      <c r="AY741" s="239" t="s">
        <v>146</v>
      </c>
    </row>
    <row r="742" s="13" customFormat="1">
      <c r="A742" s="13"/>
      <c r="B742" s="229"/>
      <c r="C742" s="230"/>
      <c r="D742" s="221" t="s">
        <v>186</v>
      </c>
      <c r="E742" s="231" t="s">
        <v>32</v>
      </c>
      <c r="F742" s="232" t="s">
        <v>624</v>
      </c>
      <c r="G742" s="230"/>
      <c r="H742" s="233">
        <v>7.7400000000000002</v>
      </c>
      <c r="I742" s="234"/>
      <c r="J742" s="230"/>
      <c r="K742" s="230"/>
      <c r="L742" s="235"/>
      <c r="M742" s="236"/>
      <c r="N742" s="237"/>
      <c r="O742" s="237"/>
      <c r="P742" s="237"/>
      <c r="Q742" s="237"/>
      <c r="R742" s="237"/>
      <c r="S742" s="237"/>
      <c r="T742" s="238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39" t="s">
        <v>186</v>
      </c>
      <c r="AU742" s="239" t="s">
        <v>88</v>
      </c>
      <c r="AV742" s="13" t="s">
        <v>88</v>
      </c>
      <c r="AW742" s="13" t="s">
        <v>39</v>
      </c>
      <c r="AX742" s="13" t="s">
        <v>78</v>
      </c>
      <c r="AY742" s="239" t="s">
        <v>146</v>
      </c>
    </row>
    <row r="743" s="13" customFormat="1">
      <c r="A743" s="13"/>
      <c r="B743" s="229"/>
      <c r="C743" s="230"/>
      <c r="D743" s="221" t="s">
        <v>186</v>
      </c>
      <c r="E743" s="231" t="s">
        <v>32</v>
      </c>
      <c r="F743" s="232" t="s">
        <v>625</v>
      </c>
      <c r="G743" s="230"/>
      <c r="H743" s="233">
        <v>17.800000000000001</v>
      </c>
      <c r="I743" s="234"/>
      <c r="J743" s="230"/>
      <c r="K743" s="230"/>
      <c r="L743" s="235"/>
      <c r="M743" s="236"/>
      <c r="N743" s="237"/>
      <c r="O743" s="237"/>
      <c r="P743" s="237"/>
      <c r="Q743" s="237"/>
      <c r="R743" s="237"/>
      <c r="S743" s="237"/>
      <c r="T743" s="238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39" t="s">
        <v>186</v>
      </c>
      <c r="AU743" s="239" t="s">
        <v>88</v>
      </c>
      <c r="AV743" s="13" t="s">
        <v>88</v>
      </c>
      <c r="AW743" s="13" t="s">
        <v>39</v>
      </c>
      <c r="AX743" s="13" t="s">
        <v>78</v>
      </c>
      <c r="AY743" s="239" t="s">
        <v>146</v>
      </c>
    </row>
    <row r="744" s="13" customFormat="1">
      <c r="A744" s="13"/>
      <c r="B744" s="229"/>
      <c r="C744" s="230"/>
      <c r="D744" s="221" t="s">
        <v>186</v>
      </c>
      <c r="E744" s="231" t="s">
        <v>32</v>
      </c>
      <c r="F744" s="232" t="s">
        <v>626</v>
      </c>
      <c r="G744" s="230"/>
      <c r="H744" s="233">
        <v>14.66</v>
      </c>
      <c r="I744" s="234"/>
      <c r="J744" s="230"/>
      <c r="K744" s="230"/>
      <c r="L744" s="235"/>
      <c r="M744" s="236"/>
      <c r="N744" s="237"/>
      <c r="O744" s="237"/>
      <c r="P744" s="237"/>
      <c r="Q744" s="237"/>
      <c r="R744" s="237"/>
      <c r="S744" s="237"/>
      <c r="T744" s="238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39" t="s">
        <v>186</v>
      </c>
      <c r="AU744" s="239" t="s">
        <v>88</v>
      </c>
      <c r="AV744" s="13" t="s">
        <v>88</v>
      </c>
      <c r="AW744" s="13" t="s">
        <v>39</v>
      </c>
      <c r="AX744" s="13" t="s">
        <v>78</v>
      </c>
      <c r="AY744" s="239" t="s">
        <v>146</v>
      </c>
    </row>
    <row r="745" s="13" customFormat="1">
      <c r="A745" s="13"/>
      <c r="B745" s="229"/>
      <c r="C745" s="230"/>
      <c r="D745" s="221" t="s">
        <v>186</v>
      </c>
      <c r="E745" s="231" t="s">
        <v>32</v>
      </c>
      <c r="F745" s="232" t="s">
        <v>627</v>
      </c>
      <c r="G745" s="230"/>
      <c r="H745" s="233">
        <v>3.1000000000000001</v>
      </c>
      <c r="I745" s="234"/>
      <c r="J745" s="230"/>
      <c r="K745" s="230"/>
      <c r="L745" s="235"/>
      <c r="M745" s="236"/>
      <c r="N745" s="237"/>
      <c r="O745" s="237"/>
      <c r="P745" s="237"/>
      <c r="Q745" s="237"/>
      <c r="R745" s="237"/>
      <c r="S745" s="237"/>
      <c r="T745" s="238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39" t="s">
        <v>186</v>
      </c>
      <c r="AU745" s="239" t="s">
        <v>88</v>
      </c>
      <c r="AV745" s="13" t="s">
        <v>88</v>
      </c>
      <c r="AW745" s="13" t="s">
        <v>39</v>
      </c>
      <c r="AX745" s="13" t="s">
        <v>78</v>
      </c>
      <c r="AY745" s="239" t="s">
        <v>146</v>
      </c>
    </row>
    <row r="746" s="13" customFormat="1">
      <c r="A746" s="13"/>
      <c r="B746" s="229"/>
      <c r="C746" s="230"/>
      <c r="D746" s="221" t="s">
        <v>186</v>
      </c>
      <c r="E746" s="231" t="s">
        <v>32</v>
      </c>
      <c r="F746" s="232" t="s">
        <v>628</v>
      </c>
      <c r="G746" s="230"/>
      <c r="H746" s="233">
        <v>67.25</v>
      </c>
      <c r="I746" s="234"/>
      <c r="J746" s="230"/>
      <c r="K746" s="230"/>
      <c r="L746" s="235"/>
      <c r="M746" s="236"/>
      <c r="N746" s="237"/>
      <c r="O746" s="237"/>
      <c r="P746" s="237"/>
      <c r="Q746" s="237"/>
      <c r="R746" s="237"/>
      <c r="S746" s="237"/>
      <c r="T746" s="238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39" t="s">
        <v>186</v>
      </c>
      <c r="AU746" s="239" t="s">
        <v>88</v>
      </c>
      <c r="AV746" s="13" t="s">
        <v>88</v>
      </c>
      <c r="AW746" s="13" t="s">
        <v>39</v>
      </c>
      <c r="AX746" s="13" t="s">
        <v>78</v>
      </c>
      <c r="AY746" s="239" t="s">
        <v>146</v>
      </c>
    </row>
    <row r="747" s="13" customFormat="1">
      <c r="A747" s="13"/>
      <c r="B747" s="229"/>
      <c r="C747" s="230"/>
      <c r="D747" s="221" t="s">
        <v>186</v>
      </c>
      <c r="E747" s="231" t="s">
        <v>32</v>
      </c>
      <c r="F747" s="232" t="s">
        <v>629</v>
      </c>
      <c r="G747" s="230"/>
      <c r="H747" s="233">
        <v>43.100000000000001</v>
      </c>
      <c r="I747" s="234"/>
      <c r="J747" s="230"/>
      <c r="K747" s="230"/>
      <c r="L747" s="235"/>
      <c r="M747" s="236"/>
      <c r="N747" s="237"/>
      <c r="O747" s="237"/>
      <c r="P747" s="237"/>
      <c r="Q747" s="237"/>
      <c r="R747" s="237"/>
      <c r="S747" s="237"/>
      <c r="T747" s="238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39" t="s">
        <v>186</v>
      </c>
      <c r="AU747" s="239" t="s">
        <v>88</v>
      </c>
      <c r="AV747" s="13" t="s">
        <v>88</v>
      </c>
      <c r="AW747" s="13" t="s">
        <v>39</v>
      </c>
      <c r="AX747" s="13" t="s">
        <v>78</v>
      </c>
      <c r="AY747" s="239" t="s">
        <v>146</v>
      </c>
    </row>
    <row r="748" s="15" customFormat="1">
      <c r="A748" s="15"/>
      <c r="B748" s="254"/>
      <c r="C748" s="255"/>
      <c r="D748" s="221" t="s">
        <v>186</v>
      </c>
      <c r="E748" s="256" t="s">
        <v>32</v>
      </c>
      <c r="F748" s="257" t="s">
        <v>256</v>
      </c>
      <c r="G748" s="255"/>
      <c r="H748" s="258">
        <v>606.53000000000009</v>
      </c>
      <c r="I748" s="259"/>
      <c r="J748" s="255"/>
      <c r="K748" s="255"/>
      <c r="L748" s="260"/>
      <c r="M748" s="261"/>
      <c r="N748" s="262"/>
      <c r="O748" s="262"/>
      <c r="P748" s="262"/>
      <c r="Q748" s="262"/>
      <c r="R748" s="262"/>
      <c r="S748" s="262"/>
      <c r="T748" s="263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64" t="s">
        <v>186</v>
      </c>
      <c r="AU748" s="264" t="s">
        <v>88</v>
      </c>
      <c r="AV748" s="15" t="s">
        <v>171</v>
      </c>
      <c r="AW748" s="15" t="s">
        <v>39</v>
      </c>
      <c r="AX748" s="15" t="s">
        <v>86</v>
      </c>
      <c r="AY748" s="264" t="s">
        <v>146</v>
      </c>
    </row>
    <row r="749" s="2" customFormat="1" ht="24.15" customHeight="1">
      <c r="A749" s="42"/>
      <c r="B749" s="43"/>
      <c r="C749" s="208" t="s">
        <v>793</v>
      </c>
      <c r="D749" s="208" t="s">
        <v>149</v>
      </c>
      <c r="E749" s="209" t="s">
        <v>794</v>
      </c>
      <c r="F749" s="210" t="s">
        <v>795</v>
      </c>
      <c r="G749" s="211" t="s">
        <v>294</v>
      </c>
      <c r="H749" s="212">
        <v>606.52999999999997</v>
      </c>
      <c r="I749" s="213"/>
      <c r="J749" s="214">
        <f>ROUND(I749*H749,2)</f>
        <v>0</v>
      </c>
      <c r="K749" s="210" t="s">
        <v>152</v>
      </c>
      <c r="L749" s="48"/>
      <c r="M749" s="215" t="s">
        <v>32</v>
      </c>
      <c r="N749" s="216" t="s">
        <v>49</v>
      </c>
      <c r="O749" s="88"/>
      <c r="P749" s="217">
        <f>O749*H749</f>
        <v>0</v>
      </c>
      <c r="Q749" s="217">
        <v>4.0000000000000003E-05</v>
      </c>
      <c r="R749" s="217">
        <f>Q749*H749</f>
        <v>0.0242612</v>
      </c>
      <c r="S749" s="217">
        <v>0</v>
      </c>
      <c r="T749" s="218">
        <f>S749*H749</f>
        <v>0</v>
      </c>
      <c r="U749" s="42"/>
      <c r="V749" s="42"/>
      <c r="W749" s="42"/>
      <c r="X749" s="42"/>
      <c r="Y749" s="42"/>
      <c r="Z749" s="42"/>
      <c r="AA749" s="42"/>
      <c r="AB749" s="42"/>
      <c r="AC749" s="42"/>
      <c r="AD749" s="42"/>
      <c r="AE749" s="42"/>
      <c r="AR749" s="219" t="s">
        <v>171</v>
      </c>
      <c r="AT749" s="219" t="s">
        <v>149</v>
      </c>
      <c r="AU749" s="219" t="s">
        <v>88</v>
      </c>
      <c r="AY749" s="20" t="s">
        <v>146</v>
      </c>
      <c r="BE749" s="220">
        <f>IF(N749="základní",J749,0)</f>
        <v>0</v>
      </c>
      <c r="BF749" s="220">
        <f>IF(N749="snížená",J749,0)</f>
        <v>0</v>
      </c>
      <c r="BG749" s="220">
        <f>IF(N749="zákl. přenesená",J749,0)</f>
        <v>0</v>
      </c>
      <c r="BH749" s="220">
        <f>IF(N749="sníž. přenesená",J749,0)</f>
        <v>0</v>
      </c>
      <c r="BI749" s="220">
        <f>IF(N749="nulová",J749,0)</f>
        <v>0</v>
      </c>
      <c r="BJ749" s="20" t="s">
        <v>86</v>
      </c>
      <c r="BK749" s="220">
        <f>ROUND(I749*H749,2)</f>
        <v>0</v>
      </c>
      <c r="BL749" s="20" t="s">
        <v>171</v>
      </c>
      <c r="BM749" s="219" t="s">
        <v>796</v>
      </c>
    </row>
    <row r="750" s="2" customFormat="1">
      <c r="A750" s="42"/>
      <c r="B750" s="43"/>
      <c r="C750" s="44"/>
      <c r="D750" s="221" t="s">
        <v>155</v>
      </c>
      <c r="E750" s="44"/>
      <c r="F750" s="222" t="s">
        <v>797</v>
      </c>
      <c r="G750" s="44"/>
      <c r="H750" s="44"/>
      <c r="I750" s="223"/>
      <c r="J750" s="44"/>
      <c r="K750" s="44"/>
      <c r="L750" s="48"/>
      <c r="M750" s="224"/>
      <c r="N750" s="225"/>
      <c r="O750" s="88"/>
      <c r="P750" s="88"/>
      <c r="Q750" s="88"/>
      <c r="R750" s="88"/>
      <c r="S750" s="88"/>
      <c r="T750" s="89"/>
      <c r="U750" s="42"/>
      <c r="V750" s="42"/>
      <c r="W750" s="42"/>
      <c r="X750" s="42"/>
      <c r="Y750" s="42"/>
      <c r="Z750" s="42"/>
      <c r="AA750" s="42"/>
      <c r="AB750" s="42"/>
      <c r="AC750" s="42"/>
      <c r="AD750" s="42"/>
      <c r="AE750" s="42"/>
      <c r="AT750" s="20" t="s">
        <v>155</v>
      </c>
      <c r="AU750" s="20" t="s">
        <v>88</v>
      </c>
    </row>
    <row r="751" s="2" customFormat="1">
      <c r="A751" s="42"/>
      <c r="B751" s="43"/>
      <c r="C751" s="44"/>
      <c r="D751" s="226" t="s">
        <v>156</v>
      </c>
      <c r="E751" s="44"/>
      <c r="F751" s="227" t="s">
        <v>798</v>
      </c>
      <c r="G751" s="44"/>
      <c r="H751" s="44"/>
      <c r="I751" s="223"/>
      <c r="J751" s="44"/>
      <c r="K751" s="44"/>
      <c r="L751" s="48"/>
      <c r="M751" s="224"/>
      <c r="N751" s="225"/>
      <c r="O751" s="88"/>
      <c r="P751" s="88"/>
      <c r="Q751" s="88"/>
      <c r="R751" s="88"/>
      <c r="S751" s="88"/>
      <c r="T751" s="89"/>
      <c r="U751" s="42"/>
      <c r="V751" s="42"/>
      <c r="W751" s="42"/>
      <c r="X751" s="42"/>
      <c r="Y751" s="42"/>
      <c r="Z751" s="42"/>
      <c r="AA751" s="42"/>
      <c r="AB751" s="42"/>
      <c r="AC751" s="42"/>
      <c r="AD751" s="42"/>
      <c r="AE751" s="42"/>
      <c r="AT751" s="20" t="s">
        <v>156</v>
      </c>
      <c r="AU751" s="20" t="s">
        <v>88</v>
      </c>
    </row>
    <row r="752" s="13" customFormat="1">
      <c r="A752" s="13"/>
      <c r="B752" s="229"/>
      <c r="C752" s="230"/>
      <c r="D752" s="221" t="s">
        <v>186</v>
      </c>
      <c r="E752" s="231" t="s">
        <v>32</v>
      </c>
      <c r="F752" s="232" t="s">
        <v>598</v>
      </c>
      <c r="G752" s="230"/>
      <c r="H752" s="233">
        <v>7.4100000000000001</v>
      </c>
      <c r="I752" s="234"/>
      <c r="J752" s="230"/>
      <c r="K752" s="230"/>
      <c r="L752" s="235"/>
      <c r="M752" s="236"/>
      <c r="N752" s="237"/>
      <c r="O752" s="237"/>
      <c r="P752" s="237"/>
      <c r="Q752" s="237"/>
      <c r="R752" s="237"/>
      <c r="S752" s="237"/>
      <c r="T752" s="238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39" t="s">
        <v>186</v>
      </c>
      <c r="AU752" s="239" t="s">
        <v>88</v>
      </c>
      <c r="AV752" s="13" t="s">
        <v>88</v>
      </c>
      <c r="AW752" s="13" t="s">
        <v>39</v>
      </c>
      <c r="AX752" s="13" t="s">
        <v>78</v>
      </c>
      <c r="AY752" s="239" t="s">
        <v>146</v>
      </c>
    </row>
    <row r="753" s="13" customFormat="1">
      <c r="A753" s="13"/>
      <c r="B753" s="229"/>
      <c r="C753" s="230"/>
      <c r="D753" s="221" t="s">
        <v>186</v>
      </c>
      <c r="E753" s="231" t="s">
        <v>32</v>
      </c>
      <c r="F753" s="232" t="s">
        <v>599</v>
      </c>
      <c r="G753" s="230"/>
      <c r="H753" s="233">
        <v>5.8899999999999997</v>
      </c>
      <c r="I753" s="234"/>
      <c r="J753" s="230"/>
      <c r="K753" s="230"/>
      <c r="L753" s="235"/>
      <c r="M753" s="236"/>
      <c r="N753" s="237"/>
      <c r="O753" s="237"/>
      <c r="P753" s="237"/>
      <c r="Q753" s="237"/>
      <c r="R753" s="237"/>
      <c r="S753" s="237"/>
      <c r="T753" s="238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39" t="s">
        <v>186</v>
      </c>
      <c r="AU753" s="239" t="s">
        <v>88</v>
      </c>
      <c r="AV753" s="13" t="s">
        <v>88</v>
      </c>
      <c r="AW753" s="13" t="s">
        <v>39</v>
      </c>
      <c r="AX753" s="13" t="s">
        <v>78</v>
      </c>
      <c r="AY753" s="239" t="s">
        <v>146</v>
      </c>
    </row>
    <row r="754" s="13" customFormat="1">
      <c r="A754" s="13"/>
      <c r="B754" s="229"/>
      <c r="C754" s="230"/>
      <c r="D754" s="221" t="s">
        <v>186</v>
      </c>
      <c r="E754" s="231" t="s">
        <v>32</v>
      </c>
      <c r="F754" s="232" t="s">
        <v>600</v>
      </c>
      <c r="G754" s="230"/>
      <c r="H754" s="233">
        <v>4.1100000000000003</v>
      </c>
      <c r="I754" s="234"/>
      <c r="J754" s="230"/>
      <c r="K754" s="230"/>
      <c r="L754" s="235"/>
      <c r="M754" s="236"/>
      <c r="N754" s="237"/>
      <c r="O754" s="237"/>
      <c r="P754" s="237"/>
      <c r="Q754" s="237"/>
      <c r="R754" s="237"/>
      <c r="S754" s="237"/>
      <c r="T754" s="238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39" t="s">
        <v>186</v>
      </c>
      <c r="AU754" s="239" t="s">
        <v>88</v>
      </c>
      <c r="AV754" s="13" t="s">
        <v>88</v>
      </c>
      <c r="AW754" s="13" t="s">
        <v>39</v>
      </c>
      <c r="AX754" s="13" t="s">
        <v>78</v>
      </c>
      <c r="AY754" s="239" t="s">
        <v>146</v>
      </c>
    </row>
    <row r="755" s="13" customFormat="1">
      <c r="A755" s="13"/>
      <c r="B755" s="229"/>
      <c r="C755" s="230"/>
      <c r="D755" s="221" t="s">
        <v>186</v>
      </c>
      <c r="E755" s="231" t="s">
        <v>32</v>
      </c>
      <c r="F755" s="232" t="s">
        <v>601</v>
      </c>
      <c r="G755" s="230"/>
      <c r="H755" s="233">
        <v>2.98</v>
      </c>
      <c r="I755" s="234"/>
      <c r="J755" s="230"/>
      <c r="K755" s="230"/>
      <c r="L755" s="235"/>
      <c r="M755" s="236"/>
      <c r="N755" s="237"/>
      <c r="O755" s="237"/>
      <c r="P755" s="237"/>
      <c r="Q755" s="237"/>
      <c r="R755" s="237"/>
      <c r="S755" s="237"/>
      <c r="T755" s="238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39" t="s">
        <v>186</v>
      </c>
      <c r="AU755" s="239" t="s">
        <v>88</v>
      </c>
      <c r="AV755" s="13" t="s">
        <v>88</v>
      </c>
      <c r="AW755" s="13" t="s">
        <v>39</v>
      </c>
      <c r="AX755" s="13" t="s">
        <v>78</v>
      </c>
      <c r="AY755" s="239" t="s">
        <v>146</v>
      </c>
    </row>
    <row r="756" s="13" customFormat="1">
      <c r="A756" s="13"/>
      <c r="B756" s="229"/>
      <c r="C756" s="230"/>
      <c r="D756" s="221" t="s">
        <v>186</v>
      </c>
      <c r="E756" s="231" t="s">
        <v>32</v>
      </c>
      <c r="F756" s="232" t="s">
        <v>602</v>
      </c>
      <c r="G756" s="230"/>
      <c r="H756" s="233">
        <v>15.68</v>
      </c>
      <c r="I756" s="234"/>
      <c r="J756" s="230"/>
      <c r="K756" s="230"/>
      <c r="L756" s="235"/>
      <c r="M756" s="236"/>
      <c r="N756" s="237"/>
      <c r="O756" s="237"/>
      <c r="P756" s="237"/>
      <c r="Q756" s="237"/>
      <c r="R756" s="237"/>
      <c r="S756" s="237"/>
      <c r="T756" s="238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39" t="s">
        <v>186</v>
      </c>
      <c r="AU756" s="239" t="s">
        <v>88</v>
      </c>
      <c r="AV756" s="13" t="s">
        <v>88</v>
      </c>
      <c r="AW756" s="13" t="s">
        <v>39</v>
      </c>
      <c r="AX756" s="13" t="s">
        <v>78</v>
      </c>
      <c r="AY756" s="239" t="s">
        <v>146</v>
      </c>
    </row>
    <row r="757" s="13" customFormat="1">
      <c r="A757" s="13"/>
      <c r="B757" s="229"/>
      <c r="C757" s="230"/>
      <c r="D757" s="221" t="s">
        <v>186</v>
      </c>
      <c r="E757" s="231" t="s">
        <v>32</v>
      </c>
      <c r="F757" s="232" t="s">
        <v>603</v>
      </c>
      <c r="G757" s="230"/>
      <c r="H757" s="233">
        <v>15.41</v>
      </c>
      <c r="I757" s="234"/>
      <c r="J757" s="230"/>
      <c r="K757" s="230"/>
      <c r="L757" s="235"/>
      <c r="M757" s="236"/>
      <c r="N757" s="237"/>
      <c r="O757" s="237"/>
      <c r="P757" s="237"/>
      <c r="Q757" s="237"/>
      <c r="R757" s="237"/>
      <c r="S757" s="237"/>
      <c r="T757" s="238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39" t="s">
        <v>186</v>
      </c>
      <c r="AU757" s="239" t="s">
        <v>88</v>
      </c>
      <c r="AV757" s="13" t="s">
        <v>88</v>
      </c>
      <c r="AW757" s="13" t="s">
        <v>39</v>
      </c>
      <c r="AX757" s="13" t="s">
        <v>78</v>
      </c>
      <c r="AY757" s="239" t="s">
        <v>146</v>
      </c>
    </row>
    <row r="758" s="13" customFormat="1">
      <c r="A758" s="13"/>
      <c r="B758" s="229"/>
      <c r="C758" s="230"/>
      <c r="D758" s="221" t="s">
        <v>186</v>
      </c>
      <c r="E758" s="231" t="s">
        <v>32</v>
      </c>
      <c r="F758" s="232" t="s">
        <v>604</v>
      </c>
      <c r="G758" s="230"/>
      <c r="H758" s="233">
        <v>86.730000000000004</v>
      </c>
      <c r="I758" s="234"/>
      <c r="J758" s="230"/>
      <c r="K758" s="230"/>
      <c r="L758" s="235"/>
      <c r="M758" s="236"/>
      <c r="N758" s="237"/>
      <c r="O758" s="237"/>
      <c r="P758" s="237"/>
      <c r="Q758" s="237"/>
      <c r="R758" s="237"/>
      <c r="S758" s="237"/>
      <c r="T758" s="238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39" t="s">
        <v>186</v>
      </c>
      <c r="AU758" s="239" t="s">
        <v>88</v>
      </c>
      <c r="AV758" s="13" t="s">
        <v>88</v>
      </c>
      <c r="AW758" s="13" t="s">
        <v>39</v>
      </c>
      <c r="AX758" s="13" t="s">
        <v>78</v>
      </c>
      <c r="AY758" s="239" t="s">
        <v>146</v>
      </c>
    </row>
    <row r="759" s="13" customFormat="1">
      <c r="A759" s="13"/>
      <c r="B759" s="229"/>
      <c r="C759" s="230"/>
      <c r="D759" s="221" t="s">
        <v>186</v>
      </c>
      <c r="E759" s="231" t="s">
        <v>32</v>
      </c>
      <c r="F759" s="232" t="s">
        <v>605</v>
      </c>
      <c r="G759" s="230"/>
      <c r="H759" s="233">
        <v>41.850000000000001</v>
      </c>
      <c r="I759" s="234"/>
      <c r="J759" s="230"/>
      <c r="K759" s="230"/>
      <c r="L759" s="235"/>
      <c r="M759" s="236"/>
      <c r="N759" s="237"/>
      <c r="O759" s="237"/>
      <c r="P759" s="237"/>
      <c r="Q759" s="237"/>
      <c r="R759" s="237"/>
      <c r="S759" s="237"/>
      <c r="T759" s="238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39" t="s">
        <v>186</v>
      </c>
      <c r="AU759" s="239" t="s">
        <v>88</v>
      </c>
      <c r="AV759" s="13" t="s">
        <v>88</v>
      </c>
      <c r="AW759" s="13" t="s">
        <v>39</v>
      </c>
      <c r="AX759" s="13" t="s">
        <v>78</v>
      </c>
      <c r="AY759" s="239" t="s">
        <v>146</v>
      </c>
    </row>
    <row r="760" s="13" customFormat="1">
      <c r="A760" s="13"/>
      <c r="B760" s="229"/>
      <c r="C760" s="230"/>
      <c r="D760" s="221" t="s">
        <v>186</v>
      </c>
      <c r="E760" s="231" t="s">
        <v>32</v>
      </c>
      <c r="F760" s="232" t="s">
        <v>606</v>
      </c>
      <c r="G760" s="230"/>
      <c r="H760" s="233">
        <v>21.530000000000001</v>
      </c>
      <c r="I760" s="234"/>
      <c r="J760" s="230"/>
      <c r="K760" s="230"/>
      <c r="L760" s="235"/>
      <c r="M760" s="236"/>
      <c r="N760" s="237"/>
      <c r="O760" s="237"/>
      <c r="P760" s="237"/>
      <c r="Q760" s="237"/>
      <c r="R760" s="237"/>
      <c r="S760" s="237"/>
      <c r="T760" s="238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39" t="s">
        <v>186</v>
      </c>
      <c r="AU760" s="239" t="s">
        <v>88</v>
      </c>
      <c r="AV760" s="13" t="s">
        <v>88</v>
      </c>
      <c r="AW760" s="13" t="s">
        <v>39</v>
      </c>
      <c r="AX760" s="13" t="s">
        <v>78</v>
      </c>
      <c r="AY760" s="239" t="s">
        <v>146</v>
      </c>
    </row>
    <row r="761" s="13" customFormat="1">
      <c r="A761" s="13"/>
      <c r="B761" s="229"/>
      <c r="C761" s="230"/>
      <c r="D761" s="221" t="s">
        <v>186</v>
      </c>
      <c r="E761" s="231" t="s">
        <v>32</v>
      </c>
      <c r="F761" s="232" t="s">
        <v>607</v>
      </c>
      <c r="G761" s="230"/>
      <c r="H761" s="233">
        <v>14.130000000000001</v>
      </c>
      <c r="I761" s="234"/>
      <c r="J761" s="230"/>
      <c r="K761" s="230"/>
      <c r="L761" s="235"/>
      <c r="M761" s="236"/>
      <c r="N761" s="237"/>
      <c r="O761" s="237"/>
      <c r="P761" s="237"/>
      <c r="Q761" s="237"/>
      <c r="R761" s="237"/>
      <c r="S761" s="237"/>
      <c r="T761" s="238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39" t="s">
        <v>186</v>
      </c>
      <c r="AU761" s="239" t="s">
        <v>88</v>
      </c>
      <c r="AV761" s="13" t="s">
        <v>88</v>
      </c>
      <c r="AW761" s="13" t="s">
        <v>39</v>
      </c>
      <c r="AX761" s="13" t="s">
        <v>78</v>
      </c>
      <c r="AY761" s="239" t="s">
        <v>146</v>
      </c>
    </row>
    <row r="762" s="13" customFormat="1">
      <c r="A762" s="13"/>
      <c r="B762" s="229"/>
      <c r="C762" s="230"/>
      <c r="D762" s="221" t="s">
        <v>186</v>
      </c>
      <c r="E762" s="231" t="s">
        <v>32</v>
      </c>
      <c r="F762" s="232" t="s">
        <v>608</v>
      </c>
      <c r="G762" s="230"/>
      <c r="H762" s="233">
        <v>14.130000000000001</v>
      </c>
      <c r="I762" s="234"/>
      <c r="J762" s="230"/>
      <c r="K762" s="230"/>
      <c r="L762" s="235"/>
      <c r="M762" s="236"/>
      <c r="N762" s="237"/>
      <c r="O762" s="237"/>
      <c r="P762" s="237"/>
      <c r="Q762" s="237"/>
      <c r="R762" s="237"/>
      <c r="S762" s="237"/>
      <c r="T762" s="238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39" t="s">
        <v>186</v>
      </c>
      <c r="AU762" s="239" t="s">
        <v>88</v>
      </c>
      <c r="AV762" s="13" t="s">
        <v>88</v>
      </c>
      <c r="AW762" s="13" t="s">
        <v>39</v>
      </c>
      <c r="AX762" s="13" t="s">
        <v>78</v>
      </c>
      <c r="AY762" s="239" t="s">
        <v>146</v>
      </c>
    </row>
    <row r="763" s="13" customFormat="1">
      <c r="A763" s="13"/>
      <c r="B763" s="229"/>
      <c r="C763" s="230"/>
      <c r="D763" s="221" t="s">
        <v>186</v>
      </c>
      <c r="E763" s="231" t="s">
        <v>32</v>
      </c>
      <c r="F763" s="232" t="s">
        <v>609</v>
      </c>
      <c r="G763" s="230"/>
      <c r="H763" s="233">
        <v>7.7400000000000002</v>
      </c>
      <c r="I763" s="234"/>
      <c r="J763" s="230"/>
      <c r="K763" s="230"/>
      <c r="L763" s="235"/>
      <c r="M763" s="236"/>
      <c r="N763" s="237"/>
      <c r="O763" s="237"/>
      <c r="P763" s="237"/>
      <c r="Q763" s="237"/>
      <c r="R763" s="237"/>
      <c r="S763" s="237"/>
      <c r="T763" s="238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39" t="s">
        <v>186</v>
      </c>
      <c r="AU763" s="239" t="s">
        <v>88</v>
      </c>
      <c r="AV763" s="13" t="s">
        <v>88</v>
      </c>
      <c r="AW763" s="13" t="s">
        <v>39</v>
      </c>
      <c r="AX763" s="13" t="s">
        <v>78</v>
      </c>
      <c r="AY763" s="239" t="s">
        <v>146</v>
      </c>
    </row>
    <row r="764" s="13" customFormat="1">
      <c r="A764" s="13"/>
      <c r="B764" s="229"/>
      <c r="C764" s="230"/>
      <c r="D764" s="221" t="s">
        <v>186</v>
      </c>
      <c r="E764" s="231" t="s">
        <v>32</v>
      </c>
      <c r="F764" s="232" t="s">
        <v>610</v>
      </c>
      <c r="G764" s="230"/>
      <c r="H764" s="233">
        <v>17.800000000000001</v>
      </c>
      <c r="I764" s="234"/>
      <c r="J764" s="230"/>
      <c r="K764" s="230"/>
      <c r="L764" s="235"/>
      <c r="M764" s="236"/>
      <c r="N764" s="237"/>
      <c r="O764" s="237"/>
      <c r="P764" s="237"/>
      <c r="Q764" s="237"/>
      <c r="R764" s="237"/>
      <c r="S764" s="237"/>
      <c r="T764" s="238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39" t="s">
        <v>186</v>
      </c>
      <c r="AU764" s="239" t="s">
        <v>88</v>
      </c>
      <c r="AV764" s="13" t="s">
        <v>88</v>
      </c>
      <c r="AW764" s="13" t="s">
        <v>39</v>
      </c>
      <c r="AX764" s="13" t="s">
        <v>78</v>
      </c>
      <c r="AY764" s="239" t="s">
        <v>146</v>
      </c>
    </row>
    <row r="765" s="13" customFormat="1">
      <c r="A765" s="13"/>
      <c r="B765" s="229"/>
      <c r="C765" s="230"/>
      <c r="D765" s="221" t="s">
        <v>186</v>
      </c>
      <c r="E765" s="231" t="s">
        <v>32</v>
      </c>
      <c r="F765" s="232" t="s">
        <v>611</v>
      </c>
      <c r="G765" s="230"/>
      <c r="H765" s="233">
        <v>14.83</v>
      </c>
      <c r="I765" s="234"/>
      <c r="J765" s="230"/>
      <c r="K765" s="230"/>
      <c r="L765" s="235"/>
      <c r="M765" s="236"/>
      <c r="N765" s="237"/>
      <c r="O765" s="237"/>
      <c r="P765" s="237"/>
      <c r="Q765" s="237"/>
      <c r="R765" s="237"/>
      <c r="S765" s="237"/>
      <c r="T765" s="238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39" t="s">
        <v>186</v>
      </c>
      <c r="AU765" s="239" t="s">
        <v>88</v>
      </c>
      <c r="AV765" s="13" t="s">
        <v>88</v>
      </c>
      <c r="AW765" s="13" t="s">
        <v>39</v>
      </c>
      <c r="AX765" s="13" t="s">
        <v>78</v>
      </c>
      <c r="AY765" s="239" t="s">
        <v>146</v>
      </c>
    </row>
    <row r="766" s="13" customFormat="1">
      <c r="A766" s="13"/>
      <c r="B766" s="229"/>
      <c r="C766" s="230"/>
      <c r="D766" s="221" t="s">
        <v>186</v>
      </c>
      <c r="E766" s="231" t="s">
        <v>32</v>
      </c>
      <c r="F766" s="232" t="s">
        <v>612</v>
      </c>
      <c r="G766" s="230"/>
      <c r="H766" s="233">
        <v>3.1000000000000001</v>
      </c>
      <c r="I766" s="234"/>
      <c r="J766" s="230"/>
      <c r="K766" s="230"/>
      <c r="L766" s="235"/>
      <c r="M766" s="236"/>
      <c r="N766" s="237"/>
      <c r="O766" s="237"/>
      <c r="P766" s="237"/>
      <c r="Q766" s="237"/>
      <c r="R766" s="237"/>
      <c r="S766" s="237"/>
      <c r="T766" s="238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39" t="s">
        <v>186</v>
      </c>
      <c r="AU766" s="239" t="s">
        <v>88</v>
      </c>
      <c r="AV766" s="13" t="s">
        <v>88</v>
      </c>
      <c r="AW766" s="13" t="s">
        <v>39</v>
      </c>
      <c r="AX766" s="13" t="s">
        <v>78</v>
      </c>
      <c r="AY766" s="239" t="s">
        <v>146</v>
      </c>
    </row>
    <row r="767" s="13" customFormat="1">
      <c r="A767" s="13"/>
      <c r="B767" s="229"/>
      <c r="C767" s="230"/>
      <c r="D767" s="221" t="s">
        <v>186</v>
      </c>
      <c r="E767" s="231" t="s">
        <v>32</v>
      </c>
      <c r="F767" s="232" t="s">
        <v>613</v>
      </c>
      <c r="G767" s="230"/>
      <c r="H767" s="233">
        <v>66.120000000000005</v>
      </c>
      <c r="I767" s="234"/>
      <c r="J767" s="230"/>
      <c r="K767" s="230"/>
      <c r="L767" s="235"/>
      <c r="M767" s="236"/>
      <c r="N767" s="237"/>
      <c r="O767" s="237"/>
      <c r="P767" s="237"/>
      <c r="Q767" s="237"/>
      <c r="R767" s="237"/>
      <c r="S767" s="237"/>
      <c r="T767" s="238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39" t="s">
        <v>186</v>
      </c>
      <c r="AU767" s="239" t="s">
        <v>88</v>
      </c>
      <c r="AV767" s="13" t="s">
        <v>88</v>
      </c>
      <c r="AW767" s="13" t="s">
        <v>39</v>
      </c>
      <c r="AX767" s="13" t="s">
        <v>78</v>
      </c>
      <c r="AY767" s="239" t="s">
        <v>146</v>
      </c>
    </row>
    <row r="768" s="13" customFormat="1">
      <c r="A768" s="13"/>
      <c r="B768" s="229"/>
      <c r="C768" s="230"/>
      <c r="D768" s="221" t="s">
        <v>186</v>
      </c>
      <c r="E768" s="231" t="s">
        <v>32</v>
      </c>
      <c r="F768" s="232" t="s">
        <v>614</v>
      </c>
      <c r="G768" s="230"/>
      <c r="H768" s="233">
        <v>42.799999999999997</v>
      </c>
      <c r="I768" s="234"/>
      <c r="J768" s="230"/>
      <c r="K768" s="230"/>
      <c r="L768" s="235"/>
      <c r="M768" s="236"/>
      <c r="N768" s="237"/>
      <c r="O768" s="237"/>
      <c r="P768" s="237"/>
      <c r="Q768" s="237"/>
      <c r="R768" s="237"/>
      <c r="S768" s="237"/>
      <c r="T768" s="238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39" t="s">
        <v>186</v>
      </c>
      <c r="AU768" s="239" t="s">
        <v>88</v>
      </c>
      <c r="AV768" s="13" t="s">
        <v>88</v>
      </c>
      <c r="AW768" s="13" t="s">
        <v>39</v>
      </c>
      <c r="AX768" s="13" t="s">
        <v>78</v>
      </c>
      <c r="AY768" s="239" t="s">
        <v>146</v>
      </c>
    </row>
    <row r="769" s="13" customFormat="1">
      <c r="A769" s="13"/>
      <c r="B769" s="229"/>
      <c r="C769" s="230"/>
      <c r="D769" s="221" t="s">
        <v>186</v>
      </c>
      <c r="E769" s="231" t="s">
        <v>32</v>
      </c>
      <c r="F769" s="232" t="s">
        <v>616</v>
      </c>
      <c r="G769" s="230"/>
      <c r="H769" s="233">
        <v>5.0700000000000003</v>
      </c>
      <c r="I769" s="234"/>
      <c r="J769" s="230"/>
      <c r="K769" s="230"/>
      <c r="L769" s="235"/>
      <c r="M769" s="236"/>
      <c r="N769" s="237"/>
      <c r="O769" s="237"/>
      <c r="P769" s="237"/>
      <c r="Q769" s="237"/>
      <c r="R769" s="237"/>
      <c r="S769" s="237"/>
      <c r="T769" s="238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39" t="s">
        <v>186</v>
      </c>
      <c r="AU769" s="239" t="s">
        <v>88</v>
      </c>
      <c r="AV769" s="13" t="s">
        <v>88</v>
      </c>
      <c r="AW769" s="13" t="s">
        <v>39</v>
      </c>
      <c r="AX769" s="13" t="s">
        <v>78</v>
      </c>
      <c r="AY769" s="239" t="s">
        <v>146</v>
      </c>
    </row>
    <row r="770" s="13" customFormat="1">
      <c r="A770" s="13"/>
      <c r="B770" s="229"/>
      <c r="C770" s="230"/>
      <c r="D770" s="221" t="s">
        <v>186</v>
      </c>
      <c r="E770" s="231" t="s">
        <v>32</v>
      </c>
      <c r="F770" s="232" t="s">
        <v>617</v>
      </c>
      <c r="G770" s="230"/>
      <c r="H770" s="233">
        <v>5.7199999999999998</v>
      </c>
      <c r="I770" s="234"/>
      <c r="J770" s="230"/>
      <c r="K770" s="230"/>
      <c r="L770" s="235"/>
      <c r="M770" s="236"/>
      <c r="N770" s="237"/>
      <c r="O770" s="237"/>
      <c r="P770" s="237"/>
      <c r="Q770" s="237"/>
      <c r="R770" s="237"/>
      <c r="S770" s="237"/>
      <c r="T770" s="238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39" t="s">
        <v>186</v>
      </c>
      <c r="AU770" s="239" t="s">
        <v>88</v>
      </c>
      <c r="AV770" s="13" t="s">
        <v>88</v>
      </c>
      <c r="AW770" s="13" t="s">
        <v>39</v>
      </c>
      <c r="AX770" s="13" t="s">
        <v>78</v>
      </c>
      <c r="AY770" s="239" t="s">
        <v>146</v>
      </c>
    </row>
    <row r="771" s="13" customFormat="1">
      <c r="A771" s="13"/>
      <c r="B771" s="229"/>
      <c r="C771" s="230"/>
      <c r="D771" s="221" t="s">
        <v>186</v>
      </c>
      <c r="E771" s="231" t="s">
        <v>32</v>
      </c>
      <c r="F771" s="232" t="s">
        <v>618</v>
      </c>
      <c r="G771" s="230"/>
      <c r="H771" s="233">
        <v>6.7800000000000002</v>
      </c>
      <c r="I771" s="234"/>
      <c r="J771" s="230"/>
      <c r="K771" s="230"/>
      <c r="L771" s="235"/>
      <c r="M771" s="236"/>
      <c r="N771" s="237"/>
      <c r="O771" s="237"/>
      <c r="P771" s="237"/>
      <c r="Q771" s="237"/>
      <c r="R771" s="237"/>
      <c r="S771" s="237"/>
      <c r="T771" s="238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39" t="s">
        <v>186</v>
      </c>
      <c r="AU771" s="239" t="s">
        <v>88</v>
      </c>
      <c r="AV771" s="13" t="s">
        <v>88</v>
      </c>
      <c r="AW771" s="13" t="s">
        <v>39</v>
      </c>
      <c r="AX771" s="13" t="s">
        <v>78</v>
      </c>
      <c r="AY771" s="239" t="s">
        <v>146</v>
      </c>
    </row>
    <row r="772" s="13" customFormat="1">
      <c r="A772" s="13"/>
      <c r="B772" s="229"/>
      <c r="C772" s="230"/>
      <c r="D772" s="221" t="s">
        <v>186</v>
      </c>
      <c r="E772" s="231" t="s">
        <v>32</v>
      </c>
      <c r="F772" s="232" t="s">
        <v>619</v>
      </c>
      <c r="G772" s="230"/>
      <c r="H772" s="233">
        <v>17.609999999999999</v>
      </c>
      <c r="I772" s="234"/>
      <c r="J772" s="230"/>
      <c r="K772" s="230"/>
      <c r="L772" s="235"/>
      <c r="M772" s="236"/>
      <c r="N772" s="237"/>
      <c r="O772" s="237"/>
      <c r="P772" s="237"/>
      <c r="Q772" s="237"/>
      <c r="R772" s="237"/>
      <c r="S772" s="237"/>
      <c r="T772" s="238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39" t="s">
        <v>186</v>
      </c>
      <c r="AU772" s="239" t="s">
        <v>88</v>
      </c>
      <c r="AV772" s="13" t="s">
        <v>88</v>
      </c>
      <c r="AW772" s="13" t="s">
        <v>39</v>
      </c>
      <c r="AX772" s="13" t="s">
        <v>78</v>
      </c>
      <c r="AY772" s="239" t="s">
        <v>146</v>
      </c>
    </row>
    <row r="773" s="13" customFormat="1">
      <c r="A773" s="13"/>
      <c r="B773" s="229"/>
      <c r="C773" s="230"/>
      <c r="D773" s="221" t="s">
        <v>186</v>
      </c>
      <c r="E773" s="231" t="s">
        <v>32</v>
      </c>
      <c r="F773" s="232" t="s">
        <v>620</v>
      </c>
      <c r="G773" s="230"/>
      <c r="H773" s="233">
        <v>13.19</v>
      </c>
      <c r="I773" s="234"/>
      <c r="J773" s="230"/>
      <c r="K773" s="230"/>
      <c r="L773" s="235"/>
      <c r="M773" s="236"/>
      <c r="N773" s="237"/>
      <c r="O773" s="237"/>
      <c r="P773" s="237"/>
      <c r="Q773" s="237"/>
      <c r="R773" s="237"/>
      <c r="S773" s="237"/>
      <c r="T773" s="238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39" t="s">
        <v>186</v>
      </c>
      <c r="AU773" s="239" t="s">
        <v>88</v>
      </c>
      <c r="AV773" s="13" t="s">
        <v>88</v>
      </c>
      <c r="AW773" s="13" t="s">
        <v>39</v>
      </c>
      <c r="AX773" s="13" t="s">
        <v>78</v>
      </c>
      <c r="AY773" s="239" t="s">
        <v>146</v>
      </c>
    </row>
    <row r="774" s="13" customFormat="1">
      <c r="A774" s="13"/>
      <c r="B774" s="229"/>
      <c r="C774" s="230"/>
      <c r="D774" s="221" t="s">
        <v>186</v>
      </c>
      <c r="E774" s="231" t="s">
        <v>32</v>
      </c>
      <c r="F774" s="232" t="s">
        <v>621</v>
      </c>
      <c r="G774" s="230"/>
      <c r="H774" s="233">
        <v>5.5099999999999998</v>
      </c>
      <c r="I774" s="234"/>
      <c r="J774" s="230"/>
      <c r="K774" s="230"/>
      <c r="L774" s="235"/>
      <c r="M774" s="236"/>
      <c r="N774" s="237"/>
      <c r="O774" s="237"/>
      <c r="P774" s="237"/>
      <c r="Q774" s="237"/>
      <c r="R774" s="237"/>
      <c r="S774" s="237"/>
      <c r="T774" s="238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39" t="s">
        <v>186</v>
      </c>
      <c r="AU774" s="239" t="s">
        <v>88</v>
      </c>
      <c r="AV774" s="13" t="s">
        <v>88</v>
      </c>
      <c r="AW774" s="13" t="s">
        <v>39</v>
      </c>
      <c r="AX774" s="13" t="s">
        <v>78</v>
      </c>
      <c r="AY774" s="239" t="s">
        <v>146</v>
      </c>
    </row>
    <row r="775" s="13" customFormat="1">
      <c r="A775" s="13"/>
      <c r="B775" s="229"/>
      <c r="C775" s="230"/>
      <c r="D775" s="221" t="s">
        <v>186</v>
      </c>
      <c r="E775" s="231" t="s">
        <v>32</v>
      </c>
      <c r="F775" s="232" t="s">
        <v>622</v>
      </c>
      <c r="G775" s="230"/>
      <c r="H775" s="233">
        <v>13.76</v>
      </c>
      <c r="I775" s="234"/>
      <c r="J775" s="230"/>
      <c r="K775" s="230"/>
      <c r="L775" s="235"/>
      <c r="M775" s="236"/>
      <c r="N775" s="237"/>
      <c r="O775" s="237"/>
      <c r="P775" s="237"/>
      <c r="Q775" s="237"/>
      <c r="R775" s="237"/>
      <c r="S775" s="237"/>
      <c r="T775" s="238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39" t="s">
        <v>186</v>
      </c>
      <c r="AU775" s="239" t="s">
        <v>88</v>
      </c>
      <c r="AV775" s="13" t="s">
        <v>88</v>
      </c>
      <c r="AW775" s="13" t="s">
        <v>39</v>
      </c>
      <c r="AX775" s="13" t="s">
        <v>78</v>
      </c>
      <c r="AY775" s="239" t="s">
        <v>146</v>
      </c>
    </row>
    <row r="776" s="13" customFormat="1">
      <c r="A776" s="13"/>
      <c r="B776" s="229"/>
      <c r="C776" s="230"/>
      <c r="D776" s="221" t="s">
        <v>186</v>
      </c>
      <c r="E776" s="231" t="s">
        <v>32</v>
      </c>
      <c r="F776" s="232" t="s">
        <v>623</v>
      </c>
      <c r="G776" s="230"/>
      <c r="H776" s="233">
        <v>3</v>
      </c>
      <c r="I776" s="234"/>
      <c r="J776" s="230"/>
      <c r="K776" s="230"/>
      <c r="L776" s="235"/>
      <c r="M776" s="236"/>
      <c r="N776" s="237"/>
      <c r="O776" s="237"/>
      <c r="P776" s="237"/>
      <c r="Q776" s="237"/>
      <c r="R776" s="237"/>
      <c r="S776" s="237"/>
      <c r="T776" s="238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39" t="s">
        <v>186</v>
      </c>
      <c r="AU776" s="239" t="s">
        <v>88</v>
      </c>
      <c r="AV776" s="13" t="s">
        <v>88</v>
      </c>
      <c r="AW776" s="13" t="s">
        <v>39</v>
      </c>
      <c r="AX776" s="13" t="s">
        <v>78</v>
      </c>
      <c r="AY776" s="239" t="s">
        <v>146</v>
      </c>
    </row>
    <row r="777" s="13" customFormat="1">
      <c r="A777" s="13"/>
      <c r="B777" s="229"/>
      <c r="C777" s="230"/>
      <c r="D777" s="221" t="s">
        <v>186</v>
      </c>
      <c r="E777" s="231" t="s">
        <v>32</v>
      </c>
      <c r="F777" s="232" t="s">
        <v>624</v>
      </c>
      <c r="G777" s="230"/>
      <c r="H777" s="233">
        <v>7.7400000000000002</v>
      </c>
      <c r="I777" s="234"/>
      <c r="J777" s="230"/>
      <c r="K777" s="230"/>
      <c r="L777" s="235"/>
      <c r="M777" s="236"/>
      <c r="N777" s="237"/>
      <c r="O777" s="237"/>
      <c r="P777" s="237"/>
      <c r="Q777" s="237"/>
      <c r="R777" s="237"/>
      <c r="S777" s="237"/>
      <c r="T777" s="238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39" t="s">
        <v>186</v>
      </c>
      <c r="AU777" s="239" t="s">
        <v>88</v>
      </c>
      <c r="AV777" s="13" t="s">
        <v>88</v>
      </c>
      <c r="AW777" s="13" t="s">
        <v>39</v>
      </c>
      <c r="AX777" s="13" t="s">
        <v>78</v>
      </c>
      <c r="AY777" s="239" t="s">
        <v>146</v>
      </c>
    </row>
    <row r="778" s="13" customFormat="1">
      <c r="A778" s="13"/>
      <c r="B778" s="229"/>
      <c r="C778" s="230"/>
      <c r="D778" s="221" t="s">
        <v>186</v>
      </c>
      <c r="E778" s="231" t="s">
        <v>32</v>
      </c>
      <c r="F778" s="232" t="s">
        <v>625</v>
      </c>
      <c r="G778" s="230"/>
      <c r="H778" s="233">
        <v>17.800000000000001</v>
      </c>
      <c r="I778" s="234"/>
      <c r="J778" s="230"/>
      <c r="K778" s="230"/>
      <c r="L778" s="235"/>
      <c r="M778" s="236"/>
      <c r="N778" s="237"/>
      <c r="O778" s="237"/>
      <c r="P778" s="237"/>
      <c r="Q778" s="237"/>
      <c r="R778" s="237"/>
      <c r="S778" s="237"/>
      <c r="T778" s="238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39" t="s">
        <v>186</v>
      </c>
      <c r="AU778" s="239" t="s">
        <v>88</v>
      </c>
      <c r="AV778" s="13" t="s">
        <v>88</v>
      </c>
      <c r="AW778" s="13" t="s">
        <v>39</v>
      </c>
      <c r="AX778" s="13" t="s">
        <v>78</v>
      </c>
      <c r="AY778" s="239" t="s">
        <v>146</v>
      </c>
    </row>
    <row r="779" s="13" customFormat="1">
      <c r="A779" s="13"/>
      <c r="B779" s="229"/>
      <c r="C779" s="230"/>
      <c r="D779" s="221" t="s">
        <v>186</v>
      </c>
      <c r="E779" s="231" t="s">
        <v>32</v>
      </c>
      <c r="F779" s="232" t="s">
        <v>626</v>
      </c>
      <c r="G779" s="230"/>
      <c r="H779" s="233">
        <v>14.66</v>
      </c>
      <c r="I779" s="234"/>
      <c r="J779" s="230"/>
      <c r="K779" s="230"/>
      <c r="L779" s="235"/>
      <c r="M779" s="236"/>
      <c r="N779" s="237"/>
      <c r="O779" s="237"/>
      <c r="P779" s="237"/>
      <c r="Q779" s="237"/>
      <c r="R779" s="237"/>
      <c r="S779" s="237"/>
      <c r="T779" s="238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39" t="s">
        <v>186</v>
      </c>
      <c r="AU779" s="239" t="s">
        <v>88</v>
      </c>
      <c r="AV779" s="13" t="s">
        <v>88</v>
      </c>
      <c r="AW779" s="13" t="s">
        <v>39</v>
      </c>
      <c r="AX779" s="13" t="s">
        <v>78</v>
      </c>
      <c r="AY779" s="239" t="s">
        <v>146</v>
      </c>
    </row>
    <row r="780" s="13" customFormat="1">
      <c r="A780" s="13"/>
      <c r="B780" s="229"/>
      <c r="C780" s="230"/>
      <c r="D780" s="221" t="s">
        <v>186</v>
      </c>
      <c r="E780" s="231" t="s">
        <v>32</v>
      </c>
      <c r="F780" s="232" t="s">
        <v>627</v>
      </c>
      <c r="G780" s="230"/>
      <c r="H780" s="233">
        <v>3.1000000000000001</v>
      </c>
      <c r="I780" s="234"/>
      <c r="J780" s="230"/>
      <c r="K780" s="230"/>
      <c r="L780" s="235"/>
      <c r="M780" s="236"/>
      <c r="N780" s="237"/>
      <c r="O780" s="237"/>
      <c r="P780" s="237"/>
      <c r="Q780" s="237"/>
      <c r="R780" s="237"/>
      <c r="S780" s="237"/>
      <c r="T780" s="238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39" t="s">
        <v>186</v>
      </c>
      <c r="AU780" s="239" t="s">
        <v>88</v>
      </c>
      <c r="AV780" s="13" t="s">
        <v>88</v>
      </c>
      <c r="AW780" s="13" t="s">
        <v>39</v>
      </c>
      <c r="AX780" s="13" t="s">
        <v>78</v>
      </c>
      <c r="AY780" s="239" t="s">
        <v>146</v>
      </c>
    </row>
    <row r="781" s="13" customFormat="1">
      <c r="A781" s="13"/>
      <c r="B781" s="229"/>
      <c r="C781" s="230"/>
      <c r="D781" s="221" t="s">
        <v>186</v>
      </c>
      <c r="E781" s="231" t="s">
        <v>32</v>
      </c>
      <c r="F781" s="232" t="s">
        <v>628</v>
      </c>
      <c r="G781" s="230"/>
      <c r="H781" s="233">
        <v>67.25</v>
      </c>
      <c r="I781" s="234"/>
      <c r="J781" s="230"/>
      <c r="K781" s="230"/>
      <c r="L781" s="235"/>
      <c r="M781" s="236"/>
      <c r="N781" s="237"/>
      <c r="O781" s="237"/>
      <c r="P781" s="237"/>
      <c r="Q781" s="237"/>
      <c r="R781" s="237"/>
      <c r="S781" s="237"/>
      <c r="T781" s="238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39" t="s">
        <v>186</v>
      </c>
      <c r="AU781" s="239" t="s">
        <v>88</v>
      </c>
      <c r="AV781" s="13" t="s">
        <v>88</v>
      </c>
      <c r="AW781" s="13" t="s">
        <v>39</v>
      </c>
      <c r="AX781" s="13" t="s">
        <v>78</v>
      </c>
      <c r="AY781" s="239" t="s">
        <v>146</v>
      </c>
    </row>
    <row r="782" s="13" customFormat="1">
      <c r="A782" s="13"/>
      <c r="B782" s="229"/>
      <c r="C782" s="230"/>
      <c r="D782" s="221" t="s">
        <v>186</v>
      </c>
      <c r="E782" s="231" t="s">
        <v>32</v>
      </c>
      <c r="F782" s="232" t="s">
        <v>629</v>
      </c>
      <c r="G782" s="230"/>
      <c r="H782" s="233">
        <v>43.100000000000001</v>
      </c>
      <c r="I782" s="234"/>
      <c r="J782" s="230"/>
      <c r="K782" s="230"/>
      <c r="L782" s="235"/>
      <c r="M782" s="236"/>
      <c r="N782" s="237"/>
      <c r="O782" s="237"/>
      <c r="P782" s="237"/>
      <c r="Q782" s="237"/>
      <c r="R782" s="237"/>
      <c r="S782" s="237"/>
      <c r="T782" s="238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39" t="s">
        <v>186</v>
      </c>
      <c r="AU782" s="239" t="s">
        <v>88</v>
      </c>
      <c r="AV782" s="13" t="s">
        <v>88</v>
      </c>
      <c r="AW782" s="13" t="s">
        <v>39</v>
      </c>
      <c r="AX782" s="13" t="s">
        <v>78</v>
      </c>
      <c r="AY782" s="239" t="s">
        <v>146</v>
      </c>
    </row>
    <row r="783" s="15" customFormat="1">
      <c r="A783" s="15"/>
      <c r="B783" s="254"/>
      <c r="C783" s="255"/>
      <c r="D783" s="221" t="s">
        <v>186</v>
      </c>
      <c r="E783" s="256" t="s">
        <v>32</v>
      </c>
      <c r="F783" s="257" t="s">
        <v>256</v>
      </c>
      <c r="G783" s="255"/>
      <c r="H783" s="258">
        <v>606.53000000000009</v>
      </c>
      <c r="I783" s="259"/>
      <c r="J783" s="255"/>
      <c r="K783" s="255"/>
      <c r="L783" s="260"/>
      <c r="M783" s="261"/>
      <c r="N783" s="262"/>
      <c r="O783" s="262"/>
      <c r="P783" s="262"/>
      <c r="Q783" s="262"/>
      <c r="R783" s="262"/>
      <c r="S783" s="262"/>
      <c r="T783" s="263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T783" s="264" t="s">
        <v>186</v>
      </c>
      <c r="AU783" s="264" t="s">
        <v>88</v>
      </c>
      <c r="AV783" s="15" t="s">
        <v>171</v>
      </c>
      <c r="AW783" s="15" t="s">
        <v>39</v>
      </c>
      <c r="AX783" s="15" t="s">
        <v>86</v>
      </c>
      <c r="AY783" s="264" t="s">
        <v>146</v>
      </c>
    </row>
    <row r="784" s="2" customFormat="1" ht="16.5" customHeight="1">
      <c r="A784" s="42"/>
      <c r="B784" s="43"/>
      <c r="C784" s="208" t="s">
        <v>799</v>
      </c>
      <c r="D784" s="208" t="s">
        <v>149</v>
      </c>
      <c r="E784" s="209" t="s">
        <v>800</v>
      </c>
      <c r="F784" s="210" t="s">
        <v>801</v>
      </c>
      <c r="G784" s="211" t="s">
        <v>802</v>
      </c>
      <c r="H784" s="212">
        <v>8</v>
      </c>
      <c r="I784" s="213"/>
      <c r="J784" s="214">
        <f>ROUND(I784*H784,2)</f>
        <v>0</v>
      </c>
      <c r="K784" s="210" t="s">
        <v>152</v>
      </c>
      <c r="L784" s="48"/>
      <c r="M784" s="215" t="s">
        <v>32</v>
      </c>
      <c r="N784" s="216" t="s">
        <v>49</v>
      </c>
      <c r="O784" s="88"/>
      <c r="P784" s="217">
        <f>O784*H784</f>
        <v>0</v>
      </c>
      <c r="Q784" s="217">
        <v>0.00018000000000000001</v>
      </c>
      <c r="R784" s="217">
        <f>Q784*H784</f>
        <v>0.0014400000000000001</v>
      </c>
      <c r="S784" s="217">
        <v>0</v>
      </c>
      <c r="T784" s="218">
        <f>S784*H784</f>
        <v>0</v>
      </c>
      <c r="U784" s="42"/>
      <c r="V784" s="42"/>
      <c r="W784" s="42"/>
      <c r="X784" s="42"/>
      <c r="Y784" s="42"/>
      <c r="Z784" s="42"/>
      <c r="AA784" s="42"/>
      <c r="AB784" s="42"/>
      <c r="AC784" s="42"/>
      <c r="AD784" s="42"/>
      <c r="AE784" s="42"/>
      <c r="AR784" s="219" t="s">
        <v>171</v>
      </c>
      <c r="AT784" s="219" t="s">
        <v>149</v>
      </c>
      <c r="AU784" s="219" t="s">
        <v>88</v>
      </c>
      <c r="AY784" s="20" t="s">
        <v>146</v>
      </c>
      <c r="BE784" s="220">
        <f>IF(N784="základní",J784,0)</f>
        <v>0</v>
      </c>
      <c r="BF784" s="220">
        <f>IF(N784="snížená",J784,0)</f>
        <v>0</v>
      </c>
      <c r="BG784" s="220">
        <f>IF(N784="zákl. přenesená",J784,0)</f>
        <v>0</v>
      </c>
      <c r="BH784" s="220">
        <f>IF(N784="sníž. přenesená",J784,0)</f>
        <v>0</v>
      </c>
      <c r="BI784" s="220">
        <f>IF(N784="nulová",J784,0)</f>
        <v>0</v>
      </c>
      <c r="BJ784" s="20" t="s">
        <v>86</v>
      </c>
      <c r="BK784" s="220">
        <f>ROUND(I784*H784,2)</f>
        <v>0</v>
      </c>
      <c r="BL784" s="20" t="s">
        <v>171</v>
      </c>
      <c r="BM784" s="219" t="s">
        <v>803</v>
      </c>
    </row>
    <row r="785" s="2" customFormat="1">
      <c r="A785" s="42"/>
      <c r="B785" s="43"/>
      <c r="C785" s="44"/>
      <c r="D785" s="221" t="s">
        <v>155</v>
      </c>
      <c r="E785" s="44"/>
      <c r="F785" s="222" t="s">
        <v>804</v>
      </c>
      <c r="G785" s="44"/>
      <c r="H785" s="44"/>
      <c r="I785" s="223"/>
      <c r="J785" s="44"/>
      <c r="K785" s="44"/>
      <c r="L785" s="48"/>
      <c r="M785" s="224"/>
      <c r="N785" s="225"/>
      <c r="O785" s="88"/>
      <c r="P785" s="88"/>
      <c r="Q785" s="88"/>
      <c r="R785" s="88"/>
      <c r="S785" s="88"/>
      <c r="T785" s="89"/>
      <c r="U785" s="42"/>
      <c r="V785" s="42"/>
      <c r="W785" s="42"/>
      <c r="X785" s="42"/>
      <c r="Y785" s="42"/>
      <c r="Z785" s="42"/>
      <c r="AA785" s="42"/>
      <c r="AB785" s="42"/>
      <c r="AC785" s="42"/>
      <c r="AD785" s="42"/>
      <c r="AE785" s="42"/>
      <c r="AT785" s="20" t="s">
        <v>155</v>
      </c>
      <c r="AU785" s="20" t="s">
        <v>88</v>
      </c>
    </row>
    <row r="786" s="2" customFormat="1">
      <c r="A786" s="42"/>
      <c r="B786" s="43"/>
      <c r="C786" s="44"/>
      <c r="D786" s="226" t="s">
        <v>156</v>
      </c>
      <c r="E786" s="44"/>
      <c r="F786" s="227" t="s">
        <v>805</v>
      </c>
      <c r="G786" s="44"/>
      <c r="H786" s="44"/>
      <c r="I786" s="223"/>
      <c r="J786" s="44"/>
      <c r="K786" s="44"/>
      <c r="L786" s="48"/>
      <c r="M786" s="224"/>
      <c r="N786" s="225"/>
      <c r="O786" s="88"/>
      <c r="P786" s="88"/>
      <c r="Q786" s="88"/>
      <c r="R786" s="88"/>
      <c r="S786" s="88"/>
      <c r="T786" s="89"/>
      <c r="U786" s="42"/>
      <c r="V786" s="42"/>
      <c r="W786" s="42"/>
      <c r="X786" s="42"/>
      <c r="Y786" s="42"/>
      <c r="Z786" s="42"/>
      <c r="AA786" s="42"/>
      <c r="AB786" s="42"/>
      <c r="AC786" s="42"/>
      <c r="AD786" s="42"/>
      <c r="AE786" s="42"/>
      <c r="AT786" s="20" t="s">
        <v>156</v>
      </c>
      <c r="AU786" s="20" t="s">
        <v>88</v>
      </c>
    </row>
    <row r="787" s="14" customFormat="1">
      <c r="A787" s="14"/>
      <c r="B787" s="244"/>
      <c r="C787" s="245"/>
      <c r="D787" s="221" t="s">
        <v>186</v>
      </c>
      <c r="E787" s="246" t="s">
        <v>32</v>
      </c>
      <c r="F787" s="247" t="s">
        <v>806</v>
      </c>
      <c r="G787" s="245"/>
      <c r="H787" s="246" t="s">
        <v>32</v>
      </c>
      <c r="I787" s="248"/>
      <c r="J787" s="245"/>
      <c r="K787" s="245"/>
      <c r="L787" s="249"/>
      <c r="M787" s="250"/>
      <c r="N787" s="251"/>
      <c r="O787" s="251"/>
      <c r="P787" s="251"/>
      <c r="Q787" s="251"/>
      <c r="R787" s="251"/>
      <c r="S787" s="251"/>
      <c r="T787" s="252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3" t="s">
        <v>186</v>
      </c>
      <c r="AU787" s="253" t="s">
        <v>88</v>
      </c>
      <c r="AV787" s="14" t="s">
        <v>86</v>
      </c>
      <c r="AW787" s="14" t="s">
        <v>39</v>
      </c>
      <c r="AX787" s="14" t="s">
        <v>78</v>
      </c>
      <c r="AY787" s="253" t="s">
        <v>146</v>
      </c>
    </row>
    <row r="788" s="13" customFormat="1">
      <c r="A788" s="13"/>
      <c r="B788" s="229"/>
      <c r="C788" s="230"/>
      <c r="D788" s="221" t="s">
        <v>186</v>
      </c>
      <c r="E788" s="231" t="s">
        <v>32</v>
      </c>
      <c r="F788" s="232" t="s">
        <v>807</v>
      </c>
      <c r="G788" s="230"/>
      <c r="H788" s="233">
        <v>2</v>
      </c>
      <c r="I788" s="234"/>
      <c r="J788" s="230"/>
      <c r="K788" s="230"/>
      <c r="L788" s="235"/>
      <c r="M788" s="236"/>
      <c r="N788" s="237"/>
      <c r="O788" s="237"/>
      <c r="P788" s="237"/>
      <c r="Q788" s="237"/>
      <c r="R788" s="237"/>
      <c r="S788" s="237"/>
      <c r="T788" s="238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39" t="s">
        <v>186</v>
      </c>
      <c r="AU788" s="239" t="s">
        <v>88</v>
      </c>
      <c r="AV788" s="13" t="s">
        <v>88</v>
      </c>
      <c r="AW788" s="13" t="s">
        <v>39</v>
      </c>
      <c r="AX788" s="13" t="s">
        <v>78</v>
      </c>
      <c r="AY788" s="239" t="s">
        <v>146</v>
      </c>
    </row>
    <row r="789" s="13" customFormat="1">
      <c r="A789" s="13"/>
      <c r="B789" s="229"/>
      <c r="C789" s="230"/>
      <c r="D789" s="221" t="s">
        <v>186</v>
      </c>
      <c r="E789" s="231" t="s">
        <v>32</v>
      </c>
      <c r="F789" s="232" t="s">
        <v>808</v>
      </c>
      <c r="G789" s="230"/>
      <c r="H789" s="233">
        <v>2</v>
      </c>
      <c r="I789" s="234"/>
      <c r="J789" s="230"/>
      <c r="K789" s="230"/>
      <c r="L789" s="235"/>
      <c r="M789" s="236"/>
      <c r="N789" s="237"/>
      <c r="O789" s="237"/>
      <c r="P789" s="237"/>
      <c r="Q789" s="237"/>
      <c r="R789" s="237"/>
      <c r="S789" s="237"/>
      <c r="T789" s="238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39" t="s">
        <v>186</v>
      </c>
      <c r="AU789" s="239" t="s">
        <v>88</v>
      </c>
      <c r="AV789" s="13" t="s">
        <v>88</v>
      </c>
      <c r="AW789" s="13" t="s">
        <v>39</v>
      </c>
      <c r="AX789" s="13" t="s">
        <v>78</v>
      </c>
      <c r="AY789" s="239" t="s">
        <v>146</v>
      </c>
    </row>
    <row r="790" s="13" customFormat="1">
      <c r="A790" s="13"/>
      <c r="B790" s="229"/>
      <c r="C790" s="230"/>
      <c r="D790" s="221" t="s">
        <v>186</v>
      </c>
      <c r="E790" s="231" t="s">
        <v>32</v>
      </c>
      <c r="F790" s="232" t="s">
        <v>809</v>
      </c>
      <c r="G790" s="230"/>
      <c r="H790" s="233">
        <v>2</v>
      </c>
      <c r="I790" s="234"/>
      <c r="J790" s="230"/>
      <c r="K790" s="230"/>
      <c r="L790" s="235"/>
      <c r="M790" s="236"/>
      <c r="N790" s="237"/>
      <c r="O790" s="237"/>
      <c r="P790" s="237"/>
      <c r="Q790" s="237"/>
      <c r="R790" s="237"/>
      <c r="S790" s="237"/>
      <c r="T790" s="238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39" t="s">
        <v>186</v>
      </c>
      <c r="AU790" s="239" t="s">
        <v>88</v>
      </c>
      <c r="AV790" s="13" t="s">
        <v>88</v>
      </c>
      <c r="AW790" s="13" t="s">
        <v>39</v>
      </c>
      <c r="AX790" s="13" t="s">
        <v>78</v>
      </c>
      <c r="AY790" s="239" t="s">
        <v>146</v>
      </c>
    </row>
    <row r="791" s="13" customFormat="1">
      <c r="A791" s="13"/>
      <c r="B791" s="229"/>
      <c r="C791" s="230"/>
      <c r="D791" s="221" t="s">
        <v>186</v>
      </c>
      <c r="E791" s="231" t="s">
        <v>32</v>
      </c>
      <c r="F791" s="232" t="s">
        <v>810</v>
      </c>
      <c r="G791" s="230"/>
      <c r="H791" s="233">
        <v>2</v>
      </c>
      <c r="I791" s="234"/>
      <c r="J791" s="230"/>
      <c r="K791" s="230"/>
      <c r="L791" s="235"/>
      <c r="M791" s="236"/>
      <c r="N791" s="237"/>
      <c r="O791" s="237"/>
      <c r="P791" s="237"/>
      <c r="Q791" s="237"/>
      <c r="R791" s="237"/>
      <c r="S791" s="237"/>
      <c r="T791" s="238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39" t="s">
        <v>186</v>
      </c>
      <c r="AU791" s="239" t="s">
        <v>88</v>
      </c>
      <c r="AV791" s="13" t="s">
        <v>88</v>
      </c>
      <c r="AW791" s="13" t="s">
        <v>39</v>
      </c>
      <c r="AX791" s="13" t="s">
        <v>78</v>
      </c>
      <c r="AY791" s="239" t="s">
        <v>146</v>
      </c>
    </row>
    <row r="792" s="15" customFormat="1">
      <c r="A792" s="15"/>
      <c r="B792" s="254"/>
      <c r="C792" s="255"/>
      <c r="D792" s="221" t="s">
        <v>186</v>
      </c>
      <c r="E792" s="256" t="s">
        <v>32</v>
      </c>
      <c r="F792" s="257" t="s">
        <v>256</v>
      </c>
      <c r="G792" s="255"/>
      <c r="H792" s="258">
        <v>8</v>
      </c>
      <c r="I792" s="259"/>
      <c r="J792" s="255"/>
      <c r="K792" s="255"/>
      <c r="L792" s="260"/>
      <c r="M792" s="261"/>
      <c r="N792" s="262"/>
      <c r="O792" s="262"/>
      <c r="P792" s="262"/>
      <c r="Q792" s="262"/>
      <c r="R792" s="262"/>
      <c r="S792" s="262"/>
      <c r="T792" s="263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264" t="s">
        <v>186</v>
      </c>
      <c r="AU792" s="264" t="s">
        <v>88</v>
      </c>
      <c r="AV792" s="15" t="s">
        <v>171</v>
      </c>
      <c r="AW792" s="15" t="s">
        <v>39</v>
      </c>
      <c r="AX792" s="15" t="s">
        <v>86</v>
      </c>
      <c r="AY792" s="264" t="s">
        <v>146</v>
      </c>
    </row>
    <row r="793" s="2" customFormat="1" ht="16.5" customHeight="1">
      <c r="A793" s="42"/>
      <c r="B793" s="43"/>
      <c r="C793" s="265" t="s">
        <v>811</v>
      </c>
      <c r="D793" s="265" t="s">
        <v>286</v>
      </c>
      <c r="E793" s="266" t="s">
        <v>812</v>
      </c>
      <c r="F793" s="267" t="s">
        <v>813</v>
      </c>
      <c r="G793" s="268" t="s">
        <v>802</v>
      </c>
      <c r="H793" s="269">
        <v>8</v>
      </c>
      <c r="I793" s="270"/>
      <c r="J793" s="271">
        <f>ROUND(I793*H793,2)</f>
        <v>0</v>
      </c>
      <c r="K793" s="267" t="s">
        <v>152</v>
      </c>
      <c r="L793" s="272"/>
      <c r="M793" s="273" t="s">
        <v>32</v>
      </c>
      <c r="N793" s="274" t="s">
        <v>49</v>
      </c>
      <c r="O793" s="88"/>
      <c r="P793" s="217">
        <f>O793*H793</f>
        <v>0</v>
      </c>
      <c r="Q793" s="217">
        <v>0.012</v>
      </c>
      <c r="R793" s="217">
        <f>Q793*H793</f>
        <v>0.096000000000000002</v>
      </c>
      <c r="S793" s="217">
        <v>0</v>
      </c>
      <c r="T793" s="218">
        <f>S793*H793</f>
        <v>0</v>
      </c>
      <c r="U793" s="42"/>
      <c r="V793" s="42"/>
      <c r="W793" s="42"/>
      <c r="X793" s="42"/>
      <c r="Y793" s="42"/>
      <c r="Z793" s="42"/>
      <c r="AA793" s="42"/>
      <c r="AB793" s="42"/>
      <c r="AC793" s="42"/>
      <c r="AD793" s="42"/>
      <c r="AE793" s="42"/>
      <c r="AR793" s="219" t="s">
        <v>277</v>
      </c>
      <c r="AT793" s="219" t="s">
        <v>286</v>
      </c>
      <c r="AU793" s="219" t="s">
        <v>88</v>
      </c>
      <c r="AY793" s="20" t="s">
        <v>146</v>
      </c>
      <c r="BE793" s="220">
        <f>IF(N793="základní",J793,0)</f>
        <v>0</v>
      </c>
      <c r="BF793" s="220">
        <f>IF(N793="snížená",J793,0)</f>
        <v>0</v>
      </c>
      <c r="BG793" s="220">
        <f>IF(N793="zákl. přenesená",J793,0)</f>
        <v>0</v>
      </c>
      <c r="BH793" s="220">
        <f>IF(N793="sníž. přenesená",J793,0)</f>
        <v>0</v>
      </c>
      <c r="BI793" s="220">
        <f>IF(N793="nulová",J793,0)</f>
        <v>0</v>
      </c>
      <c r="BJ793" s="20" t="s">
        <v>86</v>
      </c>
      <c r="BK793" s="220">
        <f>ROUND(I793*H793,2)</f>
        <v>0</v>
      </c>
      <c r="BL793" s="20" t="s">
        <v>171</v>
      </c>
      <c r="BM793" s="219" t="s">
        <v>814</v>
      </c>
    </row>
    <row r="794" s="2" customFormat="1">
      <c r="A794" s="42"/>
      <c r="B794" s="43"/>
      <c r="C794" s="44"/>
      <c r="D794" s="221" t="s">
        <v>155</v>
      </c>
      <c r="E794" s="44"/>
      <c r="F794" s="222" t="s">
        <v>813</v>
      </c>
      <c r="G794" s="44"/>
      <c r="H794" s="44"/>
      <c r="I794" s="223"/>
      <c r="J794" s="44"/>
      <c r="K794" s="44"/>
      <c r="L794" s="48"/>
      <c r="M794" s="224"/>
      <c r="N794" s="225"/>
      <c r="O794" s="88"/>
      <c r="P794" s="88"/>
      <c r="Q794" s="88"/>
      <c r="R794" s="88"/>
      <c r="S794" s="88"/>
      <c r="T794" s="89"/>
      <c r="U794" s="42"/>
      <c r="V794" s="42"/>
      <c r="W794" s="42"/>
      <c r="X794" s="42"/>
      <c r="Y794" s="42"/>
      <c r="Z794" s="42"/>
      <c r="AA794" s="42"/>
      <c r="AB794" s="42"/>
      <c r="AC794" s="42"/>
      <c r="AD794" s="42"/>
      <c r="AE794" s="42"/>
      <c r="AT794" s="20" t="s">
        <v>155</v>
      </c>
      <c r="AU794" s="20" t="s">
        <v>88</v>
      </c>
    </row>
    <row r="795" s="2" customFormat="1" ht="24.15" customHeight="1">
      <c r="A795" s="42"/>
      <c r="B795" s="43"/>
      <c r="C795" s="208" t="s">
        <v>815</v>
      </c>
      <c r="D795" s="208" t="s">
        <v>149</v>
      </c>
      <c r="E795" s="209" t="s">
        <v>816</v>
      </c>
      <c r="F795" s="210" t="s">
        <v>817</v>
      </c>
      <c r="G795" s="211" t="s">
        <v>802</v>
      </c>
      <c r="H795" s="212">
        <v>4</v>
      </c>
      <c r="I795" s="213"/>
      <c r="J795" s="214">
        <f>ROUND(I795*H795,2)</f>
        <v>0</v>
      </c>
      <c r="K795" s="210" t="s">
        <v>152</v>
      </c>
      <c r="L795" s="48"/>
      <c r="M795" s="215" t="s">
        <v>32</v>
      </c>
      <c r="N795" s="216" t="s">
        <v>49</v>
      </c>
      <c r="O795" s="88"/>
      <c r="P795" s="217">
        <f>O795*H795</f>
        <v>0</v>
      </c>
      <c r="Q795" s="217">
        <v>0</v>
      </c>
      <c r="R795" s="217">
        <f>Q795*H795</f>
        <v>0</v>
      </c>
      <c r="S795" s="217">
        <v>0.082000000000000003</v>
      </c>
      <c r="T795" s="218">
        <f>S795*H795</f>
        <v>0.32800000000000001</v>
      </c>
      <c r="U795" s="42"/>
      <c r="V795" s="42"/>
      <c r="W795" s="42"/>
      <c r="X795" s="42"/>
      <c r="Y795" s="42"/>
      <c r="Z795" s="42"/>
      <c r="AA795" s="42"/>
      <c r="AB795" s="42"/>
      <c r="AC795" s="42"/>
      <c r="AD795" s="42"/>
      <c r="AE795" s="42"/>
      <c r="AR795" s="219" t="s">
        <v>171</v>
      </c>
      <c r="AT795" s="219" t="s">
        <v>149</v>
      </c>
      <c r="AU795" s="219" t="s">
        <v>88</v>
      </c>
      <c r="AY795" s="20" t="s">
        <v>146</v>
      </c>
      <c r="BE795" s="220">
        <f>IF(N795="základní",J795,0)</f>
        <v>0</v>
      </c>
      <c r="BF795" s="220">
        <f>IF(N795="snížená",J795,0)</f>
        <v>0</v>
      </c>
      <c r="BG795" s="220">
        <f>IF(N795="zákl. přenesená",J795,0)</f>
        <v>0</v>
      </c>
      <c r="BH795" s="220">
        <f>IF(N795="sníž. přenesená",J795,0)</f>
        <v>0</v>
      </c>
      <c r="BI795" s="220">
        <f>IF(N795="nulová",J795,0)</f>
        <v>0</v>
      </c>
      <c r="BJ795" s="20" t="s">
        <v>86</v>
      </c>
      <c r="BK795" s="220">
        <f>ROUND(I795*H795,2)</f>
        <v>0</v>
      </c>
      <c r="BL795" s="20" t="s">
        <v>171</v>
      </c>
      <c r="BM795" s="219" t="s">
        <v>818</v>
      </c>
    </row>
    <row r="796" s="2" customFormat="1">
      <c r="A796" s="42"/>
      <c r="B796" s="43"/>
      <c r="C796" s="44"/>
      <c r="D796" s="221" t="s">
        <v>155</v>
      </c>
      <c r="E796" s="44"/>
      <c r="F796" s="222" t="s">
        <v>819</v>
      </c>
      <c r="G796" s="44"/>
      <c r="H796" s="44"/>
      <c r="I796" s="223"/>
      <c r="J796" s="44"/>
      <c r="K796" s="44"/>
      <c r="L796" s="48"/>
      <c r="M796" s="224"/>
      <c r="N796" s="225"/>
      <c r="O796" s="88"/>
      <c r="P796" s="88"/>
      <c r="Q796" s="88"/>
      <c r="R796" s="88"/>
      <c r="S796" s="88"/>
      <c r="T796" s="89"/>
      <c r="U796" s="42"/>
      <c r="V796" s="42"/>
      <c r="W796" s="42"/>
      <c r="X796" s="42"/>
      <c r="Y796" s="42"/>
      <c r="Z796" s="42"/>
      <c r="AA796" s="42"/>
      <c r="AB796" s="42"/>
      <c r="AC796" s="42"/>
      <c r="AD796" s="42"/>
      <c r="AE796" s="42"/>
      <c r="AT796" s="20" t="s">
        <v>155</v>
      </c>
      <c r="AU796" s="20" t="s">
        <v>88</v>
      </c>
    </row>
    <row r="797" s="2" customFormat="1">
      <c r="A797" s="42"/>
      <c r="B797" s="43"/>
      <c r="C797" s="44"/>
      <c r="D797" s="226" t="s">
        <v>156</v>
      </c>
      <c r="E797" s="44"/>
      <c r="F797" s="227" t="s">
        <v>820</v>
      </c>
      <c r="G797" s="44"/>
      <c r="H797" s="44"/>
      <c r="I797" s="223"/>
      <c r="J797" s="44"/>
      <c r="K797" s="44"/>
      <c r="L797" s="48"/>
      <c r="M797" s="224"/>
      <c r="N797" s="225"/>
      <c r="O797" s="88"/>
      <c r="P797" s="88"/>
      <c r="Q797" s="88"/>
      <c r="R797" s="88"/>
      <c r="S797" s="88"/>
      <c r="T797" s="89"/>
      <c r="U797" s="42"/>
      <c r="V797" s="42"/>
      <c r="W797" s="42"/>
      <c r="X797" s="42"/>
      <c r="Y797" s="42"/>
      <c r="Z797" s="42"/>
      <c r="AA797" s="42"/>
      <c r="AB797" s="42"/>
      <c r="AC797" s="42"/>
      <c r="AD797" s="42"/>
      <c r="AE797" s="42"/>
      <c r="AT797" s="20" t="s">
        <v>156</v>
      </c>
      <c r="AU797" s="20" t="s">
        <v>88</v>
      </c>
    </row>
    <row r="798" s="2" customFormat="1">
      <c r="A798" s="42"/>
      <c r="B798" s="43"/>
      <c r="C798" s="44"/>
      <c r="D798" s="221" t="s">
        <v>162</v>
      </c>
      <c r="E798" s="44"/>
      <c r="F798" s="228" t="s">
        <v>821</v>
      </c>
      <c r="G798" s="44"/>
      <c r="H798" s="44"/>
      <c r="I798" s="223"/>
      <c r="J798" s="44"/>
      <c r="K798" s="44"/>
      <c r="L798" s="48"/>
      <c r="M798" s="224"/>
      <c r="N798" s="225"/>
      <c r="O798" s="88"/>
      <c r="P798" s="88"/>
      <c r="Q798" s="88"/>
      <c r="R798" s="88"/>
      <c r="S798" s="88"/>
      <c r="T798" s="89"/>
      <c r="U798" s="42"/>
      <c r="V798" s="42"/>
      <c r="W798" s="42"/>
      <c r="X798" s="42"/>
      <c r="Y798" s="42"/>
      <c r="Z798" s="42"/>
      <c r="AA798" s="42"/>
      <c r="AB798" s="42"/>
      <c r="AC798" s="42"/>
      <c r="AD798" s="42"/>
      <c r="AE798" s="42"/>
      <c r="AT798" s="20" t="s">
        <v>162</v>
      </c>
      <c r="AU798" s="20" t="s">
        <v>88</v>
      </c>
    </row>
    <row r="799" s="14" customFormat="1">
      <c r="A799" s="14"/>
      <c r="B799" s="244"/>
      <c r="C799" s="245"/>
      <c r="D799" s="221" t="s">
        <v>186</v>
      </c>
      <c r="E799" s="246" t="s">
        <v>32</v>
      </c>
      <c r="F799" s="247" t="s">
        <v>238</v>
      </c>
      <c r="G799" s="245"/>
      <c r="H799" s="246" t="s">
        <v>32</v>
      </c>
      <c r="I799" s="248"/>
      <c r="J799" s="245"/>
      <c r="K799" s="245"/>
      <c r="L799" s="249"/>
      <c r="M799" s="250"/>
      <c r="N799" s="251"/>
      <c r="O799" s="251"/>
      <c r="P799" s="251"/>
      <c r="Q799" s="251"/>
      <c r="R799" s="251"/>
      <c r="S799" s="251"/>
      <c r="T799" s="252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3" t="s">
        <v>186</v>
      </c>
      <c r="AU799" s="253" t="s">
        <v>88</v>
      </c>
      <c r="AV799" s="14" t="s">
        <v>86</v>
      </c>
      <c r="AW799" s="14" t="s">
        <v>39</v>
      </c>
      <c r="AX799" s="14" t="s">
        <v>78</v>
      </c>
      <c r="AY799" s="253" t="s">
        <v>146</v>
      </c>
    </row>
    <row r="800" s="14" customFormat="1">
      <c r="A800" s="14"/>
      <c r="B800" s="244"/>
      <c r="C800" s="245"/>
      <c r="D800" s="221" t="s">
        <v>186</v>
      </c>
      <c r="E800" s="246" t="s">
        <v>32</v>
      </c>
      <c r="F800" s="247" t="s">
        <v>822</v>
      </c>
      <c r="G800" s="245"/>
      <c r="H800" s="246" t="s">
        <v>32</v>
      </c>
      <c r="I800" s="248"/>
      <c r="J800" s="245"/>
      <c r="K800" s="245"/>
      <c r="L800" s="249"/>
      <c r="M800" s="250"/>
      <c r="N800" s="251"/>
      <c r="O800" s="251"/>
      <c r="P800" s="251"/>
      <c r="Q800" s="251"/>
      <c r="R800" s="251"/>
      <c r="S800" s="251"/>
      <c r="T800" s="252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3" t="s">
        <v>186</v>
      </c>
      <c r="AU800" s="253" t="s">
        <v>88</v>
      </c>
      <c r="AV800" s="14" t="s">
        <v>86</v>
      </c>
      <c r="AW800" s="14" t="s">
        <v>39</v>
      </c>
      <c r="AX800" s="14" t="s">
        <v>78</v>
      </c>
      <c r="AY800" s="253" t="s">
        <v>146</v>
      </c>
    </row>
    <row r="801" s="13" customFormat="1">
      <c r="A801" s="13"/>
      <c r="B801" s="229"/>
      <c r="C801" s="230"/>
      <c r="D801" s="221" t="s">
        <v>186</v>
      </c>
      <c r="E801" s="231" t="s">
        <v>32</v>
      </c>
      <c r="F801" s="232" t="s">
        <v>171</v>
      </c>
      <c r="G801" s="230"/>
      <c r="H801" s="233">
        <v>4</v>
      </c>
      <c r="I801" s="234"/>
      <c r="J801" s="230"/>
      <c r="K801" s="230"/>
      <c r="L801" s="235"/>
      <c r="M801" s="236"/>
      <c r="N801" s="237"/>
      <c r="O801" s="237"/>
      <c r="P801" s="237"/>
      <c r="Q801" s="237"/>
      <c r="R801" s="237"/>
      <c r="S801" s="237"/>
      <c r="T801" s="238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39" t="s">
        <v>186</v>
      </c>
      <c r="AU801" s="239" t="s">
        <v>88</v>
      </c>
      <c r="AV801" s="13" t="s">
        <v>88</v>
      </c>
      <c r="AW801" s="13" t="s">
        <v>39</v>
      </c>
      <c r="AX801" s="13" t="s">
        <v>86</v>
      </c>
      <c r="AY801" s="239" t="s">
        <v>146</v>
      </c>
    </row>
    <row r="802" s="2" customFormat="1" ht="24.15" customHeight="1">
      <c r="A802" s="42"/>
      <c r="B802" s="43"/>
      <c r="C802" s="208" t="s">
        <v>823</v>
      </c>
      <c r="D802" s="208" t="s">
        <v>149</v>
      </c>
      <c r="E802" s="209" t="s">
        <v>824</v>
      </c>
      <c r="F802" s="210" t="s">
        <v>825</v>
      </c>
      <c r="G802" s="211" t="s">
        <v>294</v>
      </c>
      <c r="H802" s="212">
        <v>1006</v>
      </c>
      <c r="I802" s="213"/>
      <c r="J802" s="214">
        <f>ROUND(I802*H802,2)</f>
        <v>0</v>
      </c>
      <c r="K802" s="210" t="s">
        <v>152</v>
      </c>
      <c r="L802" s="48"/>
      <c r="M802" s="215" t="s">
        <v>32</v>
      </c>
      <c r="N802" s="216" t="s">
        <v>49</v>
      </c>
      <c r="O802" s="88"/>
      <c r="P802" s="217">
        <f>O802*H802</f>
        <v>0</v>
      </c>
      <c r="Q802" s="217">
        <v>0</v>
      </c>
      <c r="R802" s="217">
        <f>Q802*H802</f>
        <v>0</v>
      </c>
      <c r="S802" s="217">
        <v>0</v>
      </c>
      <c r="T802" s="218">
        <f>S802*H802</f>
        <v>0</v>
      </c>
      <c r="U802" s="42"/>
      <c r="V802" s="42"/>
      <c r="W802" s="42"/>
      <c r="X802" s="42"/>
      <c r="Y802" s="42"/>
      <c r="Z802" s="42"/>
      <c r="AA802" s="42"/>
      <c r="AB802" s="42"/>
      <c r="AC802" s="42"/>
      <c r="AD802" s="42"/>
      <c r="AE802" s="42"/>
      <c r="AR802" s="219" t="s">
        <v>171</v>
      </c>
      <c r="AT802" s="219" t="s">
        <v>149</v>
      </c>
      <c r="AU802" s="219" t="s">
        <v>88</v>
      </c>
      <c r="AY802" s="20" t="s">
        <v>146</v>
      </c>
      <c r="BE802" s="220">
        <f>IF(N802="základní",J802,0)</f>
        <v>0</v>
      </c>
      <c r="BF802" s="220">
        <f>IF(N802="snížená",J802,0)</f>
        <v>0</v>
      </c>
      <c r="BG802" s="220">
        <f>IF(N802="zákl. přenesená",J802,0)</f>
        <v>0</v>
      </c>
      <c r="BH802" s="220">
        <f>IF(N802="sníž. přenesená",J802,0)</f>
        <v>0</v>
      </c>
      <c r="BI802" s="220">
        <f>IF(N802="nulová",J802,0)</f>
        <v>0</v>
      </c>
      <c r="BJ802" s="20" t="s">
        <v>86</v>
      </c>
      <c r="BK802" s="220">
        <f>ROUND(I802*H802,2)</f>
        <v>0</v>
      </c>
      <c r="BL802" s="20" t="s">
        <v>171</v>
      </c>
      <c r="BM802" s="219" t="s">
        <v>826</v>
      </c>
    </row>
    <row r="803" s="2" customFormat="1">
      <c r="A803" s="42"/>
      <c r="B803" s="43"/>
      <c r="C803" s="44"/>
      <c r="D803" s="221" t="s">
        <v>155</v>
      </c>
      <c r="E803" s="44"/>
      <c r="F803" s="222" t="s">
        <v>827</v>
      </c>
      <c r="G803" s="44"/>
      <c r="H803" s="44"/>
      <c r="I803" s="223"/>
      <c r="J803" s="44"/>
      <c r="K803" s="44"/>
      <c r="L803" s="48"/>
      <c r="M803" s="224"/>
      <c r="N803" s="225"/>
      <c r="O803" s="88"/>
      <c r="P803" s="88"/>
      <c r="Q803" s="88"/>
      <c r="R803" s="88"/>
      <c r="S803" s="88"/>
      <c r="T803" s="89"/>
      <c r="U803" s="42"/>
      <c r="V803" s="42"/>
      <c r="W803" s="42"/>
      <c r="X803" s="42"/>
      <c r="Y803" s="42"/>
      <c r="Z803" s="42"/>
      <c r="AA803" s="42"/>
      <c r="AB803" s="42"/>
      <c r="AC803" s="42"/>
      <c r="AD803" s="42"/>
      <c r="AE803" s="42"/>
      <c r="AT803" s="20" t="s">
        <v>155</v>
      </c>
      <c r="AU803" s="20" t="s">
        <v>88</v>
      </c>
    </row>
    <row r="804" s="2" customFormat="1">
      <c r="A804" s="42"/>
      <c r="B804" s="43"/>
      <c r="C804" s="44"/>
      <c r="D804" s="226" t="s">
        <v>156</v>
      </c>
      <c r="E804" s="44"/>
      <c r="F804" s="227" t="s">
        <v>828</v>
      </c>
      <c r="G804" s="44"/>
      <c r="H804" s="44"/>
      <c r="I804" s="223"/>
      <c r="J804" s="44"/>
      <c r="K804" s="44"/>
      <c r="L804" s="48"/>
      <c r="M804" s="224"/>
      <c r="N804" s="225"/>
      <c r="O804" s="88"/>
      <c r="P804" s="88"/>
      <c r="Q804" s="88"/>
      <c r="R804" s="88"/>
      <c r="S804" s="88"/>
      <c r="T804" s="89"/>
      <c r="U804" s="42"/>
      <c r="V804" s="42"/>
      <c r="W804" s="42"/>
      <c r="X804" s="42"/>
      <c r="Y804" s="42"/>
      <c r="Z804" s="42"/>
      <c r="AA804" s="42"/>
      <c r="AB804" s="42"/>
      <c r="AC804" s="42"/>
      <c r="AD804" s="42"/>
      <c r="AE804" s="42"/>
      <c r="AT804" s="20" t="s">
        <v>156</v>
      </c>
      <c r="AU804" s="20" t="s">
        <v>88</v>
      </c>
    </row>
    <row r="805" s="13" customFormat="1">
      <c r="A805" s="13"/>
      <c r="B805" s="229"/>
      <c r="C805" s="230"/>
      <c r="D805" s="221" t="s">
        <v>186</v>
      </c>
      <c r="E805" s="231" t="s">
        <v>32</v>
      </c>
      <c r="F805" s="232" t="s">
        <v>829</v>
      </c>
      <c r="G805" s="230"/>
      <c r="H805" s="233">
        <v>1006</v>
      </c>
      <c r="I805" s="234"/>
      <c r="J805" s="230"/>
      <c r="K805" s="230"/>
      <c r="L805" s="235"/>
      <c r="M805" s="236"/>
      <c r="N805" s="237"/>
      <c r="O805" s="237"/>
      <c r="P805" s="237"/>
      <c r="Q805" s="237"/>
      <c r="R805" s="237"/>
      <c r="S805" s="237"/>
      <c r="T805" s="238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39" t="s">
        <v>186</v>
      </c>
      <c r="AU805" s="239" t="s">
        <v>88</v>
      </c>
      <c r="AV805" s="13" t="s">
        <v>88</v>
      </c>
      <c r="AW805" s="13" t="s">
        <v>39</v>
      </c>
      <c r="AX805" s="13" t="s">
        <v>86</v>
      </c>
      <c r="AY805" s="239" t="s">
        <v>146</v>
      </c>
    </row>
    <row r="806" s="12" customFormat="1" ht="22.8" customHeight="1">
      <c r="A806" s="12"/>
      <c r="B806" s="192"/>
      <c r="C806" s="193"/>
      <c r="D806" s="194" t="s">
        <v>77</v>
      </c>
      <c r="E806" s="206" t="s">
        <v>830</v>
      </c>
      <c r="F806" s="206" t="s">
        <v>831</v>
      </c>
      <c r="G806" s="193"/>
      <c r="H806" s="193"/>
      <c r="I806" s="196"/>
      <c r="J806" s="207">
        <f>BK806</f>
        <v>0</v>
      </c>
      <c r="K806" s="193"/>
      <c r="L806" s="198"/>
      <c r="M806" s="199"/>
      <c r="N806" s="200"/>
      <c r="O806" s="200"/>
      <c r="P806" s="201">
        <f>SUM(P807:P820)</f>
        <v>0</v>
      </c>
      <c r="Q806" s="200"/>
      <c r="R806" s="201">
        <f>SUM(R807:R820)</f>
        <v>0</v>
      </c>
      <c r="S806" s="200"/>
      <c r="T806" s="202">
        <f>SUM(T807:T820)</f>
        <v>0</v>
      </c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R806" s="203" t="s">
        <v>86</v>
      </c>
      <c r="AT806" s="204" t="s">
        <v>77</v>
      </c>
      <c r="AU806" s="204" t="s">
        <v>86</v>
      </c>
      <c r="AY806" s="203" t="s">
        <v>146</v>
      </c>
      <c r="BK806" s="205">
        <f>SUM(BK807:BK820)</f>
        <v>0</v>
      </c>
    </row>
    <row r="807" s="2" customFormat="1" ht="33" customHeight="1">
      <c r="A807" s="42"/>
      <c r="B807" s="43"/>
      <c r="C807" s="208" t="s">
        <v>832</v>
      </c>
      <c r="D807" s="208" t="s">
        <v>149</v>
      </c>
      <c r="E807" s="209" t="s">
        <v>833</v>
      </c>
      <c r="F807" s="210" t="s">
        <v>834</v>
      </c>
      <c r="G807" s="211" t="s">
        <v>265</v>
      </c>
      <c r="H807" s="212">
        <v>0.38100000000000001</v>
      </c>
      <c r="I807" s="213"/>
      <c r="J807" s="214">
        <f>ROUND(I807*H807,2)</f>
        <v>0</v>
      </c>
      <c r="K807" s="210" t="s">
        <v>152</v>
      </c>
      <c r="L807" s="48"/>
      <c r="M807" s="215" t="s">
        <v>32</v>
      </c>
      <c r="N807" s="216" t="s">
        <v>49</v>
      </c>
      <c r="O807" s="88"/>
      <c r="P807" s="217">
        <f>O807*H807</f>
        <v>0</v>
      </c>
      <c r="Q807" s="217">
        <v>0</v>
      </c>
      <c r="R807" s="217">
        <f>Q807*H807</f>
        <v>0</v>
      </c>
      <c r="S807" s="217">
        <v>0</v>
      </c>
      <c r="T807" s="218">
        <f>S807*H807</f>
        <v>0</v>
      </c>
      <c r="U807" s="42"/>
      <c r="V807" s="42"/>
      <c r="W807" s="42"/>
      <c r="X807" s="42"/>
      <c r="Y807" s="42"/>
      <c r="Z807" s="42"/>
      <c r="AA807" s="42"/>
      <c r="AB807" s="42"/>
      <c r="AC807" s="42"/>
      <c r="AD807" s="42"/>
      <c r="AE807" s="42"/>
      <c r="AR807" s="219" t="s">
        <v>171</v>
      </c>
      <c r="AT807" s="219" t="s">
        <v>149</v>
      </c>
      <c r="AU807" s="219" t="s">
        <v>88</v>
      </c>
      <c r="AY807" s="20" t="s">
        <v>146</v>
      </c>
      <c r="BE807" s="220">
        <f>IF(N807="základní",J807,0)</f>
        <v>0</v>
      </c>
      <c r="BF807" s="220">
        <f>IF(N807="snížená",J807,0)</f>
        <v>0</v>
      </c>
      <c r="BG807" s="220">
        <f>IF(N807="zákl. přenesená",J807,0)</f>
        <v>0</v>
      </c>
      <c r="BH807" s="220">
        <f>IF(N807="sníž. přenesená",J807,0)</f>
        <v>0</v>
      </c>
      <c r="BI807" s="220">
        <f>IF(N807="nulová",J807,0)</f>
        <v>0</v>
      </c>
      <c r="BJ807" s="20" t="s">
        <v>86</v>
      </c>
      <c r="BK807" s="220">
        <f>ROUND(I807*H807,2)</f>
        <v>0</v>
      </c>
      <c r="BL807" s="20" t="s">
        <v>171</v>
      </c>
      <c r="BM807" s="219" t="s">
        <v>835</v>
      </c>
    </row>
    <row r="808" s="2" customFormat="1">
      <c r="A808" s="42"/>
      <c r="B808" s="43"/>
      <c r="C808" s="44"/>
      <c r="D808" s="221" t="s">
        <v>155</v>
      </c>
      <c r="E808" s="44"/>
      <c r="F808" s="222" t="s">
        <v>836</v>
      </c>
      <c r="G808" s="44"/>
      <c r="H808" s="44"/>
      <c r="I808" s="223"/>
      <c r="J808" s="44"/>
      <c r="K808" s="44"/>
      <c r="L808" s="48"/>
      <c r="M808" s="224"/>
      <c r="N808" s="225"/>
      <c r="O808" s="88"/>
      <c r="P808" s="88"/>
      <c r="Q808" s="88"/>
      <c r="R808" s="88"/>
      <c r="S808" s="88"/>
      <c r="T808" s="89"/>
      <c r="U808" s="42"/>
      <c r="V808" s="42"/>
      <c r="W808" s="42"/>
      <c r="X808" s="42"/>
      <c r="Y808" s="42"/>
      <c r="Z808" s="42"/>
      <c r="AA808" s="42"/>
      <c r="AB808" s="42"/>
      <c r="AC808" s="42"/>
      <c r="AD808" s="42"/>
      <c r="AE808" s="42"/>
      <c r="AT808" s="20" t="s">
        <v>155</v>
      </c>
      <c r="AU808" s="20" t="s">
        <v>88</v>
      </c>
    </row>
    <row r="809" s="2" customFormat="1">
      <c r="A809" s="42"/>
      <c r="B809" s="43"/>
      <c r="C809" s="44"/>
      <c r="D809" s="226" t="s">
        <v>156</v>
      </c>
      <c r="E809" s="44"/>
      <c r="F809" s="227" t="s">
        <v>837</v>
      </c>
      <c r="G809" s="44"/>
      <c r="H809" s="44"/>
      <c r="I809" s="223"/>
      <c r="J809" s="44"/>
      <c r="K809" s="44"/>
      <c r="L809" s="48"/>
      <c r="M809" s="224"/>
      <c r="N809" s="225"/>
      <c r="O809" s="88"/>
      <c r="P809" s="88"/>
      <c r="Q809" s="88"/>
      <c r="R809" s="88"/>
      <c r="S809" s="88"/>
      <c r="T809" s="89"/>
      <c r="U809" s="42"/>
      <c r="V809" s="42"/>
      <c r="W809" s="42"/>
      <c r="X809" s="42"/>
      <c r="Y809" s="42"/>
      <c r="Z809" s="42"/>
      <c r="AA809" s="42"/>
      <c r="AB809" s="42"/>
      <c r="AC809" s="42"/>
      <c r="AD809" s="42"/>
      <c r="AE809" s="42"/>
      <c r="AT809" s="20" t="s">
        <v>156</v>
      </c>
      <c r="AU809" s="20" t="s">
        <v>88</v>
      </c>
    </row>
    <row r="810" s="2" customFormat="1" ht="24.15" customHeight="1">
      <c r="A810" s="42"/>
      <c r="B810" s="43"/>
      <c r="C810" s="208" t="s">
        <v>838</v>
      </c>
      <c r="D810" s="208" t="s">
        <v>149</v>
      </c>
      <c r="E810" s="209" t="s">
        <v>839</v>
      </c>
      <c r="F810" s="210" t="s">
        <v>840</v>
      </c>
      <c r="G810" s="211" t="s">
        <v>265</v>
      </c>
      <c r="H810" s="212">
        <v>0.38100000000000001</v>
      </c>
      <c r="I810" s="213"/>
      <c r="J810" s="214">
        <f>ROUND(I810*H810,2)</f>
        <v>0</v>
      </c>
      <c r="K810" s="210" t="s">
        <v>152</v>
      </c>
      <c r="L810" s="48"/>
      <c r="M810" s="215" t="s">
        <v>32</v>
      </c>
      <c r="N810" s="216" t="s">
        <v>49</v>
      </c>
      <c r="O810" s="88"/>
      <c r="P810" s="217">
        <f>O810*H810</f>
        <v>0</v>
      </c>
      <c r="Q810" s="217">
        <v>0</v>
      </c>
      <c r="R810" s="217">
        <f>Q810*H810</f>
        <v>0</v>
      </c>
      <c r="S810" s="217">
        <v>0</v>
      </c>
      <c r="T810" s="218">
        <f>S810*H810</f>
        <v>0</v>
      </c>
      <c r="U810" s="42"/>
      <c r="V810" s="42"/>
      <c r="W810" s="42"/>
      <c r="X810" s="42"/>
      <c r="Y810" s="42"/>
      <c r="Z810" s="42"/>
      <c r="AA810" s="42"/>
      <c r="AB810" s="42"/>
      <c r="AC810" s="42"/>
      <c r="AD810" s="42"/>
      <c r="AE810" s="42"/>
      <c r="AR810" s="219" t="s">
        <v>171</v>
      </c>
      <c r="AT810" s="219" t="s">
        <v>149</v>
      </c>
      <c r="AU810" s="219" t="s">
        <v>88</v>
      </c>
      <c r="AY810" s="20" t="s">
        <v>146</v>
      </c>
      <c r="BE810" s="220">
        <f>IF(N810="základní",J810,0)</f>
        <v>0</v>
      </c>
      <c r="BF810" s="220">
        <f>IF(N810="snížená",J810,0)</f>
        <v>0</v>
      </c>
      <c r="BG810" s="220">
        <f>IF(N810="zákl. přenesená",J810,0)</f>
        <v>0</v>
      </c>
      <c r="BH810" s="220">
        <f>IF(N810="sníž. přenesená",J810,0)</f>
        <v>0</v>
      </c>
      <c r="BI810" s="220">
        <f>IF(N810="nulová",J810,0)</f>
        <v>0</v>
      </c>
      <c r="BJ810" s="20" t="s">
        <v>86</v>
      </c>
      <c r="BK810" s="220">
        <f>ROUND(I810*H810,2)</f>
        <v>0</v>
      </c>
      <c r="BL810" s="20" t="s">
        <v>171</v>
      </c>
      <c r="BM810" s="219" t="s">
        <v>841</v>
      </c>
    </row>
    <row r="811" s="2" customFormat="1">
      <c r="A811" s="42"/>
      <c r="B811" s="43"/>
      <c r="C811" s="44"/>
      <c r="D811" s="221" t="s">
        <v>155</v>
      </c>
      <c r="E811" s="44"/>
      <c r="F811" s="222" t="s">
        <v>842</v>
      </c>
      <c r="G811" s="44"/>
      <c r="H811" s="44"/>
      <c r="I811" s="223"/>
      <c r="J811" s="44"/>
      <c r="K811" s="44"/>
      <c r="L811" s="48"/>
      <c r="M811" s="224"/>
      <c r="N811" s="225"/>
      <c r="O811" s="88"/>
      <c r="P811" s="88"/>
      <c r="Q811" s="88"/>
      <c r="R811" s="88"/>
      <c r="S811" s="88"/>
      <c r="T811" s="89"/>
      <c r="U811" s="42"/>
      <c r="V811" s="42"/>
      <c r="W811" s="42"/>
      <c r="X811" s="42"/>
      <c r="Y811" s="42"/>
      <c r="Z811" s="42"/>
      <c r="AA811" s="42"/>
      <c r="AB811" s="42"/>
      <c r="AC811" s="42"/>
      <c r="AD811" s="42"/>
      <c r="AE811" s="42"/>
      <c r="AT811" s="20" t="s">
        <v>155</v>
      </c>
      <c r="AU811" s="20" t="s">
        <v>88</v>
      </c>
    </row>
    <row r="812" s="2" customFormat="1">
      <c r="A812" s="42"/>
      <c r="B812" s="43"/>
      <c r="C812" s="44"/>
      <c r="D812" s="226" t="s">
        <v>156</v>
      </c>
      <c r="E812" s="44"/>
      <c r="F812" s="227" t="s">
        <v>843</v>
      </c>
      <c r="G812" s="44"/>
      <c r="H812" s="44"/>
      <c r="I812" s="223"/>
      <c r="J812" s="44"/>
      <c r="K812" s="44"/>
      <c r="L812" s="48"/>
      <c r="M812" s="224"/>
      <c r="N812" s="225"/>
      <c r="O812" s="88"/>
      <c r="P812" s="88"/>
      <c r="Q812" s="88"/>
      <c r="R812" s="88"/>
      <c r="S812" s="88"/>
      <c r="T812" s="89"/>
      <c r="U812" s="42"/>
      <c r="V812" s="42"/>
      <c r="W812" s="42"/>
      <c r="X812" s="42"/>
      <c r="Y812" s="42"/>
      <c r="Z812" s="42"/>
      <c r="AA812" s="42"/>
      <c r="AB812" s="42"/>
      <c r="AC812" s="42"/>
      <c r="AD812" s="42"/>
      <c r="AE812" s="42"/>
      <c r="AT812" s="20" t="s">
        <v>156</v>
      </c>
      <c r="AU812" s="20" t="s">
        <v>88</v>
      </c>
    </row>
    <row r="813" s="2" customFormat="1" ht="24.15" customHeight="1">
      <c r="A813" s="42"/>
      <c r="B813" s="43"/>
      <c r="C813" s="208" t="s">
        <v>844</v>
      </c>
      <c r="D813" s="208" t="s">
        <v>149</v>
      </c>
      <c r="E813" s="209" t="s">
        <v>845</v>
      </c>
      <c r="F813" s="210" t="s">
        <v>846</v>
      </c>
      <c r="G813" s="211" t="s">
        <v>265</v>
      </c>
      <c r="H813" s="212">
        <v>7.6200000000000001</v>
      </c>
      <c r="I813" s="213"/>
      <c r="J813" s="214">
        <f>ROUND(I813*H813,2)</f>
        <v>0</v>
      </c>
      <c r="K813" s="210" t="s">
        <v>152</v>
      </c>
      <c r="L813" s="48"/>
      <c r="M813" s="215" t="s">
        <v>32</v>
      </c>
      <c r="N813" s="216" t="s">
        <v>49</v>
      </c>
      <c r="O813" s="88"/>
      <c r="P813" s="217">
        <f>O813*H813</f>
        <v>0</v>
      </c>
      <c r="Q813" s="217">
        <v>0</v>
      </c>
      <c r="R813" s="217">
        <f>Q813*H813</f>
        <v>0</v>
      </c>
      <c r="S813" s="217">
        <v>0</v>
      </c>
      <c r="T813" s="218">
        <f>S813*H813</f>
        <v>0</v>
      </c>
      <c r="U813" s="42"/>
      <c r="V813" s="42"/>
      <c r="W813" s="42"/>
      <c r="X813" s="42"/>
      <c r="Y813" s="42"/>
      <c r="Z813" s="42"/>
      <c r="AA813" s="42"/>
      <c r="AB813" s="42"/>
      <c r="AC813" s="42"/>
      <c r="AD813" s="42"/>
      <c r="AE813" s="42"/>
      <c r="AR813" s="219" t="s">
        <v>171</v>
      </c>
      <c r="AT813" s="219" t="s">
        <v>149</v>
      </c>
      <c r="AU813" s="219" t="s">
        <v>88</v>
      </c>
      <c r="AY813" s="20" t="s">
        <v>146</v>
      </c>
      <c r="BE813" s="220">
        <f>IF(N813="základní",J813,0)</f>
        <v>0</v>
      </c>
      <c r="BF813" s="220">
        <f>IF(N813="snížená",J813,0)</f>
        <v>0</v>
      </c>
      <c r="BG813" s="220">
        <f>IF(N813="zákl. přenesená",J813,0)</f>
        <v>0</v>
      </c>
      <c r="BH813" s="220">
        <f>IF(N813="sníž. přenesená",J813,0)</f>
        <v>0</v>
      </c>
      <c r="BI813" s="220">
        <f>IF(N813="nulová",J813,0)</f>
        <v>0</v>
      </c>
      <c r="BJ813" s="20" t="s">
        <v>86</v>
      </c>
      <c r="BK813" s="220">
        <f>ROUND(I813*H813,2)</f>
        <v>0</v>
      </c>
      <c r="BL813" s="20" t="s">
        <v>171</v>
      </c>
      <c r="BM813" s="219" t="s">
        <v>847</v>
      </c>
    </row>
    <row r="814" s="2" customFormat="1">
      <c r="A814" s="42"/>
      <c r="B814" s="43"/>
      <c r="C814" s="44"/>
      <c r="D814" s="221" t="s">
        <v>155</v>
      </c>
      <c r="E814" s="44"/>
      <c r="F814" s="222" t="s">
        <v>848</v>
      </c>
      <c r="G814" s="44"/>
      <c r="H814" s="44"/>
      <c r="I814" s="223"/>
      <c r="J814" s="44"/>
      <c r="K814" s="44"/>
      <c r="L814" s="48"/>
      <c r="M814" s="224"/>
      <c r="N814" s="225"/>
      <c r="O814" s="88"/>
      <c r="P814" s="88"/>
      <c r="Q814" s="88"/>
      <c r="R814" s="88"/>
      <c r="S814" s="88"/>
      <c r="T814" s="89"/>
      <c r="U814" s="42"/>
      <c r="V814" s="42"/>
      <c r="W814" s="42"/>
      <c r="X814" s="42"/>
      <c r="Y814" s="42"/>
      <c r="Z814" s="42"/>
      <c r="AA814" s="42"/>
      <c r="AB814" s="42"/>
      <c r="AC814" s="42"/>
      <c r="AD814" s="42"/>
      <c r="AE814" s="42"/>
      <c r="AT814" s="20" t="s">
        <v>155</v>
      </c>
      <c r="AU814" s="20" t="s">
        <v>88</v>
      </c>
    </row>
    <row r="815" s="2" customFormat="1">
      <c r="A815" s="42"/>
      <c r="B815" s="43"/>
      <c r="C815" s="44"/>
      <c r="D815" s="226" t="s">
        <v>156</v>
      </c>
      <c r="E815" s="44"/>
      <c r="F815" s="227" t="s">
        <v>849</v>
      </c>
      <c r="G815" s="44"/>
      <c r="H815" s="44"/>
      <c r="I815" s="223"/>
      <c r="J815" s="44"/>
      <c r="K815" s="44"/>
      <c r="L815" s="48"/>
      <c r="M815" s="224"/>
      <c r="N815" s="225"/>
      <c r="O815" s="88"/>
      <c r="P815" s="88"/>
      <c r="Q815" s="88"/>
      <c r="R815" s="88"/>
      <c r="S815" s="88"/>
      <c r="T815" s="89"/>
      <c r="U815" s="42"/>
      <c r="V815" s="42"/>
      <c r="W815" s="42"/>
      <c r="X815" s="42"/>
      <c r="Y815" s="42"/>
      <c r="Z815" s="42"/>
      <c r="AA815" s="42"/>
      <c r="AB815" s="42"/>
      <c r="AC815" s="42"/>
      <c r="AD815" s="42"/>
      <c r="AE815" s="42"/>
      <c r="AT815" s="20" t="s">
        <v>156</v>
      </c>
      <c r="AU815" s="20" t="s">
        <v>88</v>
      </c>
    </row>
    <row r="816" s="13" customFormat="1">
      <c r="A816" s="13"/>
      <c r="B816" s="229"/>
      <c r="C816" s="230"/>
      <c r="D816" s="221" t="s">
        <v>186</v>
      </c>
      <c r="E816" s="230"/>
      <c r="F816" s="232" t="s">
        <v>850</v>
      </c>
      <c r="G816" s="230"/>
      <c r="H816" s="233">
        <v>7.6200000000000001</v>
      </c>
      <c r="I816" s="234"/>
      <c r="J816" s="230"/>
      <c r="K816" s="230"/>
      <c r="L816" s="235"/>
      <c r="M816" s="236"/>
      <c r="N816" s="237"/>
      <c r="O816" s="237"/>
      <c r="P816" s="237"/>
      <c r="Q816" s="237"/>
      <c r="R816" s="237"/>
      <c r="S816" s="237"/>
      <c r="T816" s="238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39" t="s">
        <v>186</v>
      </c>
      <c r="AU816" s="239" t="s">
        <v>88</v>
      </c>
      <c r="AV816" s="13" t="s">
        <v>88</v>
      </c>
      <c r="AW816" s="13" t="s">
        <v>4</v>
      </c>
      <c r="AX816" s="13" t="s">
        <v>86</v>
      </c>
      <c r="AY816" s="239" t="s">
        <v>146</v>
      </c>
    </row>
    <row r="817" s="2" customFormat="1" ht="44.25" customHeight="1">
      <c r="A817" s="42"/>
      <c r="B817" s="43"/>
      <c r="C817" s="208" t="s">
        <v>851</v>
      </c>
      <c r="D817" s="208" t="s">
        <v>149</v>
      </c>
      <c r="E817" s="209" t="s">
        <v>852</v>
      </c>
      <c r="F817" s="210" t="s">
        <v>853</v>
      </c>
      <c r="G817" s="211" t="s">
        <v>265</v>
      </c>
      <c r="H817" s="212">
        <v>0.38100000000000001</v>
      </c>
      <c r="I817" s="213"/>
      <c r="J817" s="214">
        <f>ROUND(I817*H817,2)</f>
        <v>0</v>
      </c>
      <c r="K817" s="210" t="s">
        <v>152</v>
      </c>
      <c r="L817" s="48"/>
      <c r="M817" s="215" t="s">
        <v>32</v>
      </c>
      <c r="N817" s="216" t="s">
        <v>49</v>
      </c>
      <c r="O817" s="88"/>
      <c r="P817" s="217">
        <f>O817*H817</f>
        <v>0</v>
      </c>
      <c r="Q817" s="217">
        <v>0</v>
      </c>
      <c r="R817" s="217">
        <f>Q817*H817</f>
        <v>0</v>
      </c>
      <c r="S817" s="217">
        <v>0</v>
      </c>
      <c r="T817" s="218">
        <f>S817*H817</f>
        <v>0</v>
      </c>
      <c r="U817" s="42"/>
      <c r="V817" s="42"/>
      <c r="W817" s="42"/>
      <c r="X817" s="42"/>
      <c r="Y817" s="42"/>
      <c r="Z817" s="42"/>
      <c r="AA817" s="42"/>
      <c r="AB817" s="42"/>
      <c r="AC817" s="42"/>
      <c r="AD817" s="42"/>
      <c r="AE817" s="42"/>
      <c r="AR817" s="219" t="s">
        <v>171</v>
      </c>
      <c r="AT817" s="219" t="s">
        <v>149</v>
      </c>
      <c r="AU817" s="219" t="s">
        <v>88</v>
      </c>
      <c r="AY817" s="20" t="s">
        <v>146</v>
      </c>
      <c r="BE817" s="220">
        <f>IF(N817="základní",J817,0)</f>
        <v>0</v>
      </c>
      <c r="BF817" s="220">
        <f>IF(N817="snížená",J817,0)</f>
        <v>0</v>
      </c>
      <c r="BG817" s="220">
        <f>IF(N817="zákl. přenesená",J817,0)</f>
        <v>0</v>
      </c>
      <c r="BH817" s="220">
        <f>IF(N817="sníž. přenesená",J817,0)</f>
        <v>0</v>
      </c>
      <c r="BI817" s="220">
        <f>IF(N817="nulová",J817,0)</f>
        <v>0</v>
      </c>
      <c r="BJ817" s="20" t="s">
        <v>86</v>
      </c>
      <c r="BK817" s="220">
        <f>ROUND(I817*H817,2)</f>
        <v>0</v>
      </c>
      <c r="BL817" s="20" t="s">
        <v>171</v>
      </c>
      <c r="BM817" s="219" t="s">
        <v>854</v>
      </c>
    </row>
    <row r="818" s="2" customFormat="1">
      <c r="A818" s="42"/>
      <c r="B818" s="43"/>
      <c r="C818" s="44"/>
      <c r="D818" s="221" t="s">
        <v>155</v>
      </c>
      <c r="E818" s="44"/>
      <c r="F818" s="222" t="s">
        <v>855</v>
      </c>
      <c r="G818" s="44"/>
      <c r="H818" s="44"/>
      <c r="I818" s="223"/>
      <c r="J818" s="44"/>
      <c r="K818" s="44"/>
      <c r="L818" s="48"/>
      <c r="M818" s="224"/>
      <c r="N818" s="225"/>
      <c r="O818" s="88"/>
      <c r="P818" s="88"/>
      <c r="Q818" s="88"/>
      <c r="R818" s="88"/>
      <c r="S818" s="88"/>
      <c r="T818" s="89"/>
      <c r="U818" s="42"/>
      <c r="V818" s="42"/>
      <c r="W818" s="42"/>
      <c r="X818" s="42"/>
      <c r="Y818" s="42"/>
      <c r="Z818" s="42"/>
      <c r="AA818" s="42"/>
      <c r="AB818" s="42"/>
      <c r="AC818" s="42"/>
      <c r="AD818" s="42"/>
      <c r="AE818" s="42"/>
      <c r="AT818" s="20" t="s">
        <v>155</v>
      </c>
      <c r="AU818" s="20" t="s">
        <v>88</v>
      </c>
    </row>
    <row r="819" s="2" customFormat="1">
      <c r="A819" s="42"/>
      <c r="B819" s="43"/>
      <c r="C819" s="44"/>
      <c r="D819" s="226" t="s">
        <v>156</v>
      </c>
      <c r="E819" s="44"/>
      <c r="F819" s="227" t="s">
        <v>856</v>
      </c>
      <c r="G819" s="44"/>
      <c r="H819" s="44"/>
      <c r="I819" s="223"/>
      <c r="J819" s="44"/>
      <c r="K819" s="44"/>
      <c r="L819" s="48"/>
      <c r="M819" s="224"/>
      <c r="N819" s="225"/>
      <c r="O819" s="88"/>
      <c r="P819" s="88"/>
      <c r="Q819" s="88"/>
      <c r="R819" s="88"/>
      <c r="S819" s="88"/>
      <c r="T819" s="89"/>
      <c r="U819" s="42"/>
      <c r="V819" s="42"/>
      <c r="W819" s="42"/>
      <c r="X819" s="42"/>
      <c r="Y819" s="42"/>
      <c r="Z819" s="42"/>
      <c r="AA819" s="42"/>
      <c r="AB819" s="42"/>
      <c r="AC819" s="42"/>
      <c r="AD819" s="42"/>
      <c r="AE819" s="42"/>
      <c r="AT819" s="20" t="s">
        <v>156</v>
      </c>
      <c r="AU819" s="20" t="s">
        <v>88</v>
      </c>
    </row>
    <row r="820" s="2" customFormat="1">
      <c r="A820" s="42"/>
      <c r="B820" s="43"/>
      <c r="C820" s="44"/>
      <c r="D820" s="221" t="s">
        <v>162</v>
      </c>
      <c r="E820" s="44"/>
      <c r="F820" s="228" t="s">
        <v>821</v>
      </c>
      <c r="G820" s="44"/>
      <c r="H820" s="44"/>
      <c r="I820" s="223"/>
      <c r="J820" s="44"/>
      <c r="K820" s="44"/>
      <c r="L820" s="48"/>
      <c r="M820" s="224"/>
      <c r="N820" s="225"/>
      <c r="O820" s="88"/>
      <c r="P820" s="88"/>
      <c r="Q820" s="88"/>
      <c r="R820" s="88"/>
      <c r="S820" s="88"/>
      <c r="T820" s="89"/>
      <c r="U820" s="42"/>
      <c r="V820" s="42"/>
      <c r="W820" s="42"/>
      <c r="X820" s="42"/>
      <c r="Y820" s="42"/>
      <c r="Z820" s="42"/>
      <c r="AA820" s="42"/>
      <c r="AB820" s="42"/>
      <c r="AC820" s="42"/>
      <c r="AD820" s="42"/>
      <c r="AE820" s="42"/>
      <c r="AT820" s="20" t="s">
        <v>162</v>
      </c>
      <c r="AU820" s="20" t="s">
        <v>88</v>
      </c>
    </row>
    <row r="821" s="12" customFormat="1" ht="22.8" customHeight="1">
      <c r="A821" s="12"/>
      <c r="B821" s="192"/>
      <c r="C821" s="193"/>
      <c r="D821" s="194" t="s">
        <v>77</v>
      </c>
      <c r="E821" s="206" t="s">
        <v>857</v>
      </c>
      <c r="F821" s="206" t="s">
        <v>858</v>
      </c>
      <c r="G821" s="193"/>
      <c r="H821" s="193"/>
      <c r="I821" s="196"/>
      <c r="J821" s="207">
        <f>BK821</f>
        <v>0</v>
      </c>
      <c r="K821" s="193"/>
      <c r="L821" s="198"/>
      <c r="M821" s="199"/>
      <c r="N821" s="200"/>
      <c r="O821" s="200"/>
      <c r="P821" s="201">
        <f>SUM(P822:P824)</f>
        <v>0</v>
      </c>
      <c r="Q821" s="200"/>
      <c r="R821" s="201">
        <f>SUM(R822:R824)</f>
        <v>0</v>
      </c>
      <c r="S821" s="200"/>
      <c r="T821" s="202">
        <f>SUM(T822:T824)</f>
        <v>0</v>
      </c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R821" s="203" t="s">
        <v>86</v>
      </c>
      <c r="AT821" s="204" t="s">
        <v>77</v>
      </c>
      <c r="AU821" s="204" t="s">
        <v>86</v>
      </c>
      <c r="AY821" s="203" t="s">
        <v>146</v>
      </c>
      <c r="BK821" s="205">
        <f>SUM(BK822:BK824)</f>
        <v>0</v>
      </c>
    </row>
    <row r="822" s="2" customFormat="1" ht="24.15" customHeight="1">
      <c r="A822" s="42"/>
      <c r="B822" s="43"/>
      <c r="C822" s="208" t="s">
        <v>859</v>
      </c>
      <c r="D822" s="208" t="s">
        <v>149</v>
      </c>
      <c r="E822" s="209" t="s">
        <v>860</v>
      </c>
      <c r="F822" s="210" t="s">
        <v>861</v>
      </c>
      <c r="G822" s="211" t="s">
        <v>265</v>
      </c>
      <c r="H822" s="212">
        <v>1193.816</v>
      </c>
      <c r="I822" s="213"/>
      <c r="J822" s="214">
        <f>ROUND(I822*H822,2)</f>
        <v>0</v>
      </c>
      <c r="K822" s="210" t="s">
        <v>152</v>
      </c>
      <c r="L822" s="48"/>
      <c r="M822" s="215" t="s">
        <v>32</v>
      </c>
      <c r="N822" s="216" t="s">
        <v>49</v>
      </c>
      <c r="O822" s="88"/>
      <c r="P822" s="217">
        <f>O822*H822</f>
        <v>0</v>
      </c>
      <c r="Q822" s="217">
        <v>0</v>
      </c>
      <c r="R822" s="217">
        <f>Q822*H822</f>
        <v>0</v>
      </c>
      <c r="S822" s="217">
        <v>0</v>
      </c>
      <c r="T822" s="218">
        <f>S822*H822</f>
        <v>0</v>
      </c>
      <c r="U822" s="42"/>
      <c r="V822" s="42"/>
      <c r="W822" s="42"/>
      <c r="X822" s="42"/>
      <c r="Y822" s="42"/>
      <c r="Z822" s="42"/>
      <c r="AA822" s="42"/>
      <c r="AB822" s="42"/>
      <c r="AC822" s="42"/>
      <c r="AD822" s="42"/>
      <c r="AE822" s="42"/>
      <c r="AR822" s="219" t="s">
        <v>362</v>
      </c>
      <c r="AT822" s="219" t="s">
        <v>149</v>
      </c>
      <c r="AU822" s="219" t="s">
        <v>88</v>
      </c>
      <c r="AY822" s="20" t="s">
        <v>146</v>
      </c>
      <c r="BE822" s="220">
        <f>IF(N822="základní",J822,0)</f>
        <v>0</v>
      </c>
      <c r="BF822" s="220">
        <f>IF(N822="snížená",J822,0)</f>
        <v>0</v>
      </c>
      <c r="BG822" s="220">
        <f>IF(N822="zákl. přenesená",J822,0)</f>
        <v>0</v>
      </c>
      <c r="BH822" s="220">
        <f>IF(N822="sníž. přenesená",J822,0)</f>
        <v>0</v>
      </c>
      <c r="BI822" s="220">
        <f>IF(N822="nulová",J822,0)</f>
        <v>0</v>
      </c>
      <c r="BJ822" s="20" t="s">
        <v>86</v>
      </c>
      <c r="BK822" s="220">
        <f>ROUND(I822*H822,2)</f>
        <v>0</v>
      </c>
      <c r="BL822" s="20" t="s">
        <v>362</v>
      </c>
      <c r="BM822" s="219" t="s">
        <v>862</v>
      </c>
    </row>
    <row r="823" s="2" customFormat="1">
      <c r="A823" s="42"/>
      <c r="B823" s="43"/>
      <c r="C823" s="44"/>
      <c r="D823" s="221" t="s">
        <v>155</v>
      </c>
      <c r="E823" s="44"/>
      <c r="F823" s="222" t="s">
        <v>863</v>
      </c>
      <c r="G823" s="44"/>
      <c r="H823" s="44"/>
      <c r="I823" s="223"/>
      <c r="J823" s="44"/>
      <c r="K823" s="44"/>
      <c r="L823" s="48"/>
      <c r="M823" s="224"/>
      <c r="N823" s="225"/>
      <c r="O823" s="88"/>
      <c r="P823" s="88"/>
      <c r="Q823" s="88"/>
      <c r="R823" s="88"/>
      <c r="S823" s="88"/>
      <c r="T823" s="89"/>
      <c r="U823" s="42"/>
      <c r="V823" s="42"/>
      <c r="W823" s="42"/>
      <c r="X823" s="42"/>
      <c r="Y823" s="42"/>
      <c r="Z823" s="42"/>
      <c r="AA823" s="42"/>
      <c r="AB823" s="42"/>
      <c r="AC823" s="42"/>
      <c r="AD823" s="42"/>
      <c r="AE823" s="42"/>
      <c r="AT823" s="20" t="s">
        <v>155</v>
      </c>
      <c r="AU823" s="20" t="s">
        <v>88</v>
      </c>
    </row>
    <row r="824" s="2" customFormat="1">
      <c r="A824" s="42"/>
      <c r="B824" s="43"/>
      <c r="C824" s="44"/>
      <c r="D824" s="226" t="s">
        <v>156</v>
      </c>
      <c r="E824" s="44"/>
      <c r="F824" s="227" t="s">
        <v>864</v>
      </c>
      <c r="G824" s="44"/>
      <c r="H824" s="44"/>
      <c r="I824" s="223"/>
      <c r="J824" s="44"/>
      <c r="K824" s="44"/>
      <c r="L824" s="48"/>
      <c r="M824" s="224"/>
      <c r="N824" s="225"/>
      <c r="O824" s="88"/>
      <c r="P824" s="88"/>
      <c r="Q824" s="88"/>
      <c r="R824" s="88"/>
      <c r="S824" s="88"/>
      <c r="T824" s="89"/>
      <c r="U824" s="42"/>
      <c r="V824" s="42"/>
      <c r="W824" s="42"/>
      <c r="X824" s="42"/>
      <c r="Y824" s="42"/>
      <c r="Z824" s="42"/>
      <c r="AA824" s="42"/>
      <c r="AB824" s="42"/>
      <c r="AC824" s="42"/>
      <c r="AD824" s="42"/>
      <c r="AE824" s="42"/>
      <c r="AT824" s="20" t="s">
        <v>156</v>
      </c>
      <c r="AU824" s="20" t="s">
        <v>88</v>
      </c>
    </row>
    <row r="825" s="12" customFormat="1" ht="25.92" customHeight="1">
      <c r="A825" s="12"/>
      <c r="B825" s="192"/>
      <c r="C825" s="193"/>
      <c r="D825" s="194" t="s">
        <v>77</v>
      </c>
      <c r="E825" s="195" t="s">
        <v>865</v>
      </c>
      <c r="F825" s="195" t="s">
        <v>866</v>
      </c>
      <c r="G825" s="193"/>
      <c r="H825" s="193"/>
      <c r="I825" s="196"/>
      <c r="J825" s="197">
        <f>BK825</f>
        <v>0</v>
      </c>
      <c r="K825" s="193"/>
      <c r="L825" s="198"/>
      <c r="M825" s="199"/>
      <c r="N825" s="200"/>
      <c r="O825" s="200"/>
      <c r="P825" s="201">
        <f>P826+P854+P1002+P1190+P1197+P1386+P1619+P1650+P1964+P2157+P2378+P2434+P2488+P2516+P2676</f>
        <v>0</v>
      </c>
      <c r="Q825" s="200"/>
      <c r="R825" s="201">
        <f>R826+R854+R1002+R1190+R1197+R1386+R1619+R1650+R1964+R2157+R2378+R2434+R2488+R2516+R2676</f>
        <v>282.16404344</v>
      </c>
      <c r="S825" s="200"/>
      <c r="T825" s="202">
        <f>T826+T854+T1002+T1190+T1197+T1386+T1619+T1650+T1964+T2157+T2378+T2434+T2488+T2516+T2676</f>
        <v>0</v>
      </c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R825" s="203" t="s">
        <v>88</v>
      </c>
      <c r="AT825" s="204" t="s">
        <v>77</v>
      </c>
      <c r="AU825" s="204" t="s">
        <v>78</v>
      </c>
      <c r="AY825" s="203" t="s">
        <v>146</v>
      </c>
      <c r="BK825" s="205">
        <f>BK826+BK854+BK1002+BK1190+BK1197+BK1386+BK1619+BK1650+BK1964+BK2157+BK2378+BK2434+BK2488+BK2516+BK2676</f>
        <v>0</v>
      </c>
    </row>
    <row r="826" s="12" customFormat="1" ht="22.8" customHeight="1">
      <c r="A826" s="12"/>
      <c r="B826" s="192"/>
      <c r="C826" s="193"/>
      <c r="D826" s="194" t="s">
        <v>77</v>
      </c>
      <c r="E826" s="206" t="s">
        <v>867</v>
      </c>
      <c r="F826" s="206" t="s">
        <v>868</v>
      </c>
      <c r="G826" s="193"/>
      <c r="H826" s="193"/>
      <c r="I826" s="196"/>
      <c r="J826" s="207">
        <f>BK826</f>
        <v>0</v>
      </c>
      <c r="K826" s="193"/>
      <c r="L826" s="198"/>
      <c r="M826" s="199"/>
      <c r="N826" s="200"/>
      <c r="O826" s="200"/>
      <c r="P826" s="201">
        <f>SUM(P827:P853)</f>
        <v>0</v>
      </c>
      <c r="Q826" s="200"/>
      <c r="R826" s="201">
        <f>SUM(R827:R853)</f>
        <v>1.1919618000000001</v>
      </c>
      <c r="S826" s="200"/>
      <c r="T826" s="202">
        <f>SUM(T827:T853)</f>
        <v>0</v>
      </c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R826" s="203" t="s">
        <v>88</v>
      </c>
      <c r="AT826" s="204" t="s">
        <v>77</v>
      </c>
      <c r="AU826" s="204" t="s">
        <v>86</v>
      </c>
      <c r="AY826" s="203" t="s">
        <v>146</v>
      </c>
      <c r="BK826" s="205">
        <f>SUM(BK827:BK853)</f>
        <v>0</v>
      </c>
    </row>
    <row r="827" s="2" customFormat="1" ht="24.15" customHeight="1">
      <c r="A827" s="42"/>
      <c r="B827" s="43"/>
      <c r="C827" s="208" t="s">
        <v>869</v>
      </c>
      <c r="D827" s="208" t="s">
        <v>149</v>
      </c>
      <c r="E827" s="209" t="s">
        <v>870</v>
      </c>
      <c r="F827" s="210" t="s">
        <v>871</v>
      </c>
      <c r="G827" s="211" t="s">
        <v>294</v>
      </c>
      <c r="H827" s="212">
        <v>919.51599999999996</v>
      </c>
      <c r="I827" s="213"/>
      <c r="J827" s="214">
        <f>ROUND(I827*H827,2)</f>
        <v>0</v>
      </c>
      <c r="K827" s="210" t="s">
        <v>152</v>
      </c>
      <c r="L827" s="48"/>
      <c r="M827" s="215" t="s">
        <v>32</v>
      </c>
      <c r="N827" s="216" t="s">
        <v>49</v>
      </c>
      <c r="O827" s="88"/>
      <c r="P827" s="217">
        <f>O827*H827</f>
        <v>0</v>
      </c>
      <c r="Q827" s="217">
        <v>0</v>
      </c>
      <c r="R827" s="217">
        <f>Q827*H827</f>
        <v>0</v>
      </c>
      <c r="S827" s="217">
        <v>0</v>
      </c>
      <c r="T827" s="218">
        <f>S827*H827</f>
        <v>0</v>
      </c>
      <c r="U827" s="42"/>
      <c r="V827" s="42"/>
      <c r="W827" s="42"/>
      <c r="X827" s="42"/>
      <c r="Y827" s="42"/>
      <c r="Z827" s="42"/>
      <c r="AA827" s="42"/>
      <c r="AB827" s="42"/>
      <c r="AC827" s="42"/>
      <c r="AD827" s="42"/>
      <c r="AE827" s="42"/>
      <c r="AR827" s="219" t="s">
        <v>362</v>
      </c>
      <c r="AT827" s="219" t="s">
        <v>149</v>
      </c>
      <c r="AU827" s="219" t="s">
        <v>88</v>
      </c>
      <c r="AY827" s="20" t="s">
        <v>146</v>
      </c>
      <c r="BE827" s="220">
        <f>IF(N827="základní",J827,0)</f>
        <v>0</v>
      </c>
      <c r="BF827" s="220">
        <f>IF(N827="snížená",J827,0)</f>
        <v>0</v>
      </c>
      <c r="BG827" s="220">
        <f>IF(N827="zákl. přenesená",J827,0)</f>
        <v>0</v>
      </c>
      <c r="BH827" s="220">
        <f>IF(N827="sníž. přenesená",J827,0)</f>
        <v>0</v>
      </c>
      <c r="BI827" s="220">
        <f>IF(N827="nulová",J827,0)</f>
        <v>0</v>
      </c>
      <c r="BJ827" s="20" t="s">
        <v>86</v>
      </c>
      <c r="BK827" s="220">
        <f>ROUND(I827*H827,2)</f>
        <v>0</v>
      </c>
      <c r="BL827" s="20" t="s">
        <v>362</v>
      </c>
      <c r="BM827" s="219" t="s">
        <v>872</v>
      </c>
    </row>
    <row r="828" s="2" customFormat="1">
      <c r="A828" s="42"/>
      <c r="B828" s="43"/>
      <c r="C828" s="44"/>
      <c r="D828" s="221" t="s">
        <v>155</v>
      </c>
      <c r="E828" s="44"/>
      <c r="F828" s="222" t="s">
        <v>873</v>
      </c>
      <c r="G828" s="44"/>
      <c r="H828" s="44"/>
      <c r="I828" s="223"/>
      <c r="J828" s="44"/>
      <c r="K828" s="44"/>
      <c r="L828" s="48"/>
      <c r="M828" s="224"/>
      <c r="N828" s="225"/>
      <c r="O828" s="88"/>
      <c r="P828" s="88"/>
      <c r="Q828" s="88"/>
      <c r="R828" s="88"/>
      <c r="S828" s="88"/>
      <c r="T828" s="89"/>
      <c r="U828" s="42"/>
      <c r="V828" s="42"/>
      <c r="W828" s="42"/>
      <c r="X828" s="42"/>
      <c r="Y828" s="42"/>
      <c r="Z828" s="42"/>
      <c r="AA828" s="42"/>
      <c r="AB828" s="42"/>
      <c r="AC828" s="42"/>
      <c r="AD828" s="42"/>
      <c r="AE828" s="42"/>
      <c r="AT828" s="20" t="s">
        <v>155</v>
      </c>
      <c r="AU828" s="20" t="s">
        <v>88</v>
      </c>
    </row>
    <row r="829" s="2" customFormat="1">
      <c r="A829" s="42"/>
      <c r="B829" s="43"/>
      <c r="C829" s="44"/>
      <c r="D829" s="226" t="s">
        <v>156</v>
      </c>
      <c r="E829" s="44"/>
      <c r="F829" s="227" t="s">
        <v>874</v>
      </c>
      <c r="G829" s="44"/>
      <c r="H829" s="44"/>
      <c r="I829" s="223"/>
      <c r="J829" s="44"/>
      <c r="K829" s="44"/>
      <c r="L829" s="48"/>
      <c r="M829" s="224"/>
      <c r="N829" s="225"/>
      <c r="O829" s="88"/>
      <c r="P829" s="88"/>
      <c r="Q829" s="88"/>
      <c r="R829" s="88"/>
      <c r="S829" s="88"/>
      <c r="T829" s="89"/>
      <c r="U829" s="42"/>
      <c r="V829" s="42"/>
      <c r="W829" s="42"/>
      <c r="X829" s="42"/>
      <c r="Y829" s="42"/>
      <c r="Z829" s="42"/>
      <c r="AA829" s="42"/>
      <c r="AB829" s="42"/>
      <c r="AC829" s="42"/>
      <c r="AD829" s="42"/>
      <c r="AE829" s="42"/>
      <c r="AT829" s="20" t="s">
        <v>156</v>
      </c>
      <c r="AU829" s="20" t="s">
        <v>88</v>
      </c>
    </row>
    <row r="830" s="14" customFormat="1">
      <c r="A830" s="14"/>
      <c r="B830" s="244"/>
      <c r="C830" s="245"/>
      <c r="D830" s="221" t="s">
        <v>186</v>
      </c>
      <c r="E830" s="246" t="s">
        <v>32</v>
      </c>
      <c r="F830" s="247" t="s">
        <v>325</v>
      </c>
      <c r="G830" s="245"/>
      <c r="H830" s="246" t="s">
        <v>32</v>
      </c>
      <c r="I830" s="248"/>
      <c r="J830" s="245"/>
      <c r="K830" s="245"/>
      <c r="L830" s="249"/>
      <c r="M830" s="250"/>
      <c r="N830" s="251"/>
      <c r="O830" s="251"/>
      <c r="P830" s="251"/>
      <c r="Q830" s="251"/>
      <c r="R830" s="251"/>
      <c r="S830" s="251"/>
      <c r="T830" s="252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3" t="s">
        <v>186</v>
      </c>
      <c r="AU830" s="253" t="s">
        <v>88</v>
      </c>
      <c r="AV830" s="14" t="s">
        <v>86</v>
      </c>
      <c r="AW830" s="14" t="s">
        <v>39</v>
      </c>
      <c r="AX830" s="14" t="s">
        <v>78</v>
      </c>
      <c r="AY830" s="253" t="s">
        <v>146</v>
      </c>
    </row>
    <row r="831" s="14" customFormat="1">
      <c r="A831" s="14"/>
      <c r="B831" s="244"/>
      <c r="C831" s="245"/>
      <c r="D831" s="221" t="s">
        <v>186</v>
      </c>
      <c r="E831" s="246" t="s">
        <v>32</v>
      </c>
      <c r="F831" s="247" t="s">
        <v>875</v>
      </c>
      <c r="G831" s="245"/>
      <c r="H831" s="246" t="s">
        <v>32</v>
      </c>
      <c r="I831" s="248"/>
      <c r="J831" s="245"/>
      <c r="K831" s="245"/>
      <c r="L831" s="249"/>
      <c r="M831" s="250"/>
      <c r="N831" s="251"/>
      <c r="O831" s="251"/>
      <c r="P831" s="251"/>
      <c r="Q831" s="251"/>
      <c r="R831" s="251"/>
      <c r="S831" s="251"/>
      <c r="T831" s="252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3" t="s">
        <v>186</v>
      </c>
      <c r="AU831" s="253" t="s">
        <v>88</v>
      </c>
      <c r="AV831" s="14" t="s">
        <v>86</v>
      </c>
      <c r="AW831" s="14" t="s">
        <v>39</v>
      </c>
      <c r="AX831" s="14" t="s">
        <v>78</v>
      </c>
      <c r="AY831" s="253" t="s">
        <v>146</v>
      </c>
    </row>
    <row r="832" s="13" customFormat="1">
      <c r="A832" s="13"/>
      <c r="B832" s="229"/>
      <c r="C832" s="230"/>
      <c r="D832" s="221" t="s">
        <v>186</v>
      </c>
      <c r="E832" s="231" t="s">
        <v>32</v>
      </c>
      <c r="F832" s="232" t="s">
        <v>876</v>
      </c>
      <c r="G832" s="230"/>
      <c r="H832" s="233">
        <v>433.28800000000001</v>
      </c>
      <c r="I832" s="234"/>
      <c r="J832" s="230"/>
      <c r="K832" s="230"/>
      <c r="L832" s="235"/>
      <c r="M832" s="236"/>
      <c r="N832" s="237"/>
      <c r="O832" s="237"/>
      <c r="P832" s="237"/>
      <c r="Q832" s="237"/>
      <c r="R832" s="237"/>
      <c r="S832" s="237"/>
      <c r="T832" s="238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39" t="s">
        <v>186</v>
      </c>
      <c r="AU832" s="239" t="s">
        <v>88</v>
      </c>
      <c r="AV832" s="13" t="s">
        <v>88</v>
      </c>
      <c r="AW832" s="13" t="s">
        <v>39</v>
      </c>
      <c r="AX832" s="13" t="s">
        <v>78</v>
      </c>
      <c r="AY832" s="239" t="s">
        <v>146</v>
      </c>
    </row>
    <row r="833" s="13" customFormat="1">
      <c r="A833" s="13"/>
      <c r="B833" s="229"/>
      <c r="C833" s="230"/>
      <c r="D833" s="221" t="s">
        <v>186</v>
      </c>
      <c r="E833" s="231" t="s">
        <v>32</v>
      </c>
      <c r="F833" s="232" t="s">
        <v>877</v>
      </c>
      <c r="G833" s="230"/>
      <c r="H833" s="233">
        <v>26.469999999999999</v>
      </c>
      <c r="I833" s="234"/>
      <c r="J833" s="230"/>
      <c r="K833" s="230"/>
      <c r="L833" s="235"/>
      <c r="M833" s="236"/>
      <c r="N833" s="237"/>
      <c r="O833" s="237"/>
      <c r="P833" s="237"/>
      <c r="Q833" s="237"/>
      <c r="R833" s="237"/>
      <c r="S833" s="237"/>
      <c r="T833" s="238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39" t="s">
        <v>186</v>
      </c>
      <c r="AU833" s="239" t="s">
        <v>88</v>
      </c>
      <c r="AV833" s="13" t="s">
        <v>88</v>
      </c>
      <c r="AW833" s="13" t="s">
        <v>39</v>
      </c>
      <c r="AX833" s="13" t="s">
        <v>78</v>
      </c>
      <c r="AY833" s="239" t="s">
        <v>146</v>
      </c>
    </row>
    <row r="834" s="14" customFormat="1">
      <c r="A834" s="14"/>
      <c r="B834" s="244"/>
      <c r="C834" s="245"/>
      <c r="D834" s="221" t="s">
        <v>186</v>
      </c>
      <c r="E834" s="246" t="s">
        <v>32</v>
      </c>
      <c r="F834" s="247" t="s">
        <v>878</v>
      </c>
      <c r="G834" s="245"/>
      <c r="H834" s="246" t="s">
        <v>32</v>
      </c>
      <c r="I834" s="248"/>
      <c r="J834" s="245"/>
      <c r="K834" s="245"/>
      <c r="L834" s="249"/>
      <c r="M834" s="250"/>
      <c r="N834" s="251"/>
      <c r="O834" s="251"/>
      <c r="P834" s="251"/>
      <c r="Q834" s="251"/>
      <c r="R834" s="251"/>
      <c r="S834" s="251"/>
      <c r="T834" s="252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3" t="s">
        <v>186</v>
      </c>
      <c r="AU834" s="253" t="s">
        <v>88</v>
      </c>
      <c r="AV834" s="14" t="s">
        <v>86</v>
      </c>
      <c r="AW834" s="14" t="s">
        <v>39</v>
      </c>
      <c r="AX834" s="14" t="s">
        <v>78</v>
      </c>
      <c r="AY834" s="253" t="s">
        <v>146</v>
      </c>
    </row>
    <row r="835" s="13" customFormat="1">
      <c r="A835" s="13"/>
      <c r="B835" s="229"/>
      <c r="C835" s="230"/>
      <c r="D835" s="221" t="s">
        <v>186</v>
      </c>
      <c r="E835" s="231" t="s">
        <v>32</v>
      </c>
      <c r="F835" s="232" t="s">
        <v>876</v>
      </c>
      <c r="G835" s="230"/>
      <c r="H835" s="233">
        <v>433.28800000000001</v>
      </c>
      <c r="I835" s="234"/>
      <c r="J835" s="230"/>
      <c r="K835" s="230"/>
      <c r="L835" s="235"/>
      <c r="M835" s="236"/>
      <c r="N835" s="237"/>
      <c r="O835" s="237"/>
      <c r="P835" s="237"/>
      <c r="Q835" s="237"/>
      <c r="R835" s="237"/>
      <c r="S835" s="237"/>
      <c r="T835" s="238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39" t="s">
        <v>186</v>
      </c>
      <c r="AU835" s="239" t="s">
        <v>88</v>
      </c>
      <c r="AV835" s="13" t="s">
        <v>88</v>
      </c>
      <c r="AW835" s="13" t="s">
        <v>39</v>
      </c>
      <c r="AX835" s="13" t="s">
        <v>78</v>
      </c>
      <c r="AY835" s="239" t="s">
        <v>146</v>
      </c>
    </row>
    <row r="836" s="13" customFormat="1">
      <c r="A836" s="13"/>
      <c r="B836" s="229"/>
      <c r="C836" s="230"/>
      <c r="D836" s="221" t="s">
        <v>186</v>
      </c>
      <c r="E836" s="231" t="s">
        <v>32</v>
      </c>
      <c r="F836" s="232" t="s">
        <v>877</v>
      </c>
      <c r="G836" s="230"/>
      <c r="H836" s="233">
        <v>26.469999999999999</v>
      </c>
      <c r="I836" s="234"/>
      <c r="J836" s="230"/>
      <c r="K836" s="230"/>
      <c r="L836" s="235"/>
      <c r="M836" s="236"/>
      <c r="N836" s="237"/>
      <c r="O836" s="237"/>
      <c r="P836" s="237"/>
      <c r="Q836" s="237"/>
      <c r="R836" s="237"/>
      <c r="S836" s="237"/>
      <c r="T836" s="238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39" t="s">
        <v>186</v>
      </c>
      <c r="AU836" s="239" t="s">
        <v>88</v>
      </c>
      <c r="AV836" s="13" t="s">
        <v>88</v>
      </c>
      <c r="AW836" s="13" t="s">
        <v>39</v>
      </c>
      <c r="AX836" s="13" t="s">
        <v>78</v>
      </c>
      <c r="AY836" s="239" t="s">
        <v>146</v>
      </c>
    </row>
    <row r="837" s="15" customFormat="1">
      <c r="A837" s="15"/>
      <c r="B837" s="254"/>
      <c r="C837" s="255"/>
      <c r="D837" s="221" t="s">
        <v>186</v>
      </c>
      <c r="E837" s="256" t="s">
        <v>32</v>
      </c>
      <c r="F837" s="257" t="s">
        <v>256</v>
      </c>
      <c r="G837" s="255"/>
      <c r="H837" s="258">
        <v>919.51600000000008</v>
      </c>
      <c r="I837" s="259"/>
      <c r="J837" s="255"/>
      <c r="K837" s="255"/>
      <c r="L837" s="260"/>
      <c r="M837" s="261"/>
      <c r="N837" s="262"/>
      <c r="O837" s="262"/>
      <c r="P837" s="262"/>
      <c r="Q837" s="262"/>
      <c r="R837" s="262"/>
      <c r="S837" s="262"/>
      <c r="T837" s="263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T837" s="264" t="s">
        <v>186</v>
      </c>
      <c r="AU837" s="264" t="s">
        <v>88</v>
      </c>
      <c r="AV837" s="15" t="s">
        <v>171</v>
      </c>
      <c r="AW837" s="15" t="s">
        <v>39</v>
      </c>
      <c r="AX837" s="15" t="s">
        <v>86</v>
      </c>
      <c r="AY837" s="264" t="s">
        <v>146</v>
      </c>
    </row>
    <row r="838" s="2" customFormat="1" ht="24.15" customHeight="1">
      <c r="A838" s="42"/>
      <c r="B838" s="43"/>
      <c r="C838" s="265" t="s">
        <v>879</v>
      </c>
      <c r="D838" s="265" t="s">
        <v>286</v>
      </c>
      <c r="E838" s="266" t="s">
        <v>880</v>
      </c>
      <c r="F838" s="267" t="s">
        <v>881</v>
      </c>
      <c r="G838" s="268" t="s">
        <v>294</v>
      </c>
      <c r="H838" s="269">
        <v>1071.6959999999999</v>
      </c>
      <c r="I838" s="270"/>
      <c r="J838" s="271">
        <f>ROUND(I838*H838,2)</f>
        <v>0</v>
      </c>
      <c r="K838" s="267" t="s">
        <v>152</v>
      </c>
      <c r="L838" s="272"/>
      <c r="M838" s="273" t="s">
        <v>32</v>
      </c>
      <c r="N838" s="274" t="s">
        <v>49</v>
      </c>
      <c r="O838" s="88"/>
      <c r="P838" s="217">
        <f>O838*H838</f>
        <v>0</v>
      </c>
      <c r="Q838" s="217">
        <v>0.00040000000000000002</v>
      </c>
      <c r="R838" s="217">
        <f>Q838*H838</f>
        <v>0.42867839999999996</v>
      </c>
      <c r="S838" s="217">
        <v>0</v>
      </c>
      <c r="T838" s="218">
        <f>S838*H838</f>
        <v>0</v>
      </c>
      <c r="U838" s="42"/>
      <c r="V838" s="42"/>
      <c r="W838" s="42"/>
      <c r="X838" s="42"/>
      <c r="Y838" s="42"/>
      <c r="Z838" s="42"/>
      <c r="AA838" s="42"/>
      <c r="AB838" s="42"/>
      <c r="AC838" s="42"/>
      <c r="AD838" s="42"/>
      <c r="AE838" s="42"/>
      <c r="AR838" s="219" t="s">
        <v>538</v>
      </c>
      <c r="AT838" s="219" t="s">
        <v>286</v>
      </c>
      <c r="AU838" s="219" t="s">
        <v>88</v>
      </c>
      <c r="AY838" s="20" t="s">
        <v>146</v>
      </c>
      <c r="BE838" s="220">
        <f>IF(N838="základní",J838,0)</f>
        <v>0</v>
      </c>
      <c r="BF838" s="220">
        <f>IF(N838="snížená",J838,0)</f>
        <v>0</v>
      </c>
      <c r="BG838" s="220">
        <f>IF(N838="zákl. přenesená",J838,0)</f>
        <v>0</v>
      </c>
      <c r="BH838" s="220">
        <f>IF(N838="sníž. přenesená",J838,0)</f>
        <v>0</v>
      </c>
      <c r="BI838" s="220">
        <f>IF(N838="nulová",J838,0)</f>
        <v>0</v>
      </c>
      <c r="BJ838" s="20" t="s">
        <v>86</v>
      </c>
      <c r="BK838" s="220">
        <f>ROUND(I838*H838,2)</f>
        <v>0</v>
      </c>
      <c r="BL838" s="20" t="s">
        <v>362</v>
      </c>
      <c r="BM838" s="219" t="s">
        <v>882</v>
      </c>
    </row>
    <row r="839" s="2" customFormat="1">
      <c r="A839" s="42"/>
      <c r="B839" s="43"/>
      <c r="C839" s="44"/>
      <c r="D839" s="221" t="s">
        <v>155</v>
      </c>
      <c r="E839" s="44"/>
      <c r="F839" s="222" t="s">
        <v>881</v>
      </c>
      <c r="G839" s="44"/>
      <c r="H839" s="44"/>
      <c r="I839" s="223"/>
      <c r="J839" s="44"/>
      <c r="K839" s="44"/>
      <c r="L839" s="48"/>
      <c r="M839" s="224"/>
      <c r="N839" s="225"/>
      <c r="O839" s="88"/>
      <c r="P839" s="88"/>
      <c r="Q839" s="88"/>
      <c r="R839" s="88"/>
      <c r="S839" s="88"/>
      <c r="T839" s="89"/>
      <c r="U839" s="42"/>
      <c r="V839" s="42"/>
      <c r="W839" s="42"/>
      <c r="X839" s="42"/>
      <c r="Y839" s="42"/>
      <c r="Z839" s="42"/>
      <c r="AA839" s="42"/>
      <c r="AB839" s="42"/>
      <c r="AC839" s="42"/>
      <c r="AD839" s="42"/>
      <c r="AE839" s="42"/>
      <c r="AT839" s="20" t="s">
        <v>155</v>
      </c>
      <c r="AU839" s="20" t="s">
        <v>88</v>
      </c>
    </row>
    <row r="840" s="13" customFormat="1">
      <c r="A840" s="13"/>
      <c r="B840" s="229"/>
      <c r="C840" s="230"/>
      <c r="D840" s="221" t="s">
        <v>186</v>
      </c>
      <c r="E840" s="230"/>
      <c r="F840" s="232" t="s">
        <v>883</v>
      </c>
      <c r="G840" s="230"/>
      <c r="H840" s="233">
        <v>1071.6959999999999</v>
      </c>
      <c r="I840" s="234"/>
      <c r="J840" s="230"/>
      <c r="K840" s="230"/>
      <c r="L840" s="235"/>
      <c r="M840" s="236"/>
      <c r="N840" s="237"/>
      <c r="O840" s="237"/>
      <c r="P840" s="237"/>
      <c r="Q840" s="237"/>
      <c r="R840" s="237"/>
      <c r="S840" s="237"/>
      <c r="T840" s="238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39" t="s">
        <v>186</v>
      </c>
      <c r="AU840" s="239" t="s">
        <v>88</v>
      </c>
      <c r="AV840" s="13" t="s">
        <v>88</v>
      </c>
      <c r="AW840" s="13" t="s">
        <v>4</v>
      </c>
      <c r="AX840" s="13" t="s">
        <v>86</v>
      </c>
      <c r="AY840" s="239" t="s">
        <v>146</v>
      </c>
    </row>
    <row r="841" s="2" customFormat="1" ht="24.15" customHeight="1">
      <c r="A841" s="42"/>
      <c r="B841" s="43"/>
      <c r="C841" s="208" t="s">
        <v>884</v>
      </c>
      <c r="D841" s="208" t="s">
        <v>149</v>
      </c>
      <c r="E841" s="209" t="s">
        <v>885</v>
      </c>
      <c r="F841" s="210" t="s">
        <v>886</v>
      </c>
      <c r="G841" s="211" t="s">
        <v>294</v>
      </c>
      <c r="H841" s="212">
        <v>459.75799999999998</v>
      </c>
      <c r="I841" s="213"/>
      <c r="J841" s="214">
        <f>ROUND(I841*H841,2)</f>
        <v>0</v>
      </c>
      <c r="K841" s="210" t="s">
        <v>152</v>
      </c>
      <c r="L841" s="48"/>
      <c r="M841" s="215" t="s">
        <v>32</v>
      </c>
      <c r="N841" s="216" t="s">
        <v>49</v>
      </c>
      <c r="O841" s="88"/>
      <c r="P841" s="217">
        <f>O841*H841</f>
        <v>0</v>
      </c>
      <c r="Q841" s="217">
        <v>0.00018000000000000001</v>
      </c>
      <c r="R841" s="217">
        <f>Q841*H841</f>
        <v>0.082756440000000001</v>
      </c>
      <c r="S841" s="217">
        <v>0</v>
      </c>
      <c r="T841" s="218">
        <f>S841*H841</f>
        <v>0</v>
      </c>
      <c r="U841" s="42"/>
      <c r="V841" s="42"/>
      <c r="W841" s="42"/>
      <c r="X841" s="42"/>
      <c r="Y841" s="42"/>
      <c r="Z841" s="42"/>
      <c r="AA841" s="42"/>
      <c r="AB841" s="42"/>
      <c r="AC841" s="42"/>
      <c r="AD841" s="42"/>
      <c r="AE841" s="42"/>
      <c r="AR841" s="219" t="s">
        <v>362</v>
      </c>
      <c r="AT841" s="219" t="s">
        <v>149</v>
      </c>
      <c r="AU841" s="219" t="s">
        <v>88</v>
      </c>
      <c r="AY841" s="20" t="s">
        <v>146</v>
      </c>
      <c r="BE841" s="220">
        <f>IF(N841="základní",J841,0)</f>
        <v>0</v>
      </c>
      <c r="BF841" s="220">
        <f>IF(N841="snížená",J841,0)</f>
        <v>0</v>
      </c>
      <c r="BG841" s="220">
        <f>IF(N841="zákl. přenesená",J841,0)</f>
        <v>0</v>
      </c>
      <c r="BH841" s="220">
        <f>IF(N841="sníž. přenesená",J841,0)</f>
        <v>0</v>
      </c>
      <c r="BI841" s="220">
        <f>IF(N841="nulová",J841,0)</f>
        <v>0</v>
      </c>
      <c r="BJ841" s="20" t="s">
        <v>86</v>
      </c>
      <c r="BK841" s="220">
        <f>ROUND(I841*H841,2)</f>
        <v>0</v>
      </c>
      <c r="BL841" s="20" t="s">
        <v>362</v>
      </c>
      <c r="BM841" s="219" t="s">
        <v>887</v>
      </c>
    </row>
    <row r="842" s="2" customFormat="1">
      <c r="A842" s="42"/>
      <c r="B842" s="43"/>
      <c r="C842" s="44"/>
      <c r="D842" s="221" t="s">
        <v>155</v>
      </c>
      <c r="E842" s="44"/>
      <c r="F842" s="222" t="s">
        <v>888</v>
      </c>
      <c r="G842" s="44"/>
      <c r="H842" s="44"/>
      <c r="I842" s="223"/>
      <c r="J842" s="44"/>
      <c r="K842" s="44"/>
      <c r="L842" s="48"/>
      <c r="M842" s="224"/>
      <c r="N842" s="225"/>
      <c r="O842" s="88"/>
      <c r="P842" s="88"/>
      <c r="Q842" s="88"/>
      <c r="R842" s="88"/>
      <c r="S842" s="88"/>
      <c r="T842" s="89"/>
      <c r="U842" s="42"/>
      <c r="V842" s="42"/>
      <c r="W842" s="42"/>
      <c r="X842" s="42"/>
      <c r="Y842" s="42"/>
      <c r="Z842" s="42"/>
      <c r="AA842" s="42"/>
      <c r="AB842" s="42"/>
      <c r="AC842" s="42"/>
      <c r="AD842" s="42"/>
      <c r="AE842" s="42"/>
      <c r="AT842" s="20" t="s">
        <v>155</v>
      </c>
      <c r="AU842" s="20" t="s">
        <v>88</v>
      </c>
    </row>
    <row r="843" s="2" customFormat="1">
      <c r="A843" s="42"/>
      <c r="B843" s="43"/>
      <c r="C843" s="44"/>
      <c r="D843" s="226" t="s">
        <v>156</v>
      </c>
      <c r="E843" s="44"/>
      <c r="F843" s="227" t="s">
        <v>889</v>
      </c>
      <c r="G843" s="44"/>
      <c r="H843" s="44"/>
      <c r="I843" s="223"/>
      <c r="J843" s="44"/>
      <c r="K843" s="44"/>
      <c r="L843" s="48"/>
      <c r="M843" s="224"/>
      <c r="N843" s="225"/>
      <c r="O843" s="88"/>
      <c r="P843" s="88"/>
      <c r="Q843" s="88"/>
      <c r="R843" s="88"/>
      <c r="S843" s="88"/>
      <c r="T843" s="89"/>
      <c r="U843" s="42"/>
      <c r="V843" s="42"/>
      <c r="W843" s="42"/>
      <c r="X843" s="42"/>
      <c r="Y843" s="42"/>
      <c r="Z843" s="42"/>
      <c r="AA843" s="42"/>
      <c r="AB843" s="42"/>
      <c r="AC843" s="42"/>
      <c r="AD843" s="42"/>
      <c r="AE843" s="42"/>
      <c r="AT843" s="20" t="s">
        <v>156</v>
      </c>
      <c r="AU843" s="20" t="s">
        <v>88</v>
      </c>
    </row>
    <row r="844" s="14" customFormat="1">
      <c r="A844" s="14"/>
      <c r="B844" s="244"/>
      <c r="C844" s="245"/>
      <c r="D844" s="221" t="s">
        <v>186</v>
      </c>
      <c r="E844" s="246" t="s">
        <v>32</v>
      </c>
      <c r="F844" s="247" t="s">
        <v>325</v>
      </c>
      <c r="G844" s="245"/>
      <c r="H844" s="246" t="s">
        <v>32</v>
      </c>
      <c r="I844" s="248"/>
      <c r="J844" s="245"/>
      <c r="K844" s="245"/>
      <c r="L844" s="249"/>
      <c r="M844" s="250"/>
      <c r="N844" s="251"/>
      <c r="O844" s="251"/>
      <c r="P844" s="251"/>
      <c r="Q844" s="251"/>
      <c r="R844" s="251"/>
      <c r="S844" s="251"/>
      <c r="T844" s="252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3" t="s">
        <v>186</v>
      </c>
      <c r="AU844" s="253" t="s">
        <v>88</v>
      </c>
      <c r="AV844" s="14" t="s">
        <v>86</v>
      </c>
      <c r="AW844" s="14" t="s">
        <v>39</v>
      </c>
      <c r="AX844" s="14" t="s">
        <v>78</v>
      </c>
      <c r="AY844" s="253" t="s">
        <v>146</v>
      </c>
    </row>
    <row r="845" s="13" customFormat="1">
      <c r="A845" s="13"/>
      <c r="B845" s="229"/>
      <c r="C845" s="230"/>
      <c r="D845" s="221" t="s">
        <v>186</v>
      </c>
      <c r="E845" s="231" t="s">
        <v>32</v>
      </c>
      <c r="F845" s="232" t="s">
        <v>876</v>
      </c>
      <c r="G845" s="230"/>
      <c r="H845" s="233">
        <v>433.28800000000001</v>
      </c>
      <c r="I845" s="234"/>
      <c r="J845" s="230"/>
      <c r="K845" s="230"/>
      <c r="L845" s="235"/>
      <c r="M845" s="236"/>
      <c r="N845" s="237"/>
      <c r="O845" s="237"/>
      <c r="P845" s="237"/>
      <c r="Q845" s="237"/>
      <c r="R845" s="237"/>
      <c r="S845" s="237"/>
      <c r="T845" s="238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39" t="s">
        <v>186</v>
      </c>
      <c r="AU845" s="239" t="s">
        <v>88</v>
      </c>
      <c r="AV845" s="13" t="s">
        <v>88</v>
      </c>
      <c r="AW845" s="13" t="s">
        <v>39</v>
      </c>
      <c r="AX845" s="13" t="s">
        <v>78</v>
      </c>
      <c r="AY845" s="239" t="s">
        <v>146</v>
      </c>
    </row>
    <row r="846" s="13" customFormat="1">
      <c r="A846" s="13"/>
      <c r="B846" s="229"/>
      <c r="C846" s="230"/>
      <c r="D846" s="221" t="s">
        <v>186</v>
      </c>
      <c r="E846" s="231" t="s">
        <v>32</v>
      </c>
      <c r="F846" s="232" t="s">
        <v>877</v>
      </c>
      <c r="G846" s="230"/>
      <c r="H846" s="233">
        <v>26.469999999999999</v>
      </c>
      <c r="I846" s="234"/>
      <c r="J846" s="230"/>
      <c r="K846" s="230"/>
      <c r="L846" s="235"/>
      <c r="M846" s="236"/>
      <c r="N846" s="237"/>
      <c r="O846" s="237"/>
      <c r="P846" s="237"/>
      <c r="Q846" s="237"/>
      <c r="R846" s="237"/>
      <c r="S846" s="237"/>
      <c r="T846" s="238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39" t="s">
        <v>186</v>
      </c>
      <c r="AU846" s="239" t="s">
        <v>88</v>
      </c>
      <c r="AV846" s="13" t="s">
        <v>88</v>
      </c>
      <c r="AW846" s="13" t="s">
        <v>39</v>
      </c>
      <c r="AX846" s="13" t="s">
        <v>78</v>
      </c>
      <c r="AY846" s="239" t="s">
        <v>146</v>
      </c>
    </row>
    <row r="847" s="15" customFormat="1">
      <c r="A847" s="15"/>
      <c r="B847" s="254"/>
      <c r="C847" s="255"/>
      <c r="D847" s="221" t="s">
        <v>186</v>
      </c>
      <c r="E847" s="256" t="s">
        <v>32</v>
      </c>
      <c r="F847" s="257" t="s">
        <v>256</v>
      </c>
      <c r="G847" s="255"/>
      <c r="H847" s="258">
        <v>459.75800000000004</v>
      </c>
      <c r="I847" s="259"/>
      <c r="J847" s="255"/>
      <c r="K847" s="255"/>
      <c r="L847" s="260"/>
      <c r="M847" s="261"/>
      <c r="N847" s="262"/>
      <c r="O847" s="262"/>
      <c r="P847" s="262"/>
      <c r="Q847" s="262"/>
      <c r="R847" s="262"/>
      <c r="S847" s="262"/>
      <c r="T847" s="263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T847" s="264" t="s">
        <v>186</v>
      </c>
      <c r="AU847" s="264" t="s">
        <v>88</v>
      </c>
      <c r="AV847" s="15" t="s">
        <v>171</v>
      </c>
      <c r="AW847" s="15" t="s">
        <v>39</v>
      </c>
      <c r="AX847" s="15" t="s">
        <v>86</v>
      </c>
      <c r="AY847" s="264" t="s">
        <v>146</v>
      </c>
    </row>
    <row r="848" s="2" customFormat="1" ht="21.75" customHeight="1">
      <c r="A848" s="42"/>
      <c r="B848" s="43"/>
      <c r="C848" s="265" t="s">
        <v>890</v>
      </c>
      <c r="D848" s="265" t="s">
        <v>286</v>
      </c>
      <c r="E848" s="266" t="s">
        <v>891</v>
      </c>
      <c r="F848" s="267" t="s">
        <v>892</v>
      </c>
      <c r="G848" s="268" t="s">
        <v>294</v>
      </c>
      <c r="H848" s="269">
        <v>535.84799999999996</v>
      </c>
      <c r="I848" s="270"/>
      <c r="J848" s="271">
        <f>ROUND(I848*H848,2)</f>
        <v>0</v>
      </c>
      <c r="K848" s="267" t="s">
        <v>152</v>
      </c>
      <c r="L848" s="272"/>
      <c r="M848" s="273" t="s">
        <v>32</v>
      </c>
      <c r="N848" s="274" t="s">
        <v>49</v>
      </c>
      <c r="O848" s="88"/>
      <c r="P848" s="217">
        <f>O848*H848</f>
        <v>0</v>
      </c>
      <c r="Q848" s="217">
        <v>0.0012700000000000001</v>
      </c>
      <c r="R848" s="217">
        <f>Q848*H848</f>
        <v>0.68052696000000001</v>
      </c>
      <c r="S848" s="217">
        <v>0</v>
      </c>
      <c r="T848" s="218">
        <f>S848*H848</f>
        <v>0</v>
      </c>
      <c r="U848" s="42"/>
      <c r="V848" s="42"/>
      <c r="W848" s="42"/>
      <c r="X848" s="42"/>
      <c r="Y848" s="42"/>
      <c r="Z848" s="42"/>
      <c r="AA848" s="42"/>
      <c r="AB848" s="42"/>
      <c r="AC848" s="42"/>
      <c r="AD848" s="42"/>
      <c r="AE848" s="42"/>
      <c r="AR848" s="219" t="s">
        <v>538</v>
      </c>
      <c r="AT848" s="219" t="s">
        <v>286</v>
      </c>
      <c r="AU848" s="219" t="s">
        <v>88</v>
      </c>
      <c r="AY848" s="20" t="s">
        <v>146</v>
      </c>
      <c r="BE848" s="220">
        <f>IF(N848="základní",J848,0)</f>
        <v>0</v>
      </c>
      <c r="BF848" s="220">
        <f>IF(N848="snížená",J848,0)</f>
        <v>0</v>
      </c>
      <c r="BG848" s="220">
        <f>IF(N848="zákl. přenesená",J848,0)</f>
        <v>0</v>
      </c>
      <c r="BH848" s="220">
        <f>IF(N848="sníž. přenesená",J848,0)</f>
        <v>0</v>
      </c>
      <c r="BI848" s="220">
        <f>IF(N848="nulová",J848,0)</f>
        <v>0</v>
      </c>
      <c r="BJ848" s="20" t="s">
        <v>86</v>
      </c>
      <c r="BK848" s="220">
        <f>ROUND(I848*H848,2)</f>
        <v>0</v>
      </c>
      <c r="BL848" s="20" t="s">
        <v>362</v>
      </c>
      <c r="BM848" s="219" t="s">
        <v>893</v>
      </c>
    </row>
    <row r="849" s="2" customFormat="1">
      <c r="A849" s="42"/>
      <c r="B849" s="43"/>
      <c r="C849" s="44"/>
      <c r="D849" s="221" t="s">
        <v>155</v>
      </c>
      <c r="E849" s="44"/>
      <c r="F849" s="222" t="s">
        <v>892</v>
      </c>
      <c r="G849" s="44"/>
      <c r="H849" s="44"/>
      <c r="I849" s="223"/>
      <c r="J849" s="44"/>
      <c r="K849" s="44"/>
      <c r="L849" s="48"/>
      <c r="M849" s="224"/>
      <c r="N849" s="225"/>
      <c r="O849" s="88"/>
      <c r="P849" s="88"/>
      <c r="Q849" s="88"/>
      <c r="R849" s="88"/>
      <c r="S849" s="88"/>
      <c r="T849" s="89"/>
      <c r="U849" s="42"/>
      <c r="V849" s="42"/>
      <c r="W849" s="42"/>
      <c r="X849" s="42"/>
      <c r="Y849" s="42"/>
      <c r="Z849" s="42"/>
      <c r="AA849" s="42"/>
      <c r="AB849" s="42"/>
      <c r="AC849" s="42"/>
      <c r="AD849" s="42"/>
      <c r="AE849" s="42"/>
      <c r="AT849" s="20" t="s">
        <v>155</v>
      </c>
      <c r="AU849" s="20" t="s">
        <v>88</v>
      </c>
    </row>
    <row r="850" s="13" customFormat="1">
      <c r="A850" s="13"/>
      <c r="B850" s="229"/>
      <c r="C850" s="230"/>
      <c r="D850" s="221" t="s">
        <v>186</v>
      </c>
      <c r="E850" s="230"/>
      <c r="F850" s="232" t="s">
        <v>894</v>
      </c>
      <c r="G850" s="230"/>
      <c r="H850" s="233">
        <v>535.84799999999996</v>
      </c>
      <c r="I850" s="234"/>
      <c r="J850" s="230"/>
      <c r="K850" s="230"/>
      <c r="L850" s="235"/>
      <c r="M850" s="236"/>
      <c r="N850" s="237"/>
      <c r="O850" s="237"/>
      <c r="P850" s="237"/>
      <c r="Q850" s="237"/>
      <c r="R850" s="237"/>
      <c r="S850" s="237"/>
      <c r="T850" s="238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39" t="s">
        <v>186</v>
      </c>
      <c r="AU850" s="239" t="s">
        <v>88</v>
      </c>
      <c r="AV850" s="13" t="s">
        <v>88</v>
      </c>
      <c r="AW850" s="13" t="s">
        <v>4</v>
      </c>
      <c r="AX850" s="13" t="s">
        <v>86</v>
      </c>
      <c r="AY850" s="239" t="s">
        <v>146</v>
      </c>
    </row>
    <row r="851" s="2" customFormat="1" ht="24.15" customHeight="1">
      <c r="A851" s="42"/>
      <c r="B851" s="43"/>
      <c r="C851" s="208" t="s">
        <v>895</v>
      </c>
      <c r="D851" s="208" t="s">
        <v>149</v>
      </c>
      <c r="E851" s="209" t="s">
        <v>896</v>
      </c>
      <c r="F851" s="210" t="s">
        <v>897</v>
      </c>
      <c r="G851" s="211" t="s">
        <v>265</v>
      </c>
      <c r="H851" s="212">
        <v>1.192</v>
      </c>
      <c r="I851" s="213"/>
      <c r="J851" s="214">
        <f>ROUND(I851*H851,2)</f>
        <v>0</v>
      </c>
      <c r="K851" s="210" t="s">
        <v>152</v>
      </c>
      <c r="L851" s="48"/>
      <c r="M851" s="215" t="s">
        <v>32</v>
      </c>
      <c r="N851" s="216" t="s">
        <v>49</v>
      </c>
      <c r="O851" s="88"/>
      <c r="P851" s="217">
        <f>O851*H851</f>
        <v>0</v>
      </c>
      <c r="Q851" s="217">
        <v>0</v>
      </c>
      <c r="R851" s="217">
        <f>Q851*H851</f>
        <v>0</v>
      </c>
      <c r="S851" s="217">
        <v>0</v>
      </c>
      <c r="T851" s="218">
        <f>S851*H851</f>
        <v>0</v>
      </c>
      <c r="U851" s="42"/>
      <c r="V851" s="42"/>
      <c r="W851" s="42"/>
      <c r="X851" s="42"/>
      <c r="Y851" s="42"/>
      <c r="Z851" s="42"/>
      <c r="AA851" s="42"/>
      <c r="AB851" s="42"/>
      <c r="AC851" s="42"/>
      <c r="AD851" s="42"/>
      <c r="AE851" s="42"/>
      <c r="AR851" s="219" t="s">
        <v>362</v>
      </c>
      <c r="AT851" s="219" t="s">
        <v>149</v>
      </c>
      <c r="AU851" s="219" t="s">
        <v>88</v>
      </c>
      <c r="AY851" s="20" t="s">
        <v>146</v>
      </c>
      <c r="BE851" s="220">
        <f>IF(N851="základní",J851,0)</f>
        <v>0</v>
      </c>
      <c r="BF851" s="220">
        <f>IF(N851="snížená",J851,0)</f>
        <v>0</v>
      </c>
      <c r="BG851" s="220">
        <f>IF(N851="zákl. přenesená",J851,0)</f>
        <v>0</v>
      </c>
      <c r="BH851" s="220">
        <f>IF(N851="sníž. přenesená",J851,0)</f>
        <v>0</v>
      </c>
      <c r="BI851" s="220">
        <f>IF(N851="nulová",J851,0)</f>
        <v>0</v>
      </c>
      <c r="BJ851" s="20" t="s">
        <v>86</v>
      </c>
      <c r="BK851" s="220">
        <f>ROUND(I851*H851,2)</f>
        <v>0</v>
      </c>
      <c r="BL851" s="20" t="s">
        <v>362</v>
      </c>
      <c r="BM851" s="219" t="s">
        <v>898</v>
      </c>
    </row>
    <row r="852" s="2" customFormat="1">
      <c r="A852" s="42"/>
      <c r="B852" s="43"/>
      <c r="C852" s="44"/>
      <c r="D852" s="221" t="s">
        <v>155</v>
      </c>
      <c r="E852" s="44"/>
      <c r="F852" s="222" t="s">
        <v>899</v>
      </c>
      <c r="G852" s="44"/>
      <c r="H852" s="44"/>
      <c r="I852" s="223"/>
      <c r="J852" s="44"/>
      <c r="K852" s="44"/>
      <c r="L852" s="48"/>
      <c r="M852" s="224"/>
      <c r="N852" s="225"/>
      <c r="O852" s="88"/>
      <c r="P852" s="88"/>
      <c r="Q852" s="88"/>
      <c r="R852" s="88"/>
      <c r="S852" s="88"/>
      <c r="T852" s="89"/>
      <c r="U852" s="42"/>
      <c r="V852" s="42"/>
      <c r="W852" s="42"/>
      <c r="X852" s="42"/>
      <c r="Y852" s="42"/>
      <c r="Z852" s="42"/>
      <c r="AA852" s="42"/>
      <c r="AB852" s="42"/>
      <c r="AC852" s="42"/>
      <c r="AD852" s="42"/>
      <c r="AE852" s="42"/>
      <c r="AT852" s="20" t="s">
        <v>155</v>
      </c>
      <c r="AU852" s="20" t="s">
        <v>88</v>
      </c>
    </row>
    <row r="853" s="2" customFormat="1">
      <c r="A853" s="42"/>
      <c r="B853" s="43"/>
      <c r="C853" s="44"/>
      <c r="D853" s="226" t="s">
        <v>156</v>
      </c>
      <c r="E853" s="44"/>
      <c r="F853" s="227" t="s">
        <v>900</v>
      </c>
      <c r="G853" s="44"/>
      <c r="H853" s="44"/>
      <c r="I853" s="223"/>
      <c r="J853" s="44"/>
      <c r="K853" s="44"/>
      <c r="L853" s="48"/>
      <c r="M853" s="224"/>
      <c r="N853" s="225"/>
      <c r="O853" s="88"/>
      <c r="P853" s="88"/>
      <c r="Q853" s="88"/>
      <c r="R853" s="88"/>
      <c r="S853" s="88"/>
      <c r="T853" s="89"/>
      <c r="U853" s="42"/>
      <c r="V853" s="42"/>
      <c r="W853" s="42"/>
      <c r="X853" s="42"/>
      <c r="Y853" s="42"/>
      <c r="Z853" s="42"/>
      <c r="AA853" s="42"/>
      <c r="AB853" s="42"/>
      <c r="AC853" s="42"/>
      <c r="AD853" s="42"/>
      <c r="AE853" s="42"/>
      <c r="AT853" s="20" t="s">
        <v>156</v>
      </c>
      <c r="AU853" s="20" t="s">
        <v>88</v>
      </c>
    </row>
    <row r="854" s="12" customFormat="1" ht="22.8" customHeight="1">
      <c r="A854" s="12"/>
      <c r="B854" s="192"/>
      <c r="C854" s="193"/>
      <c r="D854" s="194" t="s">
        <v>77</v>
      </c>
      <c r="E854" s="206" t="s">
        <v>901</v>
      </c>
      <c r="F854" s="206" t="s">
        <v>902</v>
      </c>
      <c r="G854" s="193"/>
      <c r="H854" s="193"/>
      <c r="I854" s="196"/>
      <c r="J854" s="207">
        <f>BK854</f>
        <v>0</v>
      </c>
      <c r="K854" s="193"/>
      <c r="L854" s="198"/>
      <c r="M854" s="199"/>
      <c r="N854" s="200"/>
      <c r="O854" s="200"/>
      <c r="P854" s="201">
        <f>SUM(P855:P1001)</f>
        <v>0</v>
      </c>
      <c r="Q854" s="200"/>
      <c r="R854" s="201">
        <f>SUM(R855:R1001)</f>
        <v>25.792407780000001</v>
      </c>
      <c r="S854" s="200"/>
      <c r="T854" s="202">
        <f>SUM(T855:T1001)</f>
        <v>0</v>
      </c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R854" s="203" t="s">
        <v>88</v>
      </c>
      <c r="AT854" s="204" t="s">
        <v>77</v>
      </c>
      <c r="AU854" s="204" t="s">
        <v>86</v>
      </c>
      <c r="AY854" s="203" t="s">
        <v>146</v>
      </c>
      <c r="BK854" s="205">
        <f>SUM(BK855:BK1001)</f>
        <v>0</v>
      </c>
    </row>
    <row r="855" s="2" customFormat="1" ht="24.15" customHeight="1">
      <c r="A855" s="42"/>
      <c r="B855" s="43"/>
      <c r="C855" s="208" t="s">
        <v>903</v>
      </c>
      <c r="D855" s="208" t="s">
        <v>149</v>
      </c>
      <c r="E855" s="209" t="s">
        <v>904</v>
      </c>
      <c r="F855" s="210" t="s">
        <v>905</v>
      </c>
      <c r="G855" s="211" t="s">
        <v>294</v>
      </c>
      <c r="H855" s="212">
        <v>445.16300000000001</v>
      </c>
      <c r="I855" s="213"/>
      <c r="J855" s="214">
        <f>ROUND(I855*H855,2)</f>
        <v>0</v>
      </c>
      <c r="K855" s="210" t="s">
        <v>152</v>
      </c>
      <c r="L855" s="48"/>
      <c r="M855" s="215" t="s">
        <v>32</v>
      </c>
      <c r="N855" s="216" t="s">
        <v>49</v>
      </c>
      <c r="O855" s="88"/>
      <c r="P855" s="217">
        <f>O855*H855</f>
        <v>0</v>
      </c>
      <c r="Q855" s="217">
        <v>0</v>
      </c>
      <c r="R855" s="217">
        <f>Q855*H855</f>
        <v>0</v>
      </c>
      <c r="S855" s="217">
        <v>0</v>
      </c>
      <c r="T855" s="218">
        <f>S855*H855</f>
        <v>0</v>
      </c>
      <c r="U855" s="42"/>
      <c r="V855" s="42"/>
      <c r="W855" s="42"/>
      <c r="X855" s="42"/>
      <c r="Y855" s="42"/>
      <c r="Z855" s="42"/>
      <c r="AA855" s="42"/>
      <c r="AB855" s="42"/>
      <c r="AC855" s="42"/>
      <c r="AD855" s="42"/>
      <c r="AE855" s="42"/>
      <c r="AR855" s="219" t="s">
        <v>362</v>
      </c>
      <c r="AT855" s="219" t="s">
        <v>149</v>
      </c>
      <c r="AU855" s="219" t="s">
        <v>88</v>
      </c>
      <c r="AY855" s="20" t="s">
        <v>146</v>
      </c>
      <c r="BE855" s="220">
        <f>IF(N855="základní",J855,0)</f>
        <v>0</v>
      </c>
      <c r="BF855" s="220">
        <f>IF(N855="snížená",J855,0)</f>
        <v>0</v>
      </c>
      <c r="BG855" s="220">
        <f>IF(N855="zákl. přenesená",J855,0)</f>
        <v>0</v>
      </c>
      <c r="BH855" s="220">
        <f>IF(N855="sníž. přenesená",J855,0)</f>
        <v>0</v>
      </c>
      <c r="BI855" s="220">
        <f>IF(N855="nulová",J855,0)</f>
        <v>0</v>
      </c>
      <c r="BJ855" s="20" t="s">
        <v>86</v>
      </c>
      <c r="BK855" s="220">
        <f>ROUND(I855*H855,2)</f>
        <v>0</v>
      </c>
      <c r="BL855" s="20" t="s">
        <v>362</v>
      </c>
      <c r="BM855" s="219" t="s">
        <v>906</v>
      </c>
    </row>
    <row r="856" s="2" customFormat="1">
      <c r="A856" s="42"/>
      <c r="B856" s="43"/>
      <c r="C856" s="44"/>
      <c r="D856" s="221" t="s">
        <v>155</v>
      </c>
      <c r="E856" s="44"/>
      <c r="F856" s="222" t="s">
        <v>907</v>
      </c>
      <c r="G856" s="44"/>
      <c r="H856" s="44"/>
      <c r="I856" s="223"/>
      <c r="J856" s="44"/>
      <c r="K856" s="44"/>
      <c r="L856" s="48"/>
      <c r="M856" s="224"/>
      <c r="N856" s="225"/>
      <c r="O856" s="88"/>
      <c r="P856" s="88"/>
      <c r="Q856" s="88"/>
      <c r="R856" s="88"/>
      <c r="S856" s="88"/>
      <c r="T856" s="89"/>
      <c r="U856" s="42"/>
      <c r="V856" s="42"/>
      <c r="W856" s="42"/>
      <c r="X856" s="42"/>
      <c r="Y856" s="42"/>
      <c r="Z856" s="42"/>
      <c r="AA856" s="42"/>
      <c r="AB856" s="42"/>
      <c r="AC856" s="42"/>
      <c r="AD856" s="42"/>
      <c r="AE856" s="42"/>
      <c r="AT856" s="20" t="s">
        <v>155</v>
      </c>
      <c r="AU856" s="20" t="s">
        <v>88</v>
      </c>
    </row>
    <row r="857" s="2" customFormat="1">
      <c r="A857" s="42"/>
      <c r="B857" s="43"/>
      <c r="C857" s="44"/>
      <c r="D857" s="226" t="s">
        <v>156</v>
      </c>
      <c r="E857" s="44"/>
      <c r="F857" s="227" t="s">
        <v>908</v>
      </c>
      <c r="G857" s="44"/>
      <c r="H857" s="44"/>
      <c r="I857" s="223"/>
      <c r="J857" s="44"/>
      <c r="K857" s="44"/>
      <c r="L857" s="48"/>
      <c r="M857" s="224"/>
      <c r="N857" s="225"/>
      <c r="O857" s="88"/>
      <c r="P857" s="88"/>
      <c r="Q857" s="88"/>
      <c r="R857" s="88"/>
      <c r="S857" s="88"/>
      <c r="T857" s="89"/>
      <c r="U857" s="42"/>
      <c r="V857" s="42"/>
      <c r="W857" s="42"/>
      <c r="X857" s="42"/>
      <c r="Y857" s="42"/>
      <c r="Z857" s="42"/>
      <c r="AA857" s="42"/>
      <c r="AB857" s="42"/>
      <c r="AC857" s="42"/>
      <c r="AD857" s="42"/>
      <c r="AE857" s="42"/>
      <c r="AT857" s="20" t="s">
        <v>156</v>
      </c>
      <c r="AU857" s="20" t="s">
        <v>88</v>
      </c>
    </row>
    <row r="858" s="14" customFormat="1">
      <c r="A858" s="14"/>
      <c r="B858" s="244"/>
      <c r="C858" s="245"/>
      <c r="D858" s="221" t="s">
        <v>186</v>
      </c>
      <c r="E858" s="246" t="s">
        <v>32</v>
      </c>
      <c r="F858" s="247" t="s">
        <v>710</v>
      </c>
      <c r="G858" s="245"/>
      <c r="H858" s="246" t="s">
        <v>32</v>
      </c>
      <c r="I858" s="248"/>
      <c r="J858" s="245"/>
      <c r="K858" s="245"/>
      <c r="L858" s="249"/>
      <c r="M858" s="250"/>
      <c r="N858" s="251"/>
      <c r="O858" s="251"/>
      <c r="P858" s="251"/>
      <c r="Q858" s="251"/>
      <c r="R858" s="251"/>
      <c r="S858" s="251"/>
      <c r="T858" s="252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3" t="s">
        <v>186</v>
      </c>
      <c r="AU858" s="253" t="s">
        <v>88</v>
      </c>
      <c r="AV858" s="14" t="s">
        <v>86</v>
      </c>
      <c r="AW858" s="14" t="s">
        <v>39</v>
      </c>
      <c r="AX858" s="14" t="s">
        <v>78</v>
      </c>
      <c r="AY858" s="253" t="s">
        <v>146</v>
      </c>
    </row>
    <row r="859" s="13" customFormat="1">
      <c r="A859" s="13"/>
      <c r="B859" s="229"/>
      <c r="C859" s="230"/>
      <c r="D859" s="221" t="s">
        <v>186</v>
      </c>
      <c r="E859" s="231" t="s">
        <v>32</v>
      </c>
      <c r="F859" s="232" t="s">
        <v>909</v>
      </c>
      <c r="G859" s="230"/>
      <c r="H859" s="233">
        <v>78.159999999999997</v>
      </c>
      <c r="I859" s="234"/>
      <c r="J859" s="230"/>
      <c r="K859" s="230"/>
      <c r="L859" s="235"/>
      <c r="M859" s="236"/>
      <c r="N859" s="237"/>
      <c r="O859" s="237"/>
      <c r="P859" s="237"/>
      <c r="Q859" s="237"/>
      <c r="R859" s="237"/>
      <c r="S859" s="237"/>
      <c r="T859" s="238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39" t="s">
        <v>186</v>
      </c>
      <c r="AU859" s="239" t="s">
        <v>88</v>
      </c>
      <c r="AV859" s="13" t="s">
        <v>88</v>
      </c>
      <c r="AW859" s="13" t="s">
        <v>39</v>
      </c>
      <c r="AX859" s="13" t="s">
        <v>78</v>
      </c>
      <c r="AY859" s="239" t="s">
        <v>146</v>
      </c>
    </row>
    <row r="860" s="13" customFormat="1">
      <c r="A860" s="13"/>
      <c r="B860" s="229"/>
      <c r="C860" s="230"/>
      <c r="D860" s="221" t="s">
        <v>186</v>
      </c>
      <c r="E860" s="231" t="s">
        <v>32</v>
      </c>
      <c r="F860" s="232" t="s">
        <v>910</v>
      </c>
      <c r="G860" s="230"/>
      <c r="H860" s="233">
        <v>30.82</v>
      </c>
      <c r="I860" s="234"/>
      <c r="J860" s="230"/>
      <c r="K860" s="230"/>
      <c r="L860" s="235"/>
      <c r="M860" s="236"/>
      <c r="N860" s="237"/>
      <c r="O860" s="237"/>
      <c r="P860" s="237"/>
      <c r="Q860" s="237"/>
      <c r="R860" s="237"/>
      <c r="S860" s="237"/>
      <c r="T860" s="238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39" t="s">
        <v>186</v>
      </c>
      <c r="AU860" s="239" t="s">
        <v>88</v>
      </c>
      <c r="AV860" s="13" t="s">
        <v>88</v>
      </c>
      <c r="AW860" s="13" t="s">
        <v>39</v>
      </c>
      <c r="AX860" s="13" t="s">
        <v>78</v>
      </c>
      <c r="AY860" s="239" t="s">
        <v>146</v>
      </c>
    </row>
    <row r="861" s="13" customFormat="1">
      <c r="A861" s="13"/>
      <c r="B861" s="229"/>
      <c r="C861" s="230"/>
      <c r="D861" s="221" t="s">
        <v>186</v>
      </c>
      <c r="E861" s="231" t="s">
        <v>32</v>
      </c>
      <c r="F861" s="232" t="s">
        <v>911</v>
      </c>
      <c r="G861" s="230"/>
      <c r="H861" s="233">
        <v>12.9</v>
      </c>
      <c r="I861" s="234"/>
      <c r="J861" s="230"/>
      <c r="K861" s="230"/>
      <c r="L861" s="235"/>
      <c r="M861" s="236"/>
      <c r="N861" s="237"/>
      <c r="O861" s="237"/>
      <c r="P861" s="237"/>
      <c r="Q861" s="237"/>
      <c r="R861" s="237"/>
      <c r="S861" s="237"/>
      <c r="T861" s="238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39" t="s">
        <v>186</v>
      </c>
      <c r="AU861" s="239" t="s">
        <v>88</v>
      </c>
      <c r="AV861" s="13" t="s">
        <v>88</v>
      </c>
      <c r="AW861" s="13" t="s">
        <v>39</v>
      </c>
      <c r="AX861" s="13" t="s">
        <v>78</v>
      </c>
      <c r="AY861" s="239" t="s">
        <v>146</v>
      </c>
    </row>
    <row r="862" s="14" customFormat="1">
      <c r="A862" s="14"/>
      <c r="B862" s="244"/>
      <c r="C862" s="245"/>
      <c r="D862" s="221" t="s">
        <v>186</v>
      </c>
      <c r="E862" s="246" t="s">
        <v>32</v>
      </c>
      <c r="F862" s="247" t="s">
        <v>912</v>
      </c>
      <c r="G862" s="245"/>
      <c r="H862" s="246" t="s">
        <v>32</v>
      </c>
      <c r="I862" s="248"/>
      <c r="J862" s="245"/>
      <c r="K862" s="245"/>
      <c r="L862" s="249"/>
      <c r="M862" s="250"/>
      <c r="N862" s="251"/>
      <c r="O862" s="251"/>
      <c r="P862" s="251"/>
      <c r="Q862" s="251"/>
      <c r="R862" s="251"/>
      <c r="S862" s="251"/>
      <c r="T862" s="252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3" t="s">
        <v>186</v>
      </c>
      <c r="AU862" s="253" t="s">
        <v>88</v>
      </c>
      <c r="AV862" s="14" t="s">
        <v>86</v>
      </c>
      <c r="AW862" s="14" t="s">
        <v>39</v>
      </c>
      <c r="AX862" s="14" t="s">
        <v>78</v>
      </c>
      <c r="AY862" s="253" t="s">
        <v>146</v>
      </c>
    </row>
    <row r="863" s="13" customFormat="1">
      <c r="A863" s="13"/>
      <c r="B863" s="229"/>
      <c r="C863" s="230"/>
      <c r="D863" s="221" t="s">
        <v>186</v>
      </c>
      <c r="E863" s="231" t="s">
        <v>32</v>
      </c>
      <c r="F863" s="232" t="s">
        <v>913</v>
      </c>
      <c r="G863" s="230"/>
      <c r="H863" s="233">
        <v>297.80399999999997</v>
      </c>
      <c r="I863" s="234"/>
      <c r="J863" s="230"/>
      <c r="K863" s="230"/>
      <c r="L863" s="235"/>
      <c r="M863" s="236"/>
      <c r="N863" s="237"/>
      <c r="O863" s="237"/>
      <c r="P863" s="237"/>
      <c r="Q863" s="237"/>
      <c r="R863" s="237"/>
      <c r="S863" s="237"/>
      <c r="T863" s="238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39" t="s">
        <v>186</v>
      </c>
      <c r="AU863" s="239" t="s">
        <v>88</v>
      </c>
      <c r="AV863" s="13" t="s">
        <v>88</v>
      </c>
      <c r="AW863" s="13" t="s">
        <v>39</v>
      </c>
      <c r="AX863" s="13" t="s">
        <v>78</v>
      </c>
      <c r="AY863" s="239" t="s">
        <v>146</v>
      </c>
    </row>
    <row r="864" s="13" customFormat="1">
      <c r="A864" s="13"/>
      <c r="B864" s="229"/>
      <c r="C864" s="230"/>
      <c r="D864" s="221" t="s">
        <v>186</v>
      </c>
      <c r="E864" s="231" t="s">
        <v>32</v>
      </c>
      <c r="F864" s="232" t="s">
        <v>914</v>
      </c>
      <c r="G864" s="230"/>
      <c r="H864" s="233">
        <v>-9.1430000000000007</v>
      </c>
      <c r="I864" s="234"/>
      <c r="J864" s="230"/>
      <c r="K864" s="230"/>
      <c r="L864" s="235"/>
      <c r="M864" s="236"/>
      <c r="N864" s="237"/>
      <c r="O864" s="237"/>
      <c r="P864" s="237"/>
      <c r="Q864" s="237"/>
      <c r="R864" s="237"/>
      <c r="S864" s="237"/>
      <c r="T864" s="238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39" t="s">
        <v>186</v>
      </c>
      <c r="AU864" s="239" t="s">
        <v>88</v>
      </c>
      <c r="AV864" s="13" t="s">
        <v>88</v>
      </c>
      <c r="AW864" s="13" t="s">
        <v>39</v>
      </c>
      <c r="AX864" s="13" t="s">
        <v>78</v>
      </c>
      <c r="AY864" s="239" t="s">
        <v>146</v>
      </c>
    </row>
    <row r="865" s="13" customFormat="1">
      <c r="A865" s="13"/>
      <c r="B865" s="229"/>
      <c r="C865" s="230"/>
      <c r="D865" s="221" t="s">
        <v>186</v>
      </c>
      <c r="E865" s="231" t="s">
        <v>32</v>
      </c>
      <c r="F865" s="232" t="s">
        <v>915</v>
      </c>
      <c r="G865" s="230"/>
      <c r="H865" s="233">
        <v>27.564</v>
      </c>
      <c r="I865" s="234"/>
      <c r="J865" s="230"/>
      <c r="K865" s="230"/>
      <c r="L865" s="235"/>
      <c r="M865" s="236"/>
      <c r="N865" s="237"/>
      <c r="O865" s="237"/>
      <c r="P865" s="237"/>
      <c r="Q865" s="237"/>
      <c r="R865" s="237"/>
      <c r="S865" s="237"/>
      <c r="T865" s="238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39" t="s">
        <v>186</v>
      </c>
      <c r="AU865" s="239" t="s">
        <v>88</v>
      </c>
      <c r="AV865" s="13" t="s">
        <v>88</v>
      </c>
      <c r="AW865" s="13" t="s">
        <v>39</v>
      </c>
      <c r="AX865" s="13" t="s">
        <v>78</v>
      </c>
      <c r="AY865" s="239" t="s">
        <v>146</v>
      </c>
    </row>
    <row r="866" s="14" customFormat="1">
      <c r="A866" s="14"/>
      <c r="B866" s="244"/>
      <c r="C866" s="245"/>
      <c r="D866" s="221" t="s">
        <v>186</v>
      </c>
      <c r="E866" s="246" t="s">
        <v>32</v>
      </c>
      <c r="F866" s="247" t="s">
        <v>916</v>
      </c>
      <c r="G866" s="245"/>
      <c r="H866" s="246" t="s">
        <v>32</v>
      </c>
      <c r="I866" s="248"/>
      <c r="J866" s="245"/>
      <c r="K866" s="245"/>
      <c r="L866" s="249"/>
      <c r="M866" s="250"/>
      <c r="N866" s="251"/>
      <c r="O866" s="251"/>
      <c r="P866" s="251"/>
      <c r="Q866" s="251"/>
      <c r="R866" s="251"/>
      <c r="S866" s="251"/>
      <c r="T866" s="252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3" t="s">
        <v>186</v>
      </c>
      <c r="AU866" s="253" t="s">
        <v>88</v>
      </c>
      <c r="AV866" s="14" t="s">
        <v>86</v>
      </c>
      <c r="AW866" s="14" t="s">
        <v>39</v>
      </c>
      <c r="AX866" s="14" t="s">
        <v>78</v>
      </c>
      <c r="AY866" s="253" t="s">
        <v>146</v>
      </c>
    </row>
    <row r="867" s="13" customFormat="1">
      <c r="A867" s="13"/>
      <c r="B867" s="229"/>
      <c r="C867" s="230"/>
      <c r="D867" s="221" t="s">
        <v>186</v>
      </c>
      <c r="E867" s="231" t="s">
        <v>32</v>
      </c>
      <c r="F867" s="232" t="s">
        <v>917</v>
      </c>
      <c r="G867" s="230"/>
      <c r="H867" s="233">
        <v>5.484</v>
      </c>
      <c r="I867" s="234"/>
      <c r="J867" s="230"/>
      <c r="K867" s="230"/>
      <c r="L867" s="235"/>
      <c r="M867" s="236"/>
      <c r="N867" s="237"/>
      <c r="O867" s="237"/>
      <c r="P867" s="237"/>
      <c r="Q867" s="237"/>
      <c r="R867" s="237"/>
      <c r="S867" s="237"/>
      <c r="T867" s="238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39" t="s">
        <v>186</v>
      </c>
      <c r="AU867" s="239" t="s">
        <v>88</v>
      </c>
      <c r="AV867" s="13" t="s">
        <v>88</v>
      </c>
      <c r="AW867" s="13" t="s">
        <v>39</v>
      </c>
      <c r="AX867" s="13" t="s">
        <v>78</v>
      </c>
      <c r="AY867" s="239" t="s">
        <v>146</v>
      </c>
    </row>
    <row r="868" s="13" customFormat="1">
      <c r="A868" s="13"/>
      <c r="B868" s="229"/>
      <c r="C868" s="230"/>
      <c r="D868" s="221" t="s">
        <v>186</v>
      </c>
      <c r="E868" s="231" t="s">
        <v>32</v>
      </c>
      <c r="F868" s="232" t="s">
        <v>918</v>
      </c>
      <c r="G868" s="230"/>
      <c r="H868" s="233">
        <v>1.5740000000000001</v>
      </c>
      <c r="I868" s="234"/>
      <c r="J868" s="230"/>
      <c r="K868" s="230"/>
      <c r="L868" s="235"/>
      <c r="M868" s="236"/>
      <c r="N868" s="237"/>
      <c r="O868" s="237"/>
      <c r="P868" s="237"/>
      <c r="Q868" s="237"/>
      <c r="R868" s="237"/>
      <c r="S868" s="237"/>
      <c r="T868" s="238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39" t="s">
        <v>186</v>
      </c>
      <c r="AU868" s="239" t="s">
        <v>88</v>
      </c>
      <c r="AV868" s="13" t="s">
        <v>88</v>
      </c>
      <c r="AW868" s="13" t="s">
        <v>39</v>
      </c>
      <c r="AX868" s="13" t="s">
        <v>78</v>
      </c>
      <c r="AY868" s="239" t="s">
        <v>146</v>
      </c>
    </row>
    <row r="869" s="15" customFormat="1">
      <c r="A869" s="15"/>
      <c r="B869" s="254"/>
      <c r="C869" s="255"/>
      <c r="D869" s="221" t="s">
        <v>186</v>
      </c>
      <c r="E869" s="256" t="s">
        <v>32</v>
      </c>
      <c r="F869" s="257" t="s">
        <v>256</v>
      </c>
      <c r="G869" s="255"/>
      <c r="H869" s="258">
        <v>445.16299999999995</v>
      </c>
      <c r="I869" s="259"/>
      <c r="J869" s="255"/>
      <c r="K869" s="255"/>
      <c r="L869" s="260"/>
      <c r="M869" s="261"/>
      <c r="N869" s="262"/>
      <c r="O869" s="262"/>
      <c r="P869" s="262"/>
      <c r="Q869" s="262"/>
      <c r="R869" s="262"/>
      <c r="S869" s="262"/>
      <c r="T869" s="263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T869" s="264" t="s">
        <v>186</v>
      </c>
      <c r="AU869" s="264" t="s">
        <v>88</v>
      </c>
      <c r="AV869" s="15" t="s">
        <v>171</v>
      </c>
      <c r="AW869" s="15" t="s">
        <v>39</v>
      </c>
      <c r="AX869" s="15" t="s">
        <v>86</v>
      </c>
      <c r="AY869" s="264" t="s">
        <v>146</v>
      </c>
    </row>
    <row r="870" s="2" customFormat="1" ht="16.5" customHeight="1">
      <c r="A870" s="42"/>
      <c r="B870" s="43"/>
      <c r="C870" s="265" t="s">
        <v>919</v>
      </c>
      <c r="D870" s="265" t="s">
        <v>286</v>
      </c>
      <c r="E870" s="266" t="s">
        <v>920</v>
      </c>
      <c r="F870" s="267" t="s">
        <v>921</v>
      </c>
      <c r="G870" s="268" t="s">
        <v>265</v>
      </c>
      <c r="H870" s="269">
        <v>0.14199999999999999</v>
      </c>
      <c r="I870" s="270"/>
      <c r="J870" s="271">
        <f>ROUND(I870*H870,2)</f>
        <v>0</v>
      </c>
      <c r="K870" s="267" t="s">
        <v>152</v>
      </c>
      <c r="L870" s="272"/>
      <c r="M870" s="273" t="s">
        <v>32</v>
      </c>
      <c r="N870" s="274" t="s">
        <v>49</v>
      </c>
      <c r="O870" s="88"/>
      <c r="P870" s="217">
        <f>O870*H870</f>
        <v>0</v>
      </c>
      <c r="Q870" s="217">
        <v>1</v>
      </c>
      <c r="R870" s="217">
        <f>Q870*H870</f>
        <v>0.14199999999999999</v>
      </c>
      <c r="S870" s="217">
        <v>0</v>
      </c>
      <c r="T870" s="218">
        <f>S870*H870</f>
        <v>0</v>
      </c>
      <c r="U870" s="42"/>
      <c r="V870" s="42"/>
      <c r="W870" s="42"/>
      <c r="X870" s="42"/>
      <c r="Y870" s="42"/>
      <c r="Z870" s="42"/>
      <c r="AA870" s="42"/>
      <c r="AB870" s="42"/>
      <c r="AC870" s="42"/>
      <c r="AD870" s="42"/>
      <c r="AE870" s="42"/>
      <c r="AR870" s="219" t="s">
        <v>538</v>
      </c>
      <c r="AT870" s="219" t="s">
        <v>286</v>
      </c>
      <c r="AU870" s="219" t="s">
        <v>88</v>
      </c>
      <c r="AY870" s="20" t="s">
        <v>146</v>
      </c>
      <c r="BE870" s="220">
        <f>IF(N870="základní",J870,0)</f>
        <v>0</v>
      </c>
      <c r="BF870" s="220">
        <f>IF(N870="snížená",J870,0)</f>
        <v>0</v>
      </c>
      <c r="BG870" s="220">
        <f>IF(N870="zákl. přenesená",J870,0)</f>
        <v>0</v>
      </c>
      <c r="BH870" s="220">
        <f>IF(N870="sníž. přenesená",J870,0)</f>
        <v>0</v>
      </c>
      <c r="BI870" s="220">
        <f>IF(N870="nulová",J870,0)</f>
        <v>0</v>
      </c>
      <c r="BJ870" s="20" t="s">
        <v>86</v>
      </c>
      <c r="BK870" s="220">
        <f>ROUND(I870*H870,2)</f>
        <v>0</v>
      </c>
      <c r="BL870" s="20" t="s">
        <v>362</v>
      </c>
      <c r="BM870" s="219" t="s">
        <v>922</v>
      </c>
    </row>
    <row r="871" s="2" customFormat="1">
      <c r="A871" s="42"/>
      <c r="B871" s="43"/>
      <c r="C871" s="44"/>
      <c r="D871" s="221" t="s">
        <v>155</v>
      </c>
      <c r="E871" s="44"/>
      <c r="F871" s="222" t="s">
        <v>921</v>
      </c>
      <c r="G871" s="44"/>
      <c r="H871" s="44"/>
      <c r="I871" s="223"/>
      <c r="J871" s="44"/>
      <c r="K871" s="44"/>
      <c r="L871" s="48"/>
      <c r="M871" s="224"/>
      <c r="N871" s="225"/>
      <c r="O871" s="88"/>
      <c r="P871" s="88"/>
      <c r="Q871" s="88"/>
      <c r="R871" s="88"/>
      <c r="S871" s="88"/>
      <c r="T871" s="89"/>
      <c r="U871" s="42"/>
      <c r="V871" s="42"/>
      <c r="W871" s="42"/>
      <c r="X871" s="42"/>
      <c r="Y871" s="42"/>
      <c r="Z871" s="42"/>
      <c r="AA871" s="42"/>
      <c r="AB871" s="42"/>
      <c r="AC871" s="42"/>
      <c r="AD871" s="42"/>
      <c r="AE871" s="42"/>
      <c r="AT871" s="20" t="s">
        <v>155</v>
      </c>
      <c r="AU871" s="20" t="s">
        <v>88</v>
      </c>
    </row>
    <row r="872" s="13" customFormat="1">
      <c r="A872" s="13"/>
      <c r="B872" s="229"/>
      <c r="C872" s="230"/>
      <c r="D872" s="221" t="s">
        <v>186</v>
      </c>
      <c r="E872" s="230"/>
      <c r="F872" s="232" t="s">
        <v>923</v>
      </c>
      <c r="G872" s="230"/>
      <c r="H872" s="233">
        <v>0.14199999999999999</v>
      </c>
      <c r="I872" s="234"/>
      <c r="J872" s="230"/>
      <c r="K872" s="230"/>
      <c r="L872" s="235"/>
      <c r="M872" s="236"/>
      <c r="N872" s="237"/>
      <c r="O872" s="237"/>
      <c r="P872" s="237"/>
      <c r="Q872" s="237"/>
      <c r="R872" s="237"/>
      <c r="S872" s="237"/>
      <c r="T872" s="238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39" t="s">
        <v>186</v>
      </c>
      <c r="AU872" s="239" t="s">
        <v>88</v>
      </c>
      <c r="AV872" s="13" t="s">
        <v>88</v>
      </c>
      <c r="AW872" s="13" t="s">
        <v>4</v>
      </c>
      <c r="AX872" s="13" t="s">
        <v>86</v>
      </c>
      <c r="AY872" s="239" t="s">
        <v>146</v>
      </c>
    </row>
    <row r="873" s="2" customFormat="1" ht="24.15" customHeight="1">
      <c r="A873" s="42"/>
      <c r="B873" s="43"/>
      <c r="C873" s="208" t="s">
        <v>924</v>
      </c>
      <c r="D873" s="208" t="s">
        <v>149</v>
      </c>
      <c r="E873" s="209" t="s">
        <v>925</v>
      </c>
      <c r="F873" s="210" t="s">
        <v>926</v>
      </c>
      <c r="G873" s="211" t="s">
        <v>294</v>
      </c>
      <c r="H873" s="212">
        <v>445.16300000000001</v>
      </c>
      <c r="I873" s="213"/>
      <c r="J873" s="214">
        <f>ROUND(I873*H873,2)</f>
        <v>0</v>
      </c>
      <c r="K873" s="210" t="s">
        <v>152</v>
      </c>
      <c r="L873" s="48"/>
      <c r="M873" s="215" t="s">
        <v>32</v>
      </c>
      <c r="N873" s="216" t="s">
        <v>49</v>
      </c>
      <c r="O873" s="88"/>
      <c r="P873" s="217">
        <f>O873*H873</f>
        <v>0</v>
      </c>
      <c r="Q873" s="217">
        <v>0.00088000000000000003</v>
      </c>
      <c r="R873" s="217">
        <f>Q873*H873</f>
        <v>0.39174344</v>
      </c>
      <c r="S873" s="217">
        <v>0</v>
      </c>
      <c r="T873" s="218">
        <f>S873*H873</f>
        <v>0</v>
      </c>
      <c r="U873" s="42"/>
      <c r="V873" s="42"/>
      <c r="W873" s="42"/>
      <c r="X873" s="42"/>
      <c r="Y873" s="42"/>
      <c r="Z873" s="42"/>
      <c r="AA873" s="42"/>
      <c r="AB873" s="42"/>
      <c r="AC873" s="42"/>
      <c r="AD873" s="42"/>
      <c r="AE873" s="42"/>
      <c r="AR873" s="219" t="s">
        <v>362</v>
      </c>
      <c r="AT873" s="219" t="s">
        <v>149</v>
      </c>
      <c r="AU873" s="219" t="s">
        <v>88</v>
      </c>
      <c r="AY873" s="20" t="s">
        <v>146</v>
      </c>
      <c r="BE873" s="220">
        <f>IF(N873="základní",J873,0)</f>
        <v>0</v>
      </c>
      <c r="BF873" s="220">
        <f>IF(N873="snížená",J873,0)</f>
        <v>0</v>
      </c>
      <c r="BG873" s="220">
        <f>IF(N873="zákl. přenesená",J873,0)</f>
        <v>0</v>
      </c>
      <c r="BH873" s="220">
        <f>IF(N873="sníž. přenesená",J873,0)</f>
        <v>0</v>
      </c>
      <c r="BI873" s="220">
        <f>IF(N873="nulová",J873,0)</f>
        <v>0</v>
      </c>
      <c r="BJ873" s="20" t="s">
        <v>86</v>
      </c>
      <c r="BK873" s="220">
        <f>ROUND(I873*H873,2)</f>
        <v>0</v>
      </c>
      <c r="BL873" s="20" t="s">
        <v>362</v>
      </c>
      <c r="BM873" s="219" t="s">
        <v>927</v>
      </c>
    </row>
    <row r="874" s="2" customFormat="1">
      <c r="A874" s="42"/>
      <c r="B874" s="43"/>
      <c r="C874" s="44"/>
      <c r="D874" s="221" t="s">
        <v>155</v>
      </c>
      <c r="E874" s="44"/>
      <c r="F874" s="222" t="s">
        <v>928</v>
      </c>
      <c r="G874" s="44"/>
      <c r="H874" s="44"/>
      <c r="I874" s="223"/>
      <c r="J874" s="44"/>
      <c r="K874" s="44"/>
      <c r="L874" s="48"/>
      <c r="M874" s="224"/>
      <c r="N874" s="225"/>
      <c r="O874" s="88"/>
      <c r="P874" s="88"/>
      <c r="Q874" s="88"/>
      <c r="R874" s="88"/>
      <c r="S874" s="88"/>
      <c r="T874" s="89"/>
      <c r="U874" s="42"/>
      <c r="V874" s="42"/>
      <c r="W874" s="42"/>
      <c r="X874" s="42"/>
      <c r="Y874" s="42"/>
      <c r="Z874" s="42"/>
      <c r="AA874" s="42"/>
      <c r="AB874" s="42"/>
      <c r="AC874" s="42"/>
      <c r="AD874" s="42"/>
      <c r="AE874" s="42"/>
      <c r="AT874" s="20" t="s">
        <v>155</v>
      </c>
      <c r="AU874" s="20" t="s">
        <v>88</v>
      </c>
    </row>
    <row r="875" s="2" customFormat="1">
      <c r="A875" s="42"/>
      <c r="B875" s="43"/>
      <c r="C875" s="44"/>
      <c r="D875" s="226" t="s">
        <v>156</v>
      </c>
      <c r="E875" s="44"/>
      <c r="F875" s="227" t="s">
        <v>929</v>
      </c>
      <c r="G875" s="44"/>
      <c r="H875" s="44"/>
      <c r="I875" s="223"/>
      <c r="J875" s="44"/>
      <c r="K875" s="44"/>
      <c r="L875" s="48"/>
      <c r="M875" s="224"/>
      <c r="N875" s="225"/>
      <c r="O875" s="88"/>
      <c r="P875" s="88"/>
      <c r="Q875" s="88"/>
      <c r="R875" s="88"/>
      <c r="S875" s="88"/>
      <c r="T875" s="89"/>
      <c r="U875" s="42"/>
      <c r="V875" s="42"/>
      <c r="W875" s="42"/>
      <c r="X875" s="42"/>
      <c r="Y875" s="42"/>
      <c r="Z875" s="42"/>
      <c r="AA875" s="42"/>
      <c r="AB875" s="42"/>
      <c r="AC875" s="42"/>
      <c r="AD875" s="42"/>
      <c r="AE875" s="42"/>
      <c r="AT875" s="20" t="s">
        <v>156</v>
      </c>
      <c r="AU875" s="20" t="s">
        <v>88</v>
      </c>
    </row>
    <row r="876" s="14" customFormat="1">
      <c r="A876" s="14"/>
      <c r="B876" s="244"/>
      <c r="C876" s="245"/>
      <c r="D876" s="221" t="s">
        <v>186</v>
      </c>
      <c r="E876" s="246" t="s">
        <v>32</v>
      </c>
      <c r="F876" s="247" t="s">
        <v>710</v>
      </c>
      <c r="G876" s="245"/>
      <c r="H876" s="246" t="s">
        <v>32</v>
      </c>
      <c r="I876" s="248"/>
      <c r="J876" s="245"/>
      <c r="K876" s="245"/>
      <c r="L876" s="249"/>
      <c r="M876" s="250"/>
      <c r="N876" s="251"/>
      <c r="O876" s="251"/>
      <c r="P876" s="251"/>
      <c r="Q876" s="251"/>
      <c r="R876" s="251"/>
      <c r="S876" s="251"/>
      <c r="T876" s="252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3" t="s">
        <v>186</v>
      </c>
      <c r="AU876" s="253" t="s">
        <v>88</v>
      </c>
      <c r="AV876" s="14" t="s">
        <v>86</v>
      </c>
      <c r="AW876" s="14" t="s">
        <v>39</v>
      </c>
      <c r="AX876" s="14" t="s">
        <v>78</v>
      </c>
      <c r="AY876" s="253" t="s">
        <v>146</v>
      </c>
    </row>
    <row r="877" s="13" customFormat="1">
      <c r="A877" s="13"/>
      <c r="B877" s="229"/>
      <c r="C877" s="230"/>
      <c r="D877" s="221" t="s">
        <v>186</v>
      </c>
      <c r="E877" s="231" t="s">
        <v>32</v>
      </c>
      <c r="F877" s="232" t="s">
        <v>909</v>
      </c>
      <c r="G877" s="230"/>
      <c r="H877" s="233">
        <v>78.159999999999997</v>
      </c>
      <c r="I877" s="234"/>
      <c r="J877" s="230"/>
      <c r="K877" s="230"/>
      <c r="L877" s="235"/>
      <c r="M877" s="236"/>
      <c r="N877" s="237"/>
      <c r="O877" s="237"/>
      <c r="P877" s="237"/>
      <c r="Q877" s="237"/>
      <c r="R877" s="237"/>
      <c r="S877" s="237"/>
      <c r="T877" s="238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39" t="s">
        <v>186</v>
      </c>
      <c r="AU877" s="239" t="s">
        <v>88</v>
      </c>
      <c r="AV877" s="13" t="s">
        <v>88</v>
      </c>
      <c r="AW877" s="13" t="s">
        <v>39</v>
      </c>
      <c r="AX877" s="13" t="s">
        <v>78</v>
      </c>
      <c r="AY877" s="239" t="s">
        <v>146</v>
      </c>
    </row>
    <row r="878" s="13" customFormat="1">
      <c r="A878" s="13"/>
      <c r="B878" s="229"/>
      <c r="C878" s="230"/>
      <c r="D878" s="221" t="s">
        <v>186</v>
      </c>
      <c r="E878" s="231" t="s">
        <v>32</v>
      </c>
      <c r="F878" s="232" t="s">
        <v>910</v>
      </c>
      <c r="G878" s="230"/>
      <c r="H878" s="233">
        <v>30.82</v>
      </c>
      <c r="I878" s="234"/>
      <c r="J878" s="230"/>
      <c r="K878" s="230"/>
      <c r="L878" s="235"/>
      <c r="M878" s="236"/>
      <c r="N878" s="237"/>
      <c r="O878" s="237"/>
      <c r="P878" s="237"/>
      <c r="Q878" s="237"/>
      <c r="R878" s="237"/>
      <c r="S878" s="237"/>
      <c r="T878" s="238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39" t="s">
        <v>186</v>
      </c>
      <c r="AU878" s="239" t="s">
        <v>88</v>
      </c>
      <c r="AV878" s="13" t="s">
        <v>88</v>
      </c>
      <c r="AW878" s="13" t="s">
        <v>39</v>
      </c>
      <c r="AX878" s="13" t="s">
        <v>78</v>
      </c>
      <c r="AY878" s="239" t="s">
        <v>146</v>
      </c>
    </row>
    <row r="879" s="13" customFormat="1">
      <c r="A879" s="13"/>
      <c r="B879" s="229"/>
      <c r="C879" s="230"/>
      <c r="D879" s="221" t="s">
        <v>186</v>
      </c>
      <c r="E879" s="231" t="s">
        <v>32</v>
      </c>
      <c r="F879" s="232" t="s">
        <v>911</v>
      </c>
      <c r="G879" s="230"/>
      <c r="H879" s="233">
        <v>12.9</v>
      </c>
      <c r="I879" s="234"/>
      <c r="J879" s="230"/>
      <c r="K879" s="230"/>
      <c r="L879" s="235"/>
      <c r="M879" s="236"/>
      <c r="N879" s="237"/>
      <c r="O879" s="237"/>
      <c r="P879" s="237"/>
      <c r="Q879" s="237"/>
      <c r="R879" s="237"/>
      <c r="S879" s="237"/>
      <c r="T879" s="238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39" t="s">
        <v>186</v>
      </c>
      <c r="AU879" s="239" t="s">
        <v>88</v>
      </c>
      <c r="AV879" s="13" t="s">
        <v>88</v>
      </c>
      <c r="AW879" s="13" t="s">
        <v>39</v>
      </c>
      <c r="AX879" s="13" t="s">
        <v>78</v>
      </c>
      <c r="AY879" s="239" t="s">
        <v>146</v>
      </c>
    </row>
    <row r="880" s="14" customFormat="1">
      <c r="A880" s="14"/>
      <c r="B880" s="244"/>
      <c r="C880" s="245"/>
      <c r="D880" s="221" t="s">
        <v>186</v>
      </c>
      <c r="E880" s="246" t="s">
        <v>32</v>
      </c>
      <c r="F880" s="247" t="s">
        <v>912</v>
      </c>
      <c r="G880" s="245"/>
      <c r="H880" s="246" t="s">
        <v>32</v>
      </c>
      <c r="I880" s="248"/>
      <c r="J880" s="245"/>
      <c r="K880" s="245"/>
      <c r="L880" s="249"/>
      <c r="M880" s="250"/>
      <c r="N880" s="251"/>
      <c r="O880" s="251"/>
      <c r="P880" s="251"/>
      <c r="Q880" s="251"/>
      <c r="R880" s="251"/>
      <c r="S880" s="251"/>
      <c r="T880" s="252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3" t="s">
        <v>186</v>
      </c>
      <c r="AU880" s="253" t="s">
        <v>88</v>
      </c>
      <c r="AV880" s="14" t="s">
        <v>86</v>
      </c>
      <c r="AW880" s="14" t="s">
        <v>39</v>
      </c>
      <c r="AX880" s="14" t="s">
        <v>78</v>
      </c>
      <c r="AY880" s="253" t="s">
        <v>146</v>
      </c>
    </row>
    <row r="881" s="13" customFormat="1">
      <c r="A881" s="13"/>
      <c r="B881" s="229"/>
      <c r="C881" s="230"/>
      <c r="D881" s="221" t="s">
        <v>186</v>
      </c>
      <c r="E881" s="231" t="s">
        <v>32</v>
      </c>
      <c r="F881" s="232" t="s">
        <v>913</v>
      </c>
      <c r="G881" s="230"/>
      <c r="H881" s="233">
        <v>297.80399999999997</v>
      </c>
      <c r="I881" s="234"/>
      <c r="J881" s="230"/>
      <c r="K881" s="230"/>
      <c r="L881" s="235"/>
      <c r="M881" s="236"/>
      <c r="N881" s="237"/>
      <c r="O881" s="237"/>
      <c r="P881" s="237"/>
      <c r="Q881" s="237"/>
      <c r="R881" s="237"/>
      <c r="S881" s="237"/>
      <c r="T881" s="238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39" t="s">
        <v>186</v>
      </c>
      <c r="AU881" s="239" t="s">
        <v>88</v>
      </c>
      <c r="AV881" s="13" t="s">
        <v>88</v>
      </c>
      <c r="AW881" s="13" t="s">
        <v>39</v>
      </c>
      <c r="AX881" s="13" t="s">
        <v>78</v>
      </c>
      <c r="AY881" s="239" t="s">
        <v>146</v>
      </c>
    </row>
    <row r="882" s="13" customFormat="1">
      <c r="A882" s="13"/>
      <c r="B882" s="229"/>
      <c r="C882" s="230"/>
      <c r="D882" s="221" t="s">
        <v>186</v>
      </c>
      <c r="E882" s="231" t="s">
        <v>32</v>
      </c>
      <c r="F882" s="232" t="s">
        <v>914</v>
      </c>
      <c r="G882" s="230"/>
      <c r="H882" s="233">
        <v>-9.1430000000000007</v>
      </c>
      <c r="I882" s="234"/>
      <c r="J882" s="230"/>
      <c r="K882" s="230"/>
      <c r="L882" s="235"/>
      <c r="M882" s="236"/>
      <c r="N882" s="237"/>
      <c r="O882" s="237"/>
      <c r="P882" s="237"/>
      <c r="Q882" s="237"/>
      <c r="R882" s="237"/>
      <c r="S882" s="237"/>
      <c r="T882" s="238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39" t="s">
        <v>186</v>
      </c>
      <c r="AU882" s="239" t="s">
        <v>88</v>
      </c>
      <c r="AV882" s="13" t="s">
        <v>88</v>
      </c>
      <c r="AW882" s="13" t="s">
        <v>39</v>
      </c>
      <c r="AX882" s="13" t="s">
        <v>78</v>
      </c>
      <c r="AY882" s="239" t="s">
        <v>146</v>
      </c>
    </row>
    <row r="883" s="13" customFormat="1">
      <c r="A883" s="13"/>
      <c r="B883" s="229"/>
      <c r="C883" s="230"/>
      <c r="D883" s="221" t="s">
        <v>186</v>
      </c>
      <c r="E883" s="231" t="s">
        <v>32</v>
      </c>
      <c r="F883" s="232" t="s">
        <v>915</v>
      </c>
      <c r="G883" s="230"/>
      <c r="H883" s="233">
        <v>27.564</v>
      </c>
      <c r="I883" s="234"/>
      <c r="J883" s="230"/>
      <c r="K883" s="230"/>
      <c r="L883" s="235"/>
      <c r="M883" s="236"/>
      <c r="N883" s="237"/>
      <c r="O883" s="237"/>
      <c r="P883" s="237"/>
      <c r="Q883" s="237"/>
      <c r="R883" s="237"/>
      <c r="S883" s="237"/>
      <c r="T883" s="238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39" t="s">
        <v>186</v>
      </c>
      <c r="AU883" s="239" t="s">
        <v>88</v>
      </c>
      <c r="AV883" s="13" t="s">
        <v>88</v>
      </c>
      <c r="AW883" s="13" t="s">
        <v>39</v>
      </c>
      <c r="AX883" s="13" t="s">
        <v>78</v>
      </c>
      <c r="AY883" s="239" t="s">
        <v>146</v>
      </c>
    </row>
    <row r="884" s="14" customFormat="1">
      <c r="A884" s="14"/>
      <c r="B884" s="244"/>
      <c r="C884" s="245"/>
      <c r="D884" s="221" t="s">
        <v>186</v>
      </c>
      <c r="E884" s="246" t="s">
        <v>32</v>
      </c>
      <c r="F884" s="247" t="s">
        <v>916</v>
      </c>
      <c r="G884" s="245"/>
      <c r="H884" s="246" t="s">
        <v>32</v>
      </c>
      <c r="I884" s="248"/>
      <c r="J884" s="245"/>
      <c r="K884" s="245"/>
      <c r="L884" s="249"/>
      <c r="M884" s="250"/>
      <c r="N884" s="251"/>
      <c r="O884" s="251"/>
      <c r="P884" s="251"/>
      <c r="Q884" s="251"/>
      <c r="R884" s="251"/>
      <c r="S884" s="251"/>
      <c r="T884" s="252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3" t="s">
        <v>186</v>
      </c>
      <c r="AU884" s="253" t="s">
        <v>88</v>
      </c>
      <c r="AV884" s="14" t="s">
        <v>86</v>
      </c>
      <c r="AW884" s="14" t="s">
        <v>39</v>
      </c>
      <c r="AX884" s="14" t="s">
        <v>78</v>
      </c>
      <c r="AY884" s="253" t="s">
        <v>146</v>
      </c>
    </row>
    <row r="885" s="13" customFormat="1">
      <c r="A885" s="13"/>
      <c r="B885" s="229"/>
      <c r="C885" s="230"/>
      <c r="D885" s="221" t="s">
        <v>186</v>
      </c>
      <c r="E885" s="231" t="s">
        <v>32</v>
      </c>
      <c r="F885" s="232" t="s">
        <v>917</v>
      </c>
      <c r="G885" s="230"/>
      <c r="H885" s="233">
        <v>5.484</v>
      </c>
      <c r="I885" s="234"/>
      <c r="J885" s="230"/>
      <c r="K885" s="230"/>
      <c r="L885" s="235"/>
      <c r="M885" s="236"/>
      <c r="N885" s="237"/>
      <c r="O885" s="237"/>
      <c r="P885" s="237"/>
      <c r="Q885" s="237"/>
      <c r="R885" s="237"/>
      <c r="S885" s="237"/>
      <c r="T885" s="238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39" t="s">
        <v>186</v>
      </c>
      <c r="AU885" s="239" t="s">
        <v>88</v>
      </c>
      <c r="AV885" s="13" t="s">
        <v>88</v>
      </c>
      <c r="AW885" s="13" t="s">
        <v>39</v>
      </c>
      <c r="AX885" s="13" t="s">
        <v>78</v>
      </c>
      <c r="AY885" s="239" t="s">
        <v>146</v>
      </c>
    </row>
    <row r="886" s="13" customFormat="1">
      <c r="A886" s="13"/>
      <c r="B886" s="229"/>
      <c r="C886" s="230"/>
      <c r="D886" s="221" t="s">
        <v>186</v>
      </c>
      <c r="E886" s="231" t="s">
        <v>32</v>
      </c>
      <c r="F886" s="232" t="s">
        <v>918</v>
      </c>
      <c r="G886" s="230"/>
      <c r="H886" s="233">
        <v>1.5740000000000001</v>
      </c>
      <c r="I886" s="234"/>
      <c r="J886" s="230"/>
      <c r="K886" s="230"/>
      <c r="L886" s="235"/>
      <c r="M886" s="236"/>
      <c r="N886" s="237"/>
      <c r="O886" s="237"/>
      <c r="P886" s="237"/>
      <c r="Q886" s="237"/>
      <c r="R886" s="237"/>
      <c r="S886" s="237"/>
      <c r="T886" s="238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39" t="s">
        <v>186</v>
      </c>
      <c r="AU886" s="239" t="s">
        <v>88</v>
      </c>
      <c r="AV886" s="13" t="s">
        <v>88</v>
      </c>
      <c r="AW886" s="13" t="s">
        <v>39</v>
      </c>
      <c r="AX886" s="13" t="s">
        <v>78</v>
      </c>
      <c r="AY886" s="239" t="s">
        <v>146</v>
      </c>
    </row>
    <row r="887" s="15" customFormat="1">
      <c r="A887" s="15"/>
      <c r="B887" s="254"/>
      <c r="C887" s="255"/>
      <c r="D887" s="221" t="s">
        <v>186</v>
      </c>
      <c r="E887" s="256" t="s">
        <v>32</v>
      </c>
      <c r="F887" s="257" t="s">
        <v>256</v>
      </c>
      <c r="G887" s="255"/>
      <c r="H887" s="258">
        <v>445.16299999999995</v>
      </c>
      <c r="I887" s="259"/>
      <c r="J887" s="255"/>
      <c r="K887" s="255"/>
      <c r="L887" s="260"/>
      <c r="M887" s="261"/>
      <c r="N887" s="262"/>
      <c r="O887" s="262"/>
      <c r="P887" s="262"/>
      <c r="Q887" s="262"/>
      <c r="R887" s="262"/>
      <c r="S887" s="262"/>
      <c r="T887" s="263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T887" s="264" t="s">
        <v>186</v>
      </c>
      <c r="AU887" s="264" t="s">
        <v>88</v>
      </c>
      <c r="AV887" s="15" t="s">
        <v>171</v>
      </c>
      <c r="AW887" s="15" t="s">
        <v>39</v>
      </c>
      <c r="AX887" s="15" t="s">
        <v>86</v>
      </c>
      <c r="AY887" s="264" t="s">
        <v>146</v>
      </c>
    </row>
    <row r="888" s="2" customFormat="1" ht="44.25" customHeight="1">
      <c r="A888" s="42"/>
      <c r="B888" s="43"/>
      <c r="C888" s="265" t="s">
        <v>930</v>
      </c>
      <c r="D888" s="265" t="s">
        <v>286</v>
      </c>
      <c r="E888" s="266" t="s">
        <v>931</v>
      </c>
      <c r="F888" s="267" t="s">
        <v>932</v>
      </c>
      <c r="G888" s="268" t="s">
        <v>294</v>
      </c>
      <c r="H888" s="269">
        <v>518.83699999999999</v>
      </c>
      <c r="I888" s="270"/>
      <c r="J888" s="271">
        <f>ROUND(I888*H888,2)</f>
        <v>0</v>
      </c>
      <c r="K888" s="267" t="s">
        <v>152</v>
      </c>
      <c r="L888" s="272"/>
      <c r="M888" s="273" t="s">
        <v>32</v>
      </c>
      <c r="N888" s="274" t="s">
        <v>49</v>
      </c>
      <c r="O888" s="88"/>
      <c r="P888" s="217">
        <f>O888*H888</f>
        <v>0</v>
      </c>
      <c r="Q888" s="217">
        <v>0.0054000000000000003</v>
      </c>
      <c r="R888" s="217">
        <f>Q888*H888</f>
        <v>2.8017197999999999</v>
      </c>
      <c r="S888" s="217">
        <v>0</v>
      </c>
      <c r="T888" s="218">
        <f>S888*H888</f>
        <v>0</v>
      </c>
      <c r="U888" s="42"/>
      <c r="V888" s="42"/>
      <c r="W888" s="42"/>
      <c r="X888" s="42"/>
      <c r="Y888" s="42"/>
      <c r="Z888" s="42"/>
      <c r="AA888" s="42"/>
      <c r="AB888" s="42"/>
      <c r="AC888" s="42"/>
      <c r="AD888" s="42"/>
      <c r="AE888" s="42"/>
      <c r="AR888" s="219" t="s">
        <v>538</v>
      </c>
      <c r="AT888" s="219" t="s">
        <v>286</v>
      </c>
      <c r="AU888" s="219" t="s">
        <v>88</v>
      </c>
      <c r="AY888" s="20" t="s">
        <v>146</v>
      </c>
      <c r="BE888" s="220">
        <f>IF(N888="základní",J888,0)</f>
        <v>0</v>
      </c>
      <c r="BF888" s="220">
        <f>IF(N888="snížená",J888,0)</f>
        <v>0</v>
      </c>
      <c r="BG888" s="220">
        <f>IF(N888="zákl. přenesená",J888,0)</f>
        <v>0</v>
      </c>
      <c r="BH888" s="220">
        <f>IF(N888="sníž. přenesená",J888,0)</f>
        <v>0</v>
      </c>
      <c r="BI888" s="220">
        <f>IF(N888="nulová",J888,0)</f>
        <v>0</v>
      </c>
      <c r="BJ888" s="20" t="s">
        <v>86</v>
      </c>
      <c r="BK888" s="220">
        <f>ROUND(I888*H888,2)</f>
        <v>0</v>
      </c>
      <c r="BL888" s="20" t="s">
        <v>362</v>
      </c>
      <c r="BM888" s="219" t="s">
        <v>933</v>
      </c>
    </row>
    <row r="889" s="2" customFormat="1">
      <c r="A889" s="42"/>
      <c r="B889" s="43"/>
      <c r="C889" s="44"/>
      <c r="D889" s="221" t="s">
        <v>155</v>
      </c>
      <c r="E889" s="44"/>
      <c r="F889" s="222" t="s">
        <v>932</v>
      </c>
      <c r="G889" s="44"/>
      <c r="H889" s="44"/>
      <c r="I889" s="223"/>
      <c r="J889" s="44"/>
      <c r="K889" s="44"/>
      <c r="L889" s="48"/>
      <c r="M889" s="224"/>
      <c r="N889" s="225"/>
      <c r="O889" s="88"/>
      <c r="P889" s="88"/>
      <c r="Q889" s="88"/>
      <c r="R889" s="88"/>
      <c r="S889" s="88"/>
      <c r="T889" s="89"/>
      <c r="U889" s="42"/>
      <c r="V889" s="42"/>
      <c r="W889" s="42"/>
      <c r="X889" s="42"/>
      <c r="Y889" s="42"/>
      <c r="Z889" s="42"/>
      <c r="AA889" s="42"/>
      <c r="AB889" s="42"/>
      <c r="AC889" s="42"/>
      <c r="AD889" s="42"/>
      <c r="AE889" s="42"/>
      <c r="AT889" s="20" t="s">
        <v>155</v>
      </c>
      <c r="AU889" s="20" t="s">
        <v>88</v>
      </c>
    </row>
    <row r="890" s="13" customFormat="1">
      <c r="A890" s="13"/>
      <c r="B890" s="229"/>
      <c r="C890" s="230"/>
      <c r="D890" s="221" t="s">
        <v>186</v>
      </c>
      <c r="E890" s="230"/>
      <c r="F890" s="232" t="s">
        <v>934</v>
      </c>
      <c r="G890" s="230"/>
      <c r="H890" s="233">
        <v>518.83699999999999</v>
      </c>
      <c r="I890" s="234"/>
      <c r="J890" s="230"/>
      <c r="K890" s="230"/>
      <c r="L890" s="235"/>
      <c r="M890" s="236"/>
      <c r="N890" s="237"/>
      <c r="O890" s="237"/>
      <c r="P890" s="237"/>
      <c r="Q890" s="237"/>
      <c r="R890" s="237"/>
      <c r="S890" s="237"/>
      <c r="T890" s="238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39" t="s">
        <v>186</v>
      </c>
      <c r="AU890" s="239" t="s">
        <v>88</v>
      </c>
      <c r="AV890" s="13" t="s">
        <v>88</v>
      </c>
      <c r="AW890" s="13" t="s">
        <v>4</v>
      </c>
      <c r="AX890" s="13" t="s">
        <v>86</v>
      </c>
      <c r="AY890" s="239" t="s">
        <v>146</v>
      </c>
    </row>
    <row r="891" s="2" customFormat="1" ht="37.8" customHeight="1">
      <c r="A891" s="42"/>
      <c r="B891" s="43"/>
      <c r="C891" s="208" t="s">
        <v>935</v>
      </c>
      <c r="D891" s="208" t="s">
        <v>149</v>
      </c>
      <c r="E891" s="209" t="s">
        <v>936</v>
      </c>
      <c r="F891" s="210" t="s">
        <v>937</v>
      </c>
      <c r="G891" s="211" t="s">
        <v>294</v>
      </c>
      <c r="H891" s="212">
        <v>445.16300000000001</v>
      </c>
      <c r="I891" s="213"/>
      <c r="J891" s="214">
        <f>ROUND(I891*H891,2)</f>
        <v>0</v>
      </c>
      <c r="K891" s="210" t="s">
        <v>152</v>
      </c>
      <c r="L891" s="48"/>
      <c r="M891" s="215" t="s">
        <v>32</v>
      </c>
      <c r="N891" s="216" t="s">
        <v>49</v>
      </c>
      <c r="O891" s="88"/>
      <c r="P891" s="217">
        <f>O891*H891</f>
        <v>0</v>
      </c>
      <c r="Q891" s="217">
        <v>0.00018000000000000001</v>
      </c>
      <c r="R891" s="217">
        <f>Q891*H891</f>
        <v>0.080129340000000007</v>
      </c>
      <c r="S891" s="217">
        <v>0</v>
      </c>
      <c r="T891" s="218">
        <f>S891*H891</f>
        <v>0</v>
      </c>
      <c r="U891" s="42"/>
      <c r="V891" s="42"/>
      <c r="W891" s="42"/>
      <c r="X891" s="42"/>
      <c r="Y891" s="42"/>
      <c r="Z891" s="42"/>
      <c r="AA891" s="42"/>
      <c r="AB891" s="42"/>
      <c r="AC891" s="42"/>
      <c r="AD891" s="42"/>
      <c r="AE891" s="42"/>
      <c r="AR891" s="219" t="s">
        <v>362</v>
      </c>
      <c r="AT891" s="219" t="s">
        <v>149</v>
      </c>
      <c r="AU891" s="219" t="s">
        <v>88</v>
      </c>
      <c r="AY891" s="20" t="s">
        <v>146</v>
      </c>
      <c r="BE891" s="220">
        <f>IF(N891="základní",J891,0)</f>
        <v>0</v>
      </c>
      <c r="BF891" s="220">
        <f>IF(N891="snížená",J891,0)</f>
        <v>0</v>
      </c>
      <c r="BG891" s="220">
        <f>IF(N891="zákl. přenesená",J891,0)</f>
        <v>0</v>
      </c>
      <c r="BH891" s="220">
        <f>IF(N891="sníž. přenesená",J891,0)</f>
        <v>0</v>
      </c>
      <c r="BI891" s="220">
        <f>IF(N891="nulová",J891,0)</f>
        <v>0</v>
      </c>
      <c r="BJ891" s="20" t="s">
        <v>86</v>
      </c>
      <c r="BK891" s="220">
        <f>ROUND(I891*H891,2)</f>
        <v>0</v>
      </c>
      <c r="BL891" s="20" t="s">
        <v>362</v>
      </c>
      <c r="BM891" s="219" t="s">
        <v>938</v>
      </c>
    </row>
    <row r="892" s="2" customFormat="1">
      <c r="A892" s="42"/>
      <c r="B892" s="43"/>
      <c r="C892" s="44"/>
      <c r="D892" s="221" t="s">
        <v>155</v>
      </c>
      <c r="E892" s="44"/>
      <c r="F892" s="222" t="s">
        <v>939</v>
      </c>
      <c r="G892" s="44"/>
      <c r="H892" s="44"/>
      <c r="I892" s="223"/>
      <c r="J892" s="44"/>
      <c r="K892" s="44"/>
      <c r="L892" s="48"/>
      <c r="M892" s="224"/>
      <c r="N892" s="225"/>
      <c r="O892" s="88"/>
      <c r="P892" s="88"/>
      <c r="Q892" s="88"/>
      <c r="R892" s="88"/>
      <c r="S892" s="88"/>
      <c r="T892" s="89"/>
      <c r="U892" s="42"/>
      <c r="V892" s="42"/>
      <c r="W892" s="42"/>
      <c r="X892" s="42"/>
      <c r="Y892" s="42"/>
      <c r="Z892" s="42"/>
      <c r="AA892" s="42"/>
      <c r="AB892" s="42"/>
      <c r="AC892" s="42"/>
      <c r="AD892" s="42"/>
      <c r="AE892" s="42"/>
      <c r="AT892" s="20" t="s">
        <v>155</v>
      </c>
      <c r="AU892" s="20" t="s">
        <v>88</v>
      </c>
    </row>
    <row r="893" s="2" customFormat="1">
      <c r="A893" s="42"/>
      <c r="B893" s="43"/>
      <c r="C893" s="44"/>
      <c r="D893" s="226" t="s">
        <v>156</v>
      </c>
      <c r="E893" s="44"/>
      <c r="F893" s="227" t="s">
        <v>940</v>
      </c>
      <c r="G893" s="44"/>
      <c r="H893" s="44"/>
      <c r="I893" s="223"/>
      <c r="J893" s="44"/>
      <c r="K893" s="44"/>
      <c r="L893" s="48"/>
      <c r="M893" s="224"/>
      <c r="N893" s="225"/>
      <c r="O893" s="88"/>
      <c r="P893" s="88"/>
      <c r="Q893" s="88"/>
      <c r="R893" s="88"/>
      <c r="S893" s="88"/>
      <c r="T893" s="89"/>
      <c r="U893" s="42"/>
      <c r="V893" s="42"/>
      <c r="W893" s="42"/>
      <c r="X893" s="42"/>
      <c r="Y893" s="42"/>
      <c r="Z893" s="42"/>
      <c r="AA893" s="42"/>
      <c r="AB893" s="42"/>
      <c r="AC893" s="42"/>
      <c r="AD893" s="42"/>
      <c r="AE893" s="42"/>
      <c r="AT893" s="20" t="s">
        <v>156</v>
      </c>
      <c r="AU893" s="20" t="s">
        <v>88</v>
      </c>
    </row>
    <row r="894" s="14" customFormat="1">
      <c r="A894" s="14"/>
      <c r="B894" s="244"/>
      <c r="C894" s="245"/>
      <c r="D894" s="221" t="s">
        <v>186</v>
      </c>
      <c r="E894" s="246" t="s">
        <v>32</v>
      </c>
      <c r="F894" s="247" t="s">
        <v>710</v>
      </c>
      <c r="G894" s="245"/>
      <c r="H894" s="246" t="s">
        <v>32</v>
      </c>
      <c r="I894" s="248"/>
      <c r="J894" s="245"/>
      <c r="K894" s="245"/>
      <c r="L894" s="249"/>
      <c r="M894" s="250"/>
      <c r="N894" s="251"/>
      <c r="O894" s="251"/>
      <c r="P894" s="251"/>
      <c r="Q894" s="251"/>
      <c r="R894" s="251"/>
      <c r="S894" s="251"/>
      <c r="T894" s="252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3" t="s">
        <v>186</v>
      </c>
      <c r="AU894" s="253" t="s">
        <v>88</v>
      </c>
      <c r="AV894" s="14" t="s">
        <v>86</v>
      </c>
      <c r="AW894" s="14" t="s">
        <v>39</v>
      </c>
      <c r="AX894" s="14" t="s">
        <v>78</v>
      </c>
      <c r="AY894" s="253" t="s">
        <v>146</v>
      </c>
    </row>
    <row r="895" s="13" customFormat="1">
      <c r="A895" s="13"/>
      <c r="B895" s="229"/>
      <c r="C895" s="230"/>
      <c r="D895" s="221" t="s">
        <v>186</v>
      </c>
      <c r="E895" s="231" t="s">
        <v>32</v>
      </c>
      <c r="F895" s="232" t="s">
        <v>909</v>
      </c>
      <c r="G895" s="230"/>
      <c r="H895" s="233">
        <v>78.159999999999997</v>
      </c>
      <c r="I895" s="234"/>
      <c r="J895" s="230"/>
      <c r="K895" s="230"/>
      <c r="L895" s="235"/>
      <c r="M895" s="236"/>
      <c r="N895" s="237"/>
      <c r="O895" s="237"/>
      <c r="P895" s="237"/>
      <c r="Q895" s="237"/>
      <c r="R895" s="237"/>
      <c r="S895" s="237"/>
      <c r="T895" s="238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39" t="s">
        <v>186</v>
      </c>
      <c r="AU895" s="239" t="s">
        <v>88</v>
      </c>
      <c r="AV895" s="13" t="s">
        <v>88</v>
      </c>
      <c r="AW895" s="13" t="s">
        <v>39</v>
      </c>
      <c r="AX895" s="13" t="s">
        <v>78</v>
      </c>
      <c r="AY895" s="239" t="s">
        <v>146</v>
      </c>
    </row>
    <row r="896" s="13" customFormat="1">
      <c r="A896" s="13"/>
      <c r="B896" s="229"/>
      <c r="C896" s="230"/>
      <c r="D896" s="221" t="s">
        <v>186</v>
      </c>
      <c r="E896" s="231" t="s">
        <v>32</v>
      </c>
      <c r="F896" s="232" t="s">
        <v>910</v>
      </c>
      <c r="G896" s="230"/>
      <c r="H896" s="233">
        <v>30.82</v>
      </c>
      <c r="I896" s="234"/>
      <c r="J896" s="230"/>
      <c r="K896" s="230"/>
      <c r="L896" s="235"/>
      <c r="M896" s="236"/>
      <c r="N896" s="237"/>
      <c r="O896" s="237"/>
      <c r="P896" s="237"/>
      <c r="Q896" s="237"/>
      <c r="R896" s="237"/>
      <c r="S896" s="237"/>
      <c r="T896" s="238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39" t="s">
        <v>186</v>
      </c>
      <c r="AU896" s="239" t="s">
        <v>88</v>
      </c>
      <c r="AV896" s="13" t="s">
        <v>88</v>
      </c>
      <c r="AW896" s="13" t="s">
        <v>39</v>
      </c>
      <c r="AX896" s="13" t="s">
        <v>78</v>
      </c>
      <c r="AY896" s="239" t="s">
        <v>146</v>
      </c>
    </row>
    <row r="897" s="13" customFormat="1">
      <c r="A897" s="13"/>
      <c r="B897" s="229"/>
      <c r="C897" s="230"/>
      <c r="D897" s="221" t="s">
        <v>186</v>
      </c>
      <c r="E897" s="231" t="s">
        <v>32</v>
      </c>
      <c r="F897" s="232" t="s">
        <v>911</v>
      </c>
      <c r="G897" s="230"/>
      <c r="H897" s="233">
        <v>12.9</v>
      </c>
      <c r="I897" s="234"/>
      <c r="J897" s="230"/>
      <c r="K897" s="230"/>
      <c r="L897" s="235"/>
      <c r="M897" s="236"/>
      <c r="N897" s="237"/>
      <c r="O897" s="237"/>
      <c r="P897" s="237"/>
      <c r="Q897" s="237"/>
      <c r="R897" s="237"/>
      <c r="S897" s="237"/>
      <c r="T897" s="238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39" t="s">
        <v>186</v>
      </c>
      <c r="AU897" s="239" t="s">
        <v>88</v>
      </c>
      <c r="AV897" s="13" t="s">
        <v>88</v>
      </c>
      <c r="AW897" s="13" t="s">
        <v>39</v>
      </c>
      <c r="AX897" s="13" t="s">
        <v>78</v>
      </c>
      <c r="AY897" s="239" t="s">
        <v>146</v>
      </c>
    </row>
    <row r="898" s="14" customFormat="1">
      <c r="A898" s="14"/>
      <c r="B898" s="244"/>
      <c r="C898" s="245"/>
      <c r="D898" s="221" t="s">
        <v>186</v>
      </c>
      <c r="E898" s="246" t="s">
        <v>32</v>
      </c>
      <c r="F898" s="247" t="s">
        <v>912</v>
      </c>
      <c r="G898" s="245"/>
      <c r="H898" s="246" t="s">
        <v>32</v>
      </c>
      <c r="I898" s="248"/>
      <c r="J898" s="245"/>
      <c r="K898" s="245"/>
      <c r="L898" s="249"/>
      <c r="M898" s="250"/>
      <c r="N898" s="251"/>
      <c r="O898" s="251"/>
      <c r="P898" s="251"/>
      <c r="Q898" s="251"/>
      <c r="R898" s="251"/>
      <c r="S898" s="251"/>
      <c r="T898" s="252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3" t="s">
        <v>186</v>
      </c>
      <c r="AU898" s="253" t="s">
        <v>88</v>
      </c>
      <c r="AV898" s="14" t="s">
        <v>86</v>
      </c>
      <c r="AW898" s="14" t="s">
        <v>39</v>
      </c>
      <c r="AX898" s="14" t="s">
        <v>78</v>
      </c>
      <c r="AY898" s="253" t="s">
        <v>146</v>
      </c>
    </row>
    <row r="899" s="13" customFormat="1">
      <c r="A899" s="13"/>
      <c r="B899" s="229"/>
      <c r="C899" s="230"/>
      <c r="D899" s="221" t="s">
        <v>186</v>
      </c>
      <c r="E899" s="231" t="s">
        <v>32</v>
      </c>
      <c r="F899" s="232" t="s">
        <v>913</v>
      </c>
      <c r="G899" s="230"/>
      <c r="H899" s="233">
        <v>297.80399999999997</v>
      </c>
      <c r="I899" s="234"/>
      <c r="J899" s="230"/>
      <c r="K899" s="230"/>
      <c r="L899" s="235"/>
      <c r="M899" s="236"/>
      <c r="N899" s="237"/>
      <c r="O899" s="237"/>
      <c r="P899" s="237"/>
      <c r="Q899" s="237"/>
      <c r="R899" s="237"/>
      <c r="S899" s="237"/>
      <c r="T899" s="238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39" t="s">
        <v>186</v>
      </c>
      <c r="AU899" s="239" t="s">
        <v>88</v>
      </c>
      <c r="AV899" s="13" t="s">
        <v>88</v>
      </c>
      <c r="AW899" s="13" t="s">
        <v>39</v>
      </c>
      <c r="AX899" s="13" t="s">
        <v>78</v>
      </c>
      <c r="AY899" s="239" t="s">
        <v>146</v>
      </c>
    </row>
    <row r="900" s="13" customFormat="1">
      <c r="A900" s="13"/>
      <c r="B900" s="229"/>
      <c r="C900" s="230"/>
      <c r="D900" s="221" t="s">
        <v>186</v>
      </c>
      <c r="E900" s="231" t="s">
        <v>32</v>
      </c>
      <c r="F900" s="232" t="s">
        <v>914</v>
      </c>
      <c r="G900" s="230"/>
      <c r="H900" s="233">
        <v>-9.1430000000000007</v>
      </c>
      <c r="I900" s="234"/>
      <c r="J900" s="230"/>
      <c r="K900" s="230"/>
      <c r="L900" s="235"/>
      <c r="M900" s="236"/>
      <c r="N900" s="237"/>
      <c r="O900" s="237"/>
      <c r="P900" s="237"/>
      <c r="Q900" s="237"/>
      <c r="R900" s="237"/>
      <c r="S900" s="237"/>
      <c r="T900" s="238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39" t="s">
        <v>186</v>
      </c>
      <c r="AU900" s="239" t="s">
        <v>88</v>
      </c>
      <c r="AV900" s="13" t="s">
        <v>88</v>
      </c>
      <c r="AW900" s="13" t="s">
        <v>39</v>
      </c>
      <c r="AX900" s="13" t="s">
        <v>78</v>
      </c>
      <c r="AY900" s="239" t="s">
        <v>146</v>
      </c>
    </row>
    <row r="901" s="13" customFormat="1">
      <c r="A901" s="13"/>
      <c r="B901" s="229"/>
      <c r="C901" s="230"/>
      <c r="D901" s="221" t="s">
        <v>186</v>
      </c>
      <c r="E901" s="231" t="s">
        <v>32</v>
      </c>
      <c r="F901" s="232" t="s">
        <v>915</v>
      </c>
      <c r="G901" s="230"/>
      <c r="H901" s="233">
        <v>27.564</v>
      </c>
      <c r="I901" s="234"/>
      <c r="J901" s="230"/>
      <c r="K901" s="230"/>
      <c r="L901" s="235"/>
      <c r="M901" s="236"/>
      <c r="N901" s="237"/>
      <c r="O901" s="237"/>
      <c r="P901" s="237"/>
      <c r="Q901" s="237"/>
      <c r="R901" s="237"/>
      <c r="S901" s="237"/>
      <c r="T901" s="238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39" t="s">
        <v>186</v>
      </c>
      <c r="AU901" s="239" t="s">
        <v>88</v>
      </c>
      <c r="AV901" s="13" t="s">
        <v>88</v>
      </c>
      <c r="AW901" s="13" t="s">
        <v>39</v>
      </c>
      <c r="AX901" s="13" t="s">
        <v>78</v>
      </c>
      <c r="AY901" s="239" t="s">
        <v>146</v>
      </c>
    </row>
    <row r="902" s="14" customFormat="1">
      <c r="A902" s="14"/>
      <c r="B902" s="244"/>
      <c r="C902" s="245"/>
      <c r="D902" s="221" t="s">
        <v>186</v>
      </c>
      <c r="E902" s="246" t="s">
        <v>32</v>
      </c>
      <c r="F902" s="247" t="s">
        <v>916</v>
      </c>
      <c r="G902" s="245"/>
      <c r="H902" s="246" t="s">
        <v>32</v>
      </c>
      <c r="I902" s="248"/>
      <c r="J902" s="245"/>
      <c r="K902" s="245"/>
      <c r="L902" s="249"/>
      <c r="M902" s="250"/>
      <c r="N902" s="251"/>
      <c r="O902" s="251"/>
      <c r="P902" s="251"/>
      <c r="Q902" s="251"/>
      <c r="R902" s="251"/>
      <c r="S902" s="251"/>
      <c r="T902" s="252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3" t="s">
        <v>186</v>
      </c>
      <c r="AU902" s="253" t="s">
        <v>88</v>
      </c>
      <c r="AV902" s="14" t="s">
        <v>86</v>
      </c>
      <c r="AW902" s="14" t="s">
        <v>39</v>
      </c>
      <c r="AX902" s="14" t="s">
        <v>78</v>
      </c>
      <c r="AY902" s="253" t="s">
        <v>146</v>
      </c>
    </row>
    <row r="903" s="13" customFormat="1">
      <c r="A903" s="13"/>
      <c r="B903" s="229"/>
      <c r="C903" s="230"/>
      <c r="D903" s="221" t="s">
        <v>186</v>
      </c>
      <c r="E903" s="231" t="s">
        <v>32</v>
      </c>
      <c r="F903" s="232" t="s">
        <v>917</v>
      </c>
      <c r="G903" s="230"/>
      <c r="H903" s="233">
        <v>5.484</v>
      </c>
      <c r="I903" s="234"/>
      <c r="J903" s="230"/>
      <c r="K903" s="230"/>
      <c r="L903" s="235"/>
      <c r="M903" s="236"/>
      <c r="N903" s="237"/>
      <c r="O903" s="237"/>
      <c r="P903" s="237"/>
      <c r="Q903" s="237"/>
      <c r="R903" s="237"/>
      <c r="S903" s="237"/>
      <c r="T903" s="238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39" t="s">
        <v>186</v>
      </c>
      <c r="AU903" s="239" t="s">
        <v>88</v>
      </c>
      <c r="AV903" s="13" t="s">
        <v>88</v>
      </c>
      <c r="AW903" s="13" t="s">
        <v>39</v>
      </c>
      <c r="AX903" s="13" t="s">
        <v>78</v>
      </c>
      <c r="AY903" s="239" t="s">
        <v>146</v>
      </c>
    </row>
    <row r="904" s="13" customFormat="1">
      <c r="A904" s="13"/>
      <c r="B904" s="229"/>
      <c r="C904" s="230"/>
      <c r="D904" s="221" t="s">
        <v>186</v>
      </c>
      <c r="E904" s="231" t="s">
        <v>32</v>
      </c>
      <c r="F904" s="232" t="s">
        <v>918</v>
      </c>
      <c r="G904" s="230"/>
      <c r="H904" s="233">
        <v>1.5740000000000001</v>
      </c>
      <c r="I904" s="234"/>
      <c r="J904" s="230"/>
      <c r="K904" s="230"/>
      <c r="L904" s="235"/>
      <c r="M904" s="236"/>
      <c r="N904" s="237"/>
      <c r="O904" s="237"/>
      <c r="P904" s="237"/>
      <c r="Q904" s="237"/>
      <c r="R904" s="237"/>
      <c r="S904" s="237"/>
      <c r="T904" s="238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39" t="s">
        <v>186</v>
      </c>
      <c r="AU904" s="239" t="s">
        <v>88</v>
      </c>
      <c r="AV904" s="13" t="s">
        <v>88</v>
      </c>
      <c r="AW904" s="13" t="s">
        <v>39</v>
      </c>
      <c r="AX904" s="13" t="s">
        <v>78</v>
      </c>
      <c r="AY904" s="239" t="s">
        <v>146</v>
      </c>
    </row>
    <row r="905" s="15" customFormat="1">
      <c r="A905" s="15"/>
      <c r="B905" s="254"/>
      <c r="C905" s="255"/>
      <c r="D905" s="221" t="s">
        <v>186</v>
      </c>
      <c r="E905" s="256" t="s">
        <v>32</v>
      </c>
      <c r="F905" s="257" t="s">
        <v>256</v>
      </c>
      <c r="G905" s="255"/>
      <c r="H905" s="258">
        <v>445.16299999999995</v>
      </c>
      <c r="I905" s="259"/>
      <c r="J905" s="255"/>
      <c r="K905" s="255"/>
      <c r="L905" s="260"/>
      <c r="M905" s="261"/>
      <c r="N905" s="262"/>
      <c r="O905" s="262"/>
      <c r="P905" s="262"/>
      <c r="Q905" s="262"/>
      <c r="R905" s="262"/>
      <c r="S905" s="262"/>
      <c r="T905" s="263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T905" s="264" t="s">
        <v>186</v>
      </c>
      <c r="AU905" s="264" t="s">
        <v>88</v>
      </c>
      <c r="AV905" s="15" t="s">
        <v>171</v>
      </c>
      <c r="AW905" s="15" t="s">
        <v>39</v>
      </c>
      <c r="AX905" s="15" t="s">
        <v>86</v>
      </c>
      <c r="AY905" s="264" t="s">
        <v>146</v>
      </c>
    </row>
    <row r="906" s="2" customFormat="1" ht="24.15" customHeight="1">
      <c r="A906" s="42"/>
      <c r="B906" s="43"/>
      <c r="C906" s="265" t="s">
        <v>941</v>
      </c>
      <c r="D906" s="265" t="s">
        <v>286</v>
      </c>
      <c r="E906" s="266" t="s">
        <v>942</v>
      </c>
      <c r="F906" s="267" t="s">
        <v>943</v>
      </c>
      <c r="G906" s="268" t="s">
        <v>294</v>
      </c>
      <c r="H906" s="269">
        <v>518.83699999999999</v>
      </c>
      <c r="I906" s="270"/>
      <c r="J906" s="271">
        <f>ROUND(I906*H906,2)</f>
        <v>0</v>
      </c>
      <c r="K906" s="267" t="s">
        <v>152</v>
      </c>
      <c r="L906" s="272"/>
      <c r="M906" s="273" t="s">
        <v>32</v>
      </c>
      <c r="N906" s="274" t="s">
        <v>49</v>
      </c>
      <c r="O906" s="88"/>
      <c r="P906" s="217">
        <f>O906*H906</f>
        <v>0</v>
      </c>
      <c r="Q906" s="217">
        <v>0.0022000000000000001</v>
      </c>
      <c r="R906" s="217">
        <f>Q906*H906</f>
        <v>1.1414413999999999</v>
      </c>
      <c r="S906" s="217">
        <v>0</v>
      </c>
      <c r="T906" s="218">
        <f>S906*H906</f>
        <v>0</v>
      </c>
      <c r="U906" s="42"/>
      <c r="V906" s="42"/>
      <c r="W906" s="42"/>
      <c r="X906" s="42"/>
      <c r="Y906" s="42"/>
      <c r="Z906" s="42"/>
      <c r="AA906" s="42"/>
      <c r="AB906" s="42"/>
      <c r="AC906" s="42"/>
      <c r="AD906" s="42"/>
      <c r="AE906" s="42"/>
      <c r="AR906" s="219" t="s">
        <v>538</v>
      </c>
      <c r="AT906" s="219" t="s">
        <v>286</v>
      </c>
      <c r="AU906" s="219" t="s">
        <v>88</v>
      </c>
      <c r="AY906" s="20" t="s">
        <v>146</v>
      </c>
      <c r="BE906" s="220">
        <f>IF(N906="základní",J906,0)</f>
        <v>0</v>
      </c>
      <c r="BF906" s="220">
        <f>IF(N906="snížená",J906,0)</f>
        <v>0</v>
      </c>
      <c r="BG906" s="220">
        <f>IF(N906="zákl. přenesená",J906,0)</f>
        <v>0</v>
      </c>
      <c r="BH906" s="220">
        <f>IF(N906="sníž. přenesená",J906,0)</f>
        <v>0</v>
      </c>
      <c r="BI906" s="220">
        <f>IF(N906="nulová",J906,0)</f>
        <v>0</v>
      </c>
      <c r="BJ906" s="20" t="s">
        <v>86</v>
      </c>
      <c r="BK906" s="220">
        <f>ROUND(I906*H906,2)</f>
        <v>0</v>
      </c>
      <c r="BL906" s="20" t="s">
        <v>362</v>
      </c>
      <c r="BM906" s="219" t="s">
        <v>944</v>
      </c>
    </row>
    <row r="907" s="2" customFormat="1">
      <c r="A907" s="42"/>
      <c r="B907" s="43"/>
      <c r="C907" s="44"/>
      <c r="D907" s="221" t="s">
        <v>155</v>
      </c>
      <c r="E907" s="44"/>
      <c r="F907" s="222" t="s">
        <v>943</v>
      </c>
      <c r="G907" s="44"/>
      <c r="H907" s="44"/>
      <c r="I907" s="223"/>
      <c r="J907" s="44"/>
      <c r="K907" s="44"/>
      <c r="L907" s="48"/>
      <c r="M907" s="224"/>
      <c r="N907" s="225"/>
      <c r="O907" s="88"/>
      <c r="P907" s="88"/>
      <c r="Q907" s="88"/>
      <c r="R907" s="88"/>
      <c r="S907" s="88"/>
      <c r="T907" s="89"/>
      <c r="U907" s="42"/>
      <c r="V907" s="42"/>
      <c r="W907" s="42"/>
      <c r="X907" s="42"/>
      <c r="Y907" s="42"/>
      <c r="Z907" s="42"/>
      <c r="AA907" s="42"/>
      <c r="AB907" s="42"/>
      <c r="AC907" s="42"/>
      <c r="AD907" s="42"/>
      <c r="AE907" s="42"/>
      <c r="AT907" s="20" t="s">
        <v>155</v>
      </c>
      <c r="AU907" s="20" t="s">
        <v>88</v>
      </c>
    </row>
    <row r="908" s="13" customFormat="1">
      <c r="A908" s="13"/>
      <c r="B908" s="229"/>
      <c r="C908" s="230"/>
      <c r="D908" s="221" t="s">
        <v>186</v>
      </c>
      <c r="E908" s="230"/>
      <c r="F908" s="232" t="s">
        <v>934</v>
      </c>
      <c r="G908" s="230"/>
      <c r="H908" s="233">
        <v>518.83699999999999</v>
      </c>
      <c r="I908" s="234"/>
      <c r="J908" s="230"/>
      <c r="K908" s="230"/>
      <c r="L908" s="235"/>
      <c r="M908" s="236"/>
      <c r="N908" s="237"/>
      <c r="O908" s="237"/>
      <c r="P908" s="237"/>
      <c r="Q908" s="237"/>
      <c r="R908" s="237"/>
      <c r="S908" s="237"/>
      <c r="T908" s="238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39" t="s">
        <v>186</v>
      </c>
      <c r="AU908" s="239" t="s">
        <v>88</v>
      </c>
      <c r="AV908" s="13" t="s">
        <v>88</v>
      </c>
      <c r="AW908" s="13" t="s">
        <v>4</v>
      </c>
      <c r="AX908" s="13" t="s">
        <v>86</v>
      </c>
      <c r="AY908" s="239" t="s">
        <v>146</v>
      </c>
    </row>
    <row r="909" s="2" customFormat="1" ht="24.15" customHeight="1">
      <c r="A909" s="42"/>
      <c r="B909" s="43"/>
      <c r="C909" s="208" t="s">
        <v>945</v>
      </c>
      <c r="D909" s="208" t="s">
        <v>149</v>
      </c>
      <c r="E909" s="209" t="s">
        <v>946</v>
      </c>
      <c r="F909" s="210" t="s">
        <v>947</v>
      </c>
      <c r="G909" s="211" t="s">
        <v>294</v>
      </c>
      <c r="H909" s="212">
        <v>134.53700000000001</v>
      </c>
      <c r="I909" s="213"/>
      <c r="J909" s="214">
        <f>ROUND(I909*H909,2)</f>
        <v>0</v>
      </c>
      <c r="K909" s="210" t="s">
        <v>152</v>
      </c>
      <c r="L909" s="48"/>
      <c r="M909" s="215" t="s">
        <v>32</v>
      </c>
      <c r="N909" s="216" t="s">
        <v>49</v>
      </c>
      <c r="O909" s="88"/>
      <c r="P909" s="217">
        <f>O909*H909</f>
        <v>0</v>
      </c>
      <c r="Q909" s="217">
        <v>0</v>
      </c>
      <c r="R909" s="217">
        <f>Q909*H909</f>
        <v>0</v>
      </c>
      <c r="S909" s="217">
        <v>0</v>
      </c>
      <c r="T909" s="218">
        <f>S909*H909</f>
        <v>0</v>
      </c>
      <c r="U909" s="42"/>
      <c r="V909" s="42"/>
      <c r="W909" s="42"/>
      <c r="X909" s="42"/>
      <c r="Y909" s="42"/>
      <c r="Z909" s="42"/>
      <c r="AA909" s="42"/>
      <c r="AB909" s="42"/>
      <c r="AC909" s="42"/>
      <c r="AD909" s="42"/>
      <c r="AE909" s="42"/>
      <c r="AR909" s="219" t="s">
        <v>362</v>
      </c>
      <c r="AT909" s="219" t="s">
        <v>149</v>
      </c>
      <c r="AU909" s="219" t="s">
        <v>88</v>
      </c>
      <c r="AY909" s="20" t="s">
        <v>146</v>
      </c>
      <c r="BE909" s="220">
        <f>IF(N909="základní",J909,0)</f>
        <v>0</v>
      </c>
      <c r="BF909" s="220">
        <f>IF(N909="snížená",J909,0)</f>
        <v>0</v>
      </c>
      <c r="BG909" s="220">
        <f>IF(N909="zákl. přenesená",J909,0)</f>
        <v>0</v>
      </c>
      <c r="BH909" s="220">
        <f>IF(N909="sníž. přenesená",J909,0)</f>
        <v>0</v>
      </c>
      <c r="BI909" s="220">
        <f>IF(N909="nulová",J909,0)</f>
        <v>0</v>
      </c>
      <c r="BJ909" s="20" t="s">
        <v>86</v>
      </c>
      <c r="BK909" s="220">
        <f>ROUND(I909*H909,2)</f>
        <v>0</v>
      </c>
      <c r="BL909" s="20" t="s">
        <v>362</v>
      </c>
      <c r="BM909" s="219" t="s">
        <v>948</v>
      </c>
    </row>
    <row r="910" s="2" customFormat="1">
      <c r="A910" s="42"/>
      <c r="B910" s="43"/>
      <c r="C910" s="44"/>
      <c r="D910" s="221" t="s">
        <v>155</v>
      </c>
      <c r="E910" s="44"/>
      <c r="F910" s="222" t="s">
        <v>949</v>
      </c>
      <c r="G910" s="44"/>
      <c r="H910" s="44"/>
      <c r="I910" s="223"/>
      <c r="J910" s="44"/>
      <c r="K910" s="44"/>
      <c r="L910" s="48"/>
      <c r="M910" s="224"/>
      <c r="N910" s="225"/>
      <c r="O910" s="88"/>
      <c r="P910" s="88"/>
      <c r="Q910" s="88"/>
      <c r="R910" s="88"/>
      <c r="S910" s="88"/>
      <c r="T910" s="89"/>
      <c r="U910" s="42"/>
      <c r="V910" s="42"/>
      <c r="W910" s="42"/>
      <c r="X910" s="42"/>
      <c r="Y910" s="42"/>
      <c r="Z910" s="42"/>
      <c r="AA910" s="42"/>
      <c r="AB910" s="42"/>
      <c r="AC910" s="42"/>
      <c r="AD910" s="42"/>
      <c r="AE910" s="42"/>
      <c r="AT910" s="20" t="s">
        <v>155</v>
      </c>
      <c r="AU910" s="20" t="s">
        <v>88</v>
      </c>
    </row>
    <row r="911" s="2" customFormat="1">
      <c r="A911" s="42"/>
      <c r="B911" s="43"/>
      <c r="C911" s="44"/>
      <c r="D911" s="226" t="s">
        <v>156</v>
      </c>
      <c r="E911" s="44"/>
      <c r="F911" s="227" t="s">
        <v>950</v>
      </c>
      <c r="G911" s="44"/>
      <c r="H911" s="44"/>
      <c r="I911" s="223"/>
      <c r="J911" s="44"/>
      <c r="K911" s="44"/>
      <c r="L911" s="48"/>
      <c r="M911" s="224"/>
      <c r="N911" s="225"/>
      <c r="O911" s="88"/>
      <c r="P911" s="88"/>
      <c r="Q911" s="88"/>
      <c r="R911" s="88"/>
      <c r="S911" s="88"/>
      <c r="T911" s="89"/>
      <c r="U911" s="42"/>
      <c r="V911" s="42"/>
      <c r="W911" s="42"/>
      <c r="X911" s="42"/>
      <c r="Y911" s="42"/>
      <c r="Z911" s="42"/>
      <c r="AA911" s="42"/>
      <c r="AB911" s="42"/>
      <c r="AC911" s="42"/>
      <c r="AD911" s="42"/>
      <c r="AE911" s="42"/>
      <c r="AT911" s="20" t="s">
        <v>156</v>
      </c>
      <c r="AU911" s="20" t="s">
        <v>88</v>
      </c>
    </row>
    <row r="912" s="14" customFormat="1">
      <c r="A912" s="14"/>
      <c r="B912" s="244"/>
      <c r="C912" s="245"/>
      <c r="D912" s="221" t="s">
        <v>186</v>
      </c>
      <c r="E912" s="246" t="s">
        <v>32</v>
      </c>
      <c r="F912" s="247" t="s">
        <v>951</v>
      </c>
      <c r="G912" s="245"/>
      <c r="H912" s="246" t="s">
        <v>32</v>
      </c>
      <c r="I912" s="248"/>
      <c r="J912" s="245"/>
      <c r="K912" s="245"/>
      <c r="L912" s="249"/>
      <c r="M912" s="250"/>
      <c r="N912" s="251"/>
      <c r="O912" s="251"/>
      <c r="P912" s="251"/>
      <c r="Q912" s="251"/>
      <c r="R912" s="251"/>
      <c r="S912" s="251"/>
      <c r="T912" s="252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3" t="s">
        <v>186</v>
      </c>
      <c r="AU912" s="253" t="s">
        <v>88</v>
      </c>
      <c r="AV912" s="14" t="s">
        <v>86</v>
      </c>
      <c r="AW912" s="14" t="s">
        <v>39</v>
      </c>
      <c r="AX912" s="14" t="s">
        <v>78</v>
      </c>
      <c r="AY912" s="253" t="s">
        <v>146</v>
      </c>
    </row>
    <row r="913" s="13" customFormat="1">
      <c r="A913" s="13"/>
      <c r="B913" s="229"/>
      <c r="C913" s="230"/>
      <c r="D913" s="221" t="s">
        <v>186</v>
      </c>
      <c r="E913" s="231" t="s">
        <v>32</v>
      </c>
      <c r="F913" s="232" t="s">
        <v>952</v>
      </c>
      <c r="G913" s="230"/>
      <c r="H913" s="233">
        <v>113.283</v>
      </c>
      <c r="I913" s="234"/>
      <c r="J913" s="230"/>
      <c r="K913" s="230"/>
      <c r="L913" s="235"/>
      <c r="M913" s="236"/>
      <c r="N913" s="237"/>
      <c r="O913" s="237"/>
      <c r="P913" s="237"/>
      <c r="Q913" s="237"/>
      <c r="R913" s="237"/>
      <c r="S913" s="237"/>
      <c r="T913" s="238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39" t="s">
        <v>186</v>
      </c>
      <c r="AU913" s="239" t="s">
        <v>88</v>
      </c>
      <c r="AV913" s="13" t="s">
        <v>88</v>
      </c>
      <c r="AW913" s="13" t="s">
        <v>39</v>
      </c>
      <c r="AX913" s="13" t="s">
        <v>78</v>
      </c>
      <c r="AY913" s="239" t="s">
        <v>146</v>
      </c>
    </row>
    <row r="914" s="13" customFormat="1">
      <c r="A914" s="13"/>
      <c r="B914" s="229"/>
      <c r="C914" s="230"/>
      <c r="D914" s="221" t="s">
        <v>186</v>
      </c>
      <c r="E914" s="231" t="s">
        <v>32</v>
      </c>
      <c r="F914" s="232" t="s">
        <v>953</v>
      </c>
      <c r="G914" s="230"/>
      <c r="H914" s="233">
        <v>10.592000000000001</v>
      </c>
      <c r="I914" s="234"/>
      <c r="J914" s="230"/>
      <c r="K914" s="230"/>
      <c r="L914" s="235"/>
      <c r="M914" s="236"/>
      <c r="N914" s="237"/>
      <c r="O914" s="237"/>
      <c r="P914" s="237"/>
      <c r="Q914" s="237"/>
      <c r="R914" s="237"/>
      <c r="S914" s="237"/>
      <c r="T914" s="238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39" t="s">
        <v>186</v>
      </c>
      <c r="AU914" s="239" t="s">
        <v>88</v>
      </c>
      <c r="AV914" s="13" t="s">
        <v>88</v>
      </c>
      <c r="AW914" s="13" t="s">
        <v>39</v>
      </c>
      <c r="AX914" s="13" t="s">
        <v>78</v>
      </c>
      <c r="AY914" s="239" t="s">
        <v>146</v>
      </c>
    </row>
    <row r="915" s="13" customFormat="1">
      <c r="A915" s="13"/>
      <c r="B915" s="229"/>
      <c r="C915" s="230"/>
      <c r="D915" s="221" t="s">
        <v>186</v>
      </c>
      <c r="E915" s="231" t="s">
        <v>32</v>
      </c>
      <c r="F915" s="232" t="s">
        <v>954</v>
      </c>
      <c r="G915" s="230"/>
      <c r="H915" s="233">
        <v>2.0659999999999998</v>
      </c>
      <c r="I915" s="234"/>
      <c r="J915" s="230"/>
      <c r="K915" s="230"/>
      <c r="L915" s="235"/>
      <c r="M915" s="236"/>
      <c r="N915" s="237"/>
      <c r="O915" s="237"/>
      <c r="P915" s="237"/>
      <c r="Q915" s="237"/>
      <c r="R915" s="237"/>
      <c r="S915" s="237"/>
      <c r="T915" s="238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39" t="s">
        <v>186</v>
      </c>
      <c r="AU915" s="239" t="s">
        <v>88</v>
      </c>
      <c r="AV915" s="13" t="s">
        <v>88</v>
      </c>
      <c r="AW915" s="13" t="s">
        <v>39</v>
      </c>
      <c r="AX915" s="13" t="s">
        <v>78</v>
      </c>
      <c r="AY915" s="239" t="s">
        <v>146</v>
      </c>
    </row>
    <row r="916" s="13" customFormat="1">
      <c r="A916" s="13"/>
      <c r="B916" s="229"/>
      <c r="C916" s="230"/>
      <c r="D916" s="221" t="s">
        <v>186</v>
      </c>
      <c r="E916" s="231" t="s">
        <v>32</v>
      </c>
      <c r="F916" s="232" t="s">
        <v>955</v>
      </c>
      <c r="G916" s="230"/>
      <c r="H916" s="233">
        <v>8.5960000000000001</v>
      </c>
      <c r="I916" s="234"/>
      <c r="J916" s="230"/>
      <c r="K916" s="230"/>
      <c r="L916" s="235"/>
      <c r="M916" s="236"/>
      <c r="N916" s="237"/>
      <c r="O916" s="237"/>
      <c r="P916" s="237"/>
      <c r="Q916" s="237"/>
      <c r="R916" s="237"/>
      <c r="S916" s="237"/>
      <c r="T916" s="238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39" t="s">
        <v>186</v>
      </c>
      <c r="AU916" s="239" t="s">
        <v>88</v>
      </c>
      <c r="AV916" s="13" t="s">
        <v>88</v>
      </c>
      <c r="AW916" s="13" t="s">
        <v>39</v>
      </c>
      <c r="AX916" s="13" t="s">
        <v>78</v>
      </c>
      <c r="AY916" s="239" t="s">
        <v>146</v>
      </c>
    </row>
    <row r="917" s="15" customFormat="1">
      <c r="A917" s="15"/>
      <c r="B917" s="254"/>
      <c r="C917" s="255"/>
      <c r="D917" s="221" t="s">
        <v>186</v>
      </c>
      <c r="E917" s="256" t="s">
        <v>32</v>
      </c>
      <c r="F917" s="257" t="s">
        <v>256</v>
      </c>
      <c r="G917" s="255"/>
      <c r="H917" s="258">
        <v>134.53700000000001</v>
      </c>
      <c r="I917" s="259"/>
      <c r="J917" s="255"/>
      <c r="K917" s="255"/>
      <c r="L917" s="260"/>
      <c r="M917" s="261"/>
      <c r="N917" s="262"/>
      <c r="O917" s="262"/>
      <c r="P917" s="262"/>
      <c r="Q917" s="262"/>
      <c r="R917" s="262"/>
      <c r="S917" s="262"/>
      <c r="T917" s="263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T917" s="264" t="s">
        <v>186</v>
      </c>
      <c r="AU917" s="264" t="s">
        <v>88</v>
      </c>
      <c r="AV917" s="15" t="s">
        <v>171</v>
      </c>
      <c r="AW917" s="15" t="s">
        <v>39</v>
      </c>
      <c r="AX917" s="15" t="s">
        <v>86</v>
      </c>
      <c r="AY917" s="264" t="s">
        <v>146</v>
      </c>
    </row>
    <row r="918" s="2" customFormat="1" ht="16.5" customHeight="1">
      <c r="A918" s="42"/>
      <c r="B918" s="43"/>
      <c r="C918" s="265" t="s">
        <v>956</v>
      </c>
      <c r="D918" s="265" t="s">
        <v>286</v>
      </c>
      <c r="E918" s="266" t="s">
        <v>957</v>
      </c>
      <c r="F918" s="267" t="s">
        <v>958</v>
      </c>
      <c r="G918" s="268" t="s">
        <v>294</v>
      </c>
      <c r="H918" s="269">
        <v>155.38999999999999</v>
      </c>
      <c r="I918" s="270"/>
      <c r="J918" s="271">
        <f>ROUND(I918*H918,2)</f>
        <v>0</v>
      </c>
      <c r="K918" s="267" t="s">
        <v>152</v>
      </c>
      <c r="L918" s="272"/>
      <c r="M918" s="273" t="s">
        <v>32</v>
      </c>
      <c r="N918" s="274" t="s">
        <v>49</v>
      </c>
      <c r="O918" s="88"/>
      <c r="P918" s="217">
        <f>O918*H918</f>
        <v>0</v>
      </c>
      <c r="Q918" s="217">
        <v>0.00029999999999999997</v>
      </c>
      <c r="R918" s="217">
        <f>Q918*H918</f>
        <v>0.046616999999999992</v>
      </c>
      <c r="S918" s="217">
        <v>0</v>
      </c>
      <c r="T918" s="218">
        <f>S918*H918</f>
        <v>0</v>
      </c>
      <c r="U918" s="42"/>
      <c r="V918" s="42"/>
      <c r="W918" s="42"/>
      <c r="X918" s="42"/>
      <c r="Y918" s="42"/>
      <c r="Z918" s="42"/>
      <c r="AA918" s="42"/>
      <c r="AB918" s="42"/>
      <c r="AC918" s="42"/>
      <c r="AD918" s="42"/>
      <c r="AE918" s="42"/>
      <c r="AR918" s="219" t="s">
        <v>538</v>
      </c>
      <c r="AT918" s="219" t="s">
        <v>286</v>
      </c>
      <c r="AU918" s="219" t="s">
        <v>88</v>
      </c>
      <c r="AY918" s="20" t="s">
        <v>146</v>
      </c>
      <c r="BE918" s="220">
        <f>IF(N918="základní",J918,0)</f>
        <v>0</v>
      </c>
      <c r="BF918" s="220">
        <f>IF(N918="snížená",J918,0)</f>
        <v>0</v>
      </c>
      <c r="BG918" s="220">
        <f>IF(N918="zákl. přenesená",J918,0)</f>
        <v>0</v>
      </c>
      <c r="BH918" s="220">
        <f>IF(N918="sníž. přenesená",J918,0)</f>
        <v>0</v>
      </c>
      <c r="BI918" s="220">
        <f>IF(N918="nulová",J918,0)</f>
        <v>0</v>
      </c>
      <c r="BJ918" s="20" t="s">
        <v>86</v>
      </c>
      <c r="BK918" s="220">
        <f>ROUND(I918*H918,2)</f>
        <v>0</v>
      </c>
      <c r="BL918" s="20" t="s">
        <v>362</v>
      </c>
      <c r="BM918" s="219" t="s">
        <v>959</v>
      </c>
    </row>
    <row r="919" s="2" customFormat="1">
      <c r="A919" s="42"/>
      <c r="B919" s="43"/>
      <c r="C919" s="44"/>
      <c r="D919" s="221" t="s">
        <v>155</v>
      </c>
      <c r="E919" s="44"/>
      <c r="F919" s="222" t="s">
        <v>958</v>
      </c>
      <c r="G919" s="44"/>
      <c r="H919" s="44"/>
      <c r="I919" s="223"/>
      <c r="J919" s="44"/>
      <c r="K919" s="44"/>
      <c r="L919" s="48"/>
      <c r="M919" s="224"/>
      <c r="N919" s="225"/>
      <c r="O919" s="88"/>
      <c r="P919" s="88"/>
      <c r="Q919" s="88"/>
      <c r="R919" s="88"/>
      <c r="S919" s="88"/>
      <c r="T919" s="89"/>
      <c r="U919" s="42"/>
      <c r="V919" s="42"/>
      <c r="W919" s="42"/>
      <c r="X919" s="42"/>
      <c r="Y919" s="42"/>
      <c r="Z919" s="42"/>
      <c r="AA919" s="42"/>
      <c r="AB919" s="42"/>
      <c r="AC919" s="42"/>
      <c r="AD919" s="42"/>
      <c r="AE919" s="42"/>
      <c r="AT919" s="20" t="s">
        <v>155</v>
      </c>
      <c r="AU919" s="20" t="s">
        <v>88</v>
      </c>
    </row>
    <row r="920" s="13" customFormat="1">
      <c r="A920" s="13"/>
      <c r="B920" s="229"/>
      <c r="C920" s="230"/>
      <c r="D920" s="221" t="s">
        <v>186</v>
      </c>
      <c r="E920" s="230"/>
      <c r="F920" s="232" t="s">
        <v>960</v>
      </c>
      <c r="G920" s="230"/>
      <c r="H920" s="233">
        <v>155.38999999999999</v>
      </c>
      <c r="I920" s="234"/>
      <c r="J920" s="230"/>
      <c r="K920" s="230"/>
      <c r="L920" s="235"/>
      <c r="M920" s="236"/>
      <c r="N920" s="237"/>
      <c r="O920" s="237"/>
      <c r="P920" s="237"/>
      <c r="Q920" s="237"/>
      <c r="R920" s="237"/>
      <c r="S920" s="237"/>
      <c r="T920" s="238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39" t="s">
        <v>186</v>
      </c>
      <c r="AU920" s="239" t="s">
        <v>88</v>
      </c>
      <c r="AV920" s="13" t="s">
        <v>88</v>
      </c>
      <c r="AW920" s="13" t="s">
        <v>4</v>
      </c>
      <c r="AX920" s="13" t="s">
        <v>86</v>
      </c>
      <c r="AY920" s="239" t="s">
        <v>146</v>
      </c>
    </row>
    <row r="921" s="2" customFormat="1" ht="24.15" customHeight="1">
      <c r="A921" s="42"/>
      <c r="B921" s="43"/>
      <c r="C921" s="208" t="s">
        <v>961</v>
      </c>
      <c r="D921" s="208" t="s">
        <v>149</v>
      </c>
      <c r="E921" s="209" t="s">
        <v>946</v>
      </c>
      <c r="F921" s="210" t="s">
        <v>947</v>
      </c>
      <c r="G921" s="211" t="s">
        <v>294</v>
      </c>
      <c r="H921" s="212">
        <v>445.16300000000001</v>
      </c>
      <c r="I921" s="213"/>
      <c r="J921" s="214">
        <f>ROUND(I921*H921,2)</f>
        <v>0</v>
      </c>
      <c r="K921" s="210" t="s">
        <v>152</v>
      </c>
      <c r="L921" s="48"/>
      <c r="M921" s="215" t="s">
        <v>32</v>
      </c>
      <c r="N921" s="216" t="s">
        <v>49</v>
      </c>
      <c r="O921" s="88"/>
      <c r="P921" s="217">
        <f>O921*H921</f>
        <v>0</v>
      </c>
      <c r="Q921" s="217">
        <v>0</v>
      </c>
      <c r="R921" s="217">
        <f>Q921*H921</f>
        <v>0</v>
      </c>
      <c r="S921" s="217">
        <v>0</v>
      </c>
      <c r="T921" s="218">
        <f>S921*H921</f>
        <v>0</v>
      </c>
      <c r="U921" s="42"/>
      <c r="V921" s="42"/>
      <c r="W921" s="42"/>
      <c r="X921" s="42"/>
      <c r="Y921" s="42"/>
      <c r="Z921" s="42"/>
      <c r="AA921" s="42"/>
      <c r="AB921" s="42"/>
      <c r="AC921" s="42"/>
      <c r="AD921" s="42"/>
      <c r="AE921" s="42"/>
      <c r="AR921" s="219" t="s">
        <v>362</v>
      </c>
      <c r="AT921" s="219" t="s">
        <v>149</v>
      </c>
      <c r="AU921" s="219" t="s">
        <v>88</v>
      </c>
      <c r="AY921" s="20" t="s">
        <v>146</v>
      </c>
      <c r="BE921" s="220">
        <f>IF(N921="základní",J921,0)</f>
        <v>0</v>
      </c>
      <c r="BF921" s="220">
        <f>IF(N921="snížená",J921,0)</f>
        <v>0</v>
      </c>
      <c r="BG921" s="220">
        <f>IF(N921="zákl. přenesená",J921,0)</f>
        <v>0</v>
      </c>
      <c r="BH921" s="220">
        <f>IF(N921="sníž. přenesená",J921,0)</f>
        <v>0</v>
      </c>
      <c r="BI921" s="220">
        <f>IF(N921="nulová",J921,0)</f>
        <v>0</v>
      </c>
      <c r="BJ921" s="20" t="s">
        <v>86</v>
      </c>
      <c r="BK921" s="220">
        <f>ROUND(I921*H921,2)</f>
        <v>0</v>
      </c>
      <c r="BL921" s="20" t="s">
        <v>362</v>
      </c>
      <c r="BM921" s="219" t="s">
        <v>962</v>
      </c>
    </row>
    <row r="922" s="2" customFormat="1">
      <c r="A922" s="42"/>
      <c r="B922" s="43"/>
      <c r="C922" s="44"/>
      <c r="D922" s="221" t="s">
        <v>155</v>
      </c>
      <c r="E922" s="44"/>
      <c r="F922" s="222" t="s">
        <v>949</v>
      </c>
      <c r="G922" s="44"/>
      <c r="H922" s="44"/>
      <c r="I922" s="223"/>
      <c r="J922" s="44"/>
      <c r="K922" s="44"/>
      <c r="L922" s="48"/>
      <c r="M922" s="224"/>
      <c r="N922" s="225"/>
      <c r="O922" s="88"/>
      <c r="P922" s="88"/>
      <c r="Q922" s="88"/>
      <c r="R922" s="88"/>
      <c r="S922" s="88"/>
      <c r="T922" s="89"/>
      <c r="U922" s="42"/>
      <c r="V922" s="42"/>
      <c r="W922" s="42"/>
      <c r="X922" s="42"/>
      <c r="Y922" s="42"/>
      <c r="Z922" s="42"/>
      <c r="AA922" s="42"/>
      <c r="AB922" s="42"/>
      <c r="AC922" s="42"/>
      <c r="AD922" s="42"/>
      <c r="AE922" s="42"/>
      <c r="AT922" s="20" t="s">
        <v>155</v>
      </c>
      <c r="AU922" s="20" t="s">
        <v>88</v>
      </c>
    </row>
    <row r="923" s="2" customFormat="1">
      <c r="A923" s="42"/>
      <c r="B923" s="43"/>
      <c r="C923" s="44"/>
      <c r="D923" s="226" t="s">
        <v>156</v>
      </c>
      <c r="E923" s="44"/>
      <c r="F923" s="227" t="s">
        <v>950</v>
      </c>
      <c r="G923" s="44"/>
      <c r="H923" s="44"/>
      <c r="I923" s="223"/>
      <c r="J923" s="44"/>
      <c r="K923" s="44"/>
      <c r="L923" s="48"/>
      <c r="M923" s="224"/>
      <c r="N923" s="225"/>
      <c r="O923" s="88"/>
      <c r="P923" s="88"/>
      <c r="Q923" s="88"/>
      <c r="R923" s="88"/>
      <c r="S923" s="88"/>
      <c r="T923" s="89"/>
      <c r="U923" s="42"/>
      <c r="V923" s="42"/>
      <c r="W923" s="42"/>
      <c r="X923" s="42"/>
      <c r="Y923" s="42"/>
      <c r="Z923" s="42"/>
      <c r="AA923" s="42"/>
      <c r="AB923" s="42"/>
      <c r="AC923" s="42"/>
      <c r="AD923" s="42"/>
      <c r="AE923" s="42"/>
      <c r="AT923" s="20" t="s">
        <v>156</v>
      </c>
      <c r="AU923" s="20" t="s">
        <v>88</v>
      </c>
    </row>
    <row r="924" s="14" customFormat="1">
      <c r="A924" s="14"/>
      <c r="B924" s="244"/>
      <c r="C924" s="245"/>
      <c r="D924" s="221" t="s">
        <v>186</v>
      </c>
      <c r="E924" s="246" t="s">
        <v>32</v>
      </c>
      <c r="F924" s="247" t="s">
        <v>710</v>
      </c>
      <c r="G924" s="245"/>
      <c r="H924" s="246" t="s">
        <v>32</v>
      </c>
      <c r="I924" s="248"/>
      <c r="J924" s="245"/>
      <c r="K924" s="245"/>
      <c r="L924" s="249"/>
      <c r="M924" s="250"/>
      <c r="N924" s="251"/>
      <c r="O924" s="251"/>
      <c r="P924" s="251"/>
      <c r="Q924" s="251"/>
      <c r="R924" s="251"/>
      <c r="S924" s="251"/>
      <c r="T924" s="252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3" t="s">
        <v>186</v>
      </c>
      <c r="AU924" s="253" t="s">
        <v>88</v>
      </c>
      <c r="AV924" s="14" t="s">
        <v>86</v>
      </c>
      <c r="AW924" s="14" t="s">
        <v>39</v>
      </c>
      <c r="AX924" s="14" t="s">
        <v>78</v>
      </c>
      <c r="AY924" s="253" t="s">
        <v>146</v>
      </c>
    </row>
    <row r="925" s="13" customFormat="1">
      <c r="A925" s="13"/>
      <c r="B925" s="229"/>
      <c r="C925" s="230"/>
      <c r="D925" s="221" t="s">
        <v>186</v>
      </c>
      <c r="E925" s="231" t="s">
        <v>32</v>
      </c>
      <c r="F925" s="232" t="s">
        <v>909</v>
      </c>
      <c r="G925" s="230"/>
      <c r="H925" s="233">
        <v>78.159999999999997</v>
      </c>
      <c r="I925" s="234"/>
      <c r="J925" s="230"/>
      <c r="K925" s="230"/>
      <c r="L925" s="235"/>
      <c r="M925" s="236"/>
      <c r="N925" s="237"/>
      <c r="O925" s="237"/>
      <c r="P925" s="237"/>
      <c r="Q925" s="237"/>
      <c r="R925" s="237"/>
      <c r="S925" s="237"/>
      <c r="T925" s="238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39" t="s">
        <v>186</v>
      </c>
      <c r="AU925" s="239" t="s">
        <v>88</v>
      </c>
      <c r="AV925" s="13" t="s">
        <v>88</v>
      </c>
      <c r="AW925" s="13" t="s">
        <v>39</v>
      </c>
      <c r="AX925" s="13" t="s">
        <v>78</v>
      </c>
      <c r="AY925" s="239" t="s">
        <v>146</v>
      </c>
    </row>
    <row r="926" s="13" customFormat="1">
      <c r="A926" s="13"/>
      <c r="B926" s="229"/>
      <c r="C926" s="230"/>
      <c r="D926" s="221" t="s">
        <v>186</v>
      </c>
      <c r="E926" s="231" t="s">
        <v>32</v>
      </c>
      <c r="F926" s="232" t="s">
        <v>910</v>
      </c>
      <c r="G926" s="230"/>
      <c r="H926" s="233">
        <v>30.82</v>
      </c>
      <c r="I926" s="234"/>
      <c r="J926" s="230"/>
      <c r="K926" s="230"/>
      <c r="L926" s="235"/>
      <c r="M926" s="236"/>
      <c r="N926" s="237"/>
      <c r="O926" s="237"/>
      <c r="P926" s="237"/>
      <c r="Q926" s="237"/>
      <c r="R926" s="237"/>
      <c r="S926" s="237"/>
      <c r="T926" s="238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39" t="s">
        <v>186</v>
      </c>
      <c r="AU926" s="239" t="s">
        <v>88</v>
      </c>
      <c r="AV926" s="13" t="s">
        <v>88</v>
      </c>
      <c r="AW926" s="13" t="s">
        <v>39</v>
      </c>
      <c r="AX926" s="13" t="s">
        <v>78</v>
      </c>
      <c r="AY926" s="239" t="s">
        <v>146</v>
      </c>
    </row>
    <row r="927" s="13" customFormat="1">
      <c r="A927" s="13"/>
      <c r="B927" s="229"/>
      <c r="C927" s="230"/>
      <c r="D927" s="221" t="s">
        <v>186</v>
      </c>
      <c r="E927" s="231" t="s">
        <v>32</v>
      </c>
      <c r="F927" s="232" t="s">
        <v>911</v>
      </c>
      <c r="G927" s="230"/>
      <c r="H927" s="233">
        <v>12.9</v>
      </c>
      <c r="I927" s="234"/>
      <c r="J927" s="230"/>
      <c r="K927" s="230"/>
      <c r="L927" s="235"/>
      <c r="M927" s="236"/>
      <c r="N927" s="237"/>
      <c r="O927" s="237"/>
      <c r="P927" s="237"/>
      <c r="Q927" s="237"/>
      <c r="R927" s="237"/>
      <c r="S927" s="237"/>
      <c r="T927" s="238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39" t="s">
        <v>186</v>
      </c>
      <c r="AU927" s="239" t="s">
        <v>88</v>
      </c>
      <c r="AV927" s="13" t="s">
        <v>88</v>
      </c>
      <c r="AW927" s="13" t="s">
        <v>39</v>
      </c>
      <c r="AX927" s="13" t="s">
        <v>78</v>
      </c>
      <c r="AY927" s="239" t="s">
        <v>146</v>
      </c>
    </row>
    <row r="928" s="14" customFormat="1">
      <c r="A928" s="14"/>
      <c r="B928" s="244"/>
      <c r="C928" s="245"/>
      <c r="D928" s="221" t="s">
        <v>186</v>
      </c>
      <c r="E928" s="246" t="s">
        <v>32</v>
      </c>
      <c r="F928" s="247" t="s">
        <v>912</v>
      </c>
      <c r="G928" s="245"/>
      <c r="H928" s="246" t="s">
        <v>32</v>
      </c>
      <c r="I928" s="248"/>
      <c r="J928" s="245"/>
      <c r="K928" s="245"/>
      <c r="L928" s="249"/>
      <c r="M928" s="250"/>
      <c r="N928" s="251"/>
      <c r="O928" s="251"/>
      <c r="P928" s="251"/>
      <c r="Q928" s="251"/>
      <c r="R928" s="251"/>
      <c r="S928" s="251"/>
      <c r="T928" s="252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3" t="s">
        <v>186</v>
      </c>
      <c r="AU928" s="253" t="s">
        <v>88</v>
      </c>
      <c r="AV928" s="14" t="s">
        <v>86</v>
      </c>
      <c r="AW928" s="14" t="s">
        <v>39</v>
      </c>
      <c r="AX928" s="14" t="s">
        <v>78</v>
      </c>
      <c r="AY928" s="253" t="s">
        <v>146</v>
      </c>
    </row>
    <row r="929" s="13" customFormat="1">
      <c r="A929" s="13"/>
      <c r="B929" s="229"/>
      <c r="C929" s="230"/>
      <c r="D929" s="221" t="s">
        <v>186</v>
      </c>
      <c r="E929" s="231" t="s">
        <v>32</v>
      </c>
      <c r="F929" s="232" t="s">
        <v>913</v>
      </c>
      <c r="G929" s="230"/>
      <c r="H929" s="233">
        <v>297.80399999999997</v>
      </c>
      <c r="I929" s="234"/>
      <c r="J929" s="230"/>
      <c r="K929" s="230"/>
      <c r="L929" s="235"/>
      <c r="M929" s="236"/>
      <c r="N929" s="237"/>
      <c r="O929" s="237"/>
      <c r="P929" s="237"/>
      <c r="Q929" s="237"/>
      <c r="R929" s="237"/>
      <c r="S929" s="237"/>
      <c r="T929" s="238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39" t="s">
        <v>186</v>
      </c>
      <c r="AU929" s="239" t="s">
        <v>88</v>
      </c>
      <c r="AV929" s="13" t="s">
        <v>88</v>
      </c>
      <c r="AW929" s="13" t="s">
        <v>39</v>
      </c>
      <c r="AX929" s="13" t="s">
        <v>78</v>
      </c>
      <c r="AY929" s="239" t="s">
        <v>146</v>
      </c>
    </row>
    <row r="930" s="13" customFormat="1">
      <c r="A930" s="13"/>
      <c r="B930" s="229"/>
      <c r="C930" s="230"/>
      <c r="D930" s="221" t="s">
        <v>186</v>
      </c>
      <c r="E930" s="231" t="s">
        <v>32</v>
      </c>
      <c r="F930" s="232" t="s">
        <v>914</v>
      </c>
      <c r="G930" s="230"/>
      <c r="H930" s="233">
        <v>-9.1430000000000007</v>
      </c>
      <c r="I930" s="234"/>
      <c r="J930" s="230"/>
      <c r="K930" s="230"/>
      <c r="L930" s="235"/>
      <c r="M930" s="236"/>
      <c r="N930" s="237"/>
      <c r="O930" s="237"/>
      <c r="P930" s="237"/>
      <c r="Q930" s="237"/>
      <c r="R930" s="237"/>
      <c r="S930" s="237"/>
      <c r="T930" s="238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39" t="s">
        <v>186</v>
      </c>
      <c r="AU930" s="239" t="s">
        <v>88</v>
      </c>
      <c r="AV930" s="13" t="s">
        <v>88</v>
      </c>
      <c r="AW930" s="13" t="s">
        <v>39</v>
      </c>
      <c r="AX930" s="13" t="s">
        <v>78</v>
      </c>
      <c r="AY930" s="239" t="s">
        <v>146</v>
      </c>
    </row>
    <row r="931" s="13" customFormat="1">
      <c r="A931" s="13"/>
      <c r="B931" s="229"/>
      <c r="C931" s="230"/>
      <c r="D931" s="221" t="s">
        <v>186</v>
      </c>
      <c r="E931" s="231" t="s">
        <v>32</v>
      </c>
      <c r="F931" s="232" t="s">
        <v>915</v>
      </c>
      <c r="G931" s="230"/>
      <c r="H931" s="233">
        <v>27.564</v>
      </c>
      <c r="I931" s="234"/>
      <c r="J931" s="230"/>
      <c r="K931" s="230"/>
      <c r="L931" s="235"/>
      <c r="M931" s="236"/>
      <c r="N931" s="237"/>
      <c r="O931" s="237"/>
      <c r="P931" s="237"/>
      <c r="Q931" s="237"/>
      <c r="R931" s="237"/>
      <c r="S931" s="237"/>
      <c r="T931" s="238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39" t="s">
        <v>186</v>
      </c>
      <c r="AU931" s="239" t="s">
        <v>88</v>
      </c>
      <c r="AV931" s="13" t="s">
        <v>88</v>
      </c>
      <c r="AW931" s="13" t="s">
        <v>39</v>
      </c>
      <c r="AX931" s="13" t="s">
        <v>78</v>
      </c>
      <c r="AY931" s="239" t="s">
        <v>146</v>
      </c>
    </row>
    <row r="932" s="14" customFormat="1">
      <c r="A932" s="14"/>
      <c r="B932" s="244"/>
      <c r="C932" s="245"/>
      <c r="D932" s="221" t="s">
        <v>186</v>
      </c>
      <c r="E932" s="246" t="s">
        <v>32</v>
      </c>
      <c r="F932" s="247" t="s">
        <v>916</v>
      </c>
      <c r="G932" s="245"/>
      <c r="H932" s="246" t="s">
        <v>32</v>
      </c>
      <c r="I932" s="248"/>
      <c r="J932" s="245"/>
      <c r="K932" s="245"/>
      <c r="L932" s="249"/>
      <c r="M932" s="250"/>
      <c r="N932" s="251"/>
      <c r="O932" s="251"/>
      <c r="P932" s="251"/>
      <c r="Q932" s="251"/>
      <c r="R932" s="251"/>
      <c r="S932" s="251"/>
      <c r="T932" s="252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3" t="s">
        <v>186</v>
      </c>
      <c r="AU932" s="253" t="s">
        <v>88</v>
      </c>
      <c r="AV932" s="14" t="s">
        <v>86</v>
      </c>
      <c r="AW932" s="14" t="s">
        <v>39</v>
      </c>
      <c r="AX932" s="14" t="s">
        <v>78</v>
      </c>
      <c r="AY932" s="253" t="s">
        <v>146</v>
      </c>
    </row>
    <row r="933" s="13" customFormat="1">
      <c r="A933" s="13"/>
      <c r="B933" s="229"/>
      <c r="C933" s="230"/>
      <c r="D933" s="221" t="s">
        <v>186</v>
      </c>
      <c r="E933" s="231" t="s">
        <v>32</v>
      </c>
      <c r="F933" s="232" t="s">
        <v>917</v>
      </c>
      <c r="G933" s="230"/>
      <c r="H933" s="233">
        <v>5.484</v>
      </c>
      <c r="I933" s="234"/>
      <c r="J933" s="230"/>
      <c r="K933" s="230"/>
      <c r="L933" s="235"/>
      <c r="M933" s="236"/>
      <c r="N933" s="237"/>
      <c r="O933" s="237"/>
      <c r="P933" s="237"/>
      <c r="Q933" s="237"/>
      <c r="R933" s="237"/>
      <c r="S933" s="237"/>
      <c r="T933" s="238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39" t="s">
        <v>186</v>
      </c>
      <c r="AU933" s="239" t="s">
        <v>88</v>
      </c>
      <c r="AV933" s="13" t="s">
        <v>88</v>
      </c>
      <c r="AW933" s="13" t="s">
        <v>39</v>
      </c>
      <c r="AX933" s="13" t="s">
        <v>78</v>
      </c>
      <c r="AY933" s="239" t="s">
        <v>146</v>
      </c>
    </row>
    <row r="934" s="13" customFormat="1">
      <c r="A934" s="13"/>
      <c r="B934" s="229"/>
      <c r="C934" s="230"/>
      <c r="D934" s="221" t="s">
        <v>186</v>
      </c>
      <c r="E934" s="231" t="s">
        <v>32</v>
      </c>
      <c r="F934" s="232" t="s">
        <v>918</v>
      </c>
      <c r="G934" s="230"/>
      <c r="H934" s="233">
        <v>1.5740000000000001</v>
      </c>
      <c r="I934" s="234"/>
      <c r="J934" s="230"/>
      <c r="K934" s="230"/>
      <c r="L934" s="235"/>
      <c r="M934" s="236"/>
      <c r="N934" s="237"/>
      <c r="O934" s="237"/>
      <c r="P934" s="237"/>
      <c r="Q934" s="237"/>
      <c r="R934" s="237"/>
      <c r="S934" s="237"/>
      <c r="T934" s="238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39" t="s">
        <v>186</v>
      </c>
      <c r="AU934" s="239" t="s">
        <v>88</v>
      </c>
      <c r="AV934" s="13" t="s">
        <v>88</v>
      </c>
      <c r="AW934" s="13" t="s">
        <v>39</v>
      </c>
      <c r="AX934" s="13" t="s">
        <v>78</v>
      </c>
      <c r="AY934" s="239" t="s">
        <v>146</v>
      </c>
    </row>
    <row r="935" s="15" customFormat="1">
      <c r="A935" s="15"/>
      <c r="B935" s="254"/>
      <c r="C935" s="255"/>
      <c r="D935" s="221" t="s">
        <v>186</v>
      </c>
      <c r="E935" s="256" t="s">
        <v>32</v>
      </c>
      <c r="F935" s="257" t="s">
        <v>256</v>
      </c>
      <c r="G935" s="255"/>
      <c r="H935" s="258">
        <v>445.16299999999995</v>
      </c>
      <c r="I935" s="259"/>
      <c r="J935" s="255"/>
      <c r="K935" s="255"/>
      <c r="L935" s="260"/>
      <c r="M935" s="261"/>
      <c r="N935" s="262"/>
      <c r="O935" s="262"/>
      <c r="P935" s="262"/>
      <c r="Q935" s="262"/>
      <c r="R935" s="262"/>
      <c r="S935" s="262"/>
      <c r="T935" s="263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T935" s="264" t="s">
        <v>186</v>
      </c>
      <c r="AU935" s="264" t="s">
        <v>88</v>
      </c>
      <c r="AV935" s="15" t="s">
        <v>171</v>
      </c>
      <c r="AW935" s="15" t="s">
        <v>39</v>
      </c>
      <c r="AX935" s="15" t="s">
        <v>86</v>
      </c>
      <c r="AY935" s="264" t="s">
        <v>146</v>
      </c>
    </row>
    <row r="936" s="2" customFormat="1" ht="16.5" customHeight="1">
      <c r="A936" s="42"/>
      <c r="B936" s="43"/>
      <c r="C936" s="265" t="s">
        <v>963</v>
      </c>
      <c r="D936" s="265" t="s">
        <v>286</v>
      </c>
      <c r="E936" s="266" t="s">
        <v>964</v>
      </c>
      <c r="F936" s="267" t="s">
        <v>965</v>
      </c>
      <c r="G936" s="268" t="s">
        <v>294</v>
      </c>
      <c r="H936" s="269">
        <v>514.16300000000001</v>
      </c>
      <c r="I936" s="270"/>
      <c r="J936" s="271">
        <f>ROUND(I936*H936,2)</f>
        <v>0</v>
      </c>
      <c r="K936" s="267" t="s">
        <v>152</v>
      </c>
      <c r="L936" s="272"/>
      <c r="M936" s="273" t="s">
        <v>32</v>
      </c>
      <c r="N936" s="274" t="s">
        <v>49</v>
      </c>
      <c r="O936" s="88"/>
      <c r="P936" s="217">
        <f>O936*H936</f>
        <v>0</v>
      </c>
      <c r="Q936" s="217">
        <v>0.00050000000000000001</v>
      </c>
      <c r="R936" s="217">
        <f>Q936*H936</f>
        <v>0.25708150000000002</v>
      </c>
      <c r="S936" s="217">
        <v>0</v>
      </c>
      <c r="T936" s="218">
        <f>S936*H936</f>
        <v>0</v>
      </c>
      <c r="U936" s="42"/>
      <c r="V936" s="42"/>
      <c r="W936" s="42"/>
      <c r="X936" s="42"/>
      <c r="Y936" s="42"/>
      <c r="Z936" s="42"/>
      <c r="AA936" s="42"/>
      <c r="AB936" s="42"/>
      <c r="AC936" s="42"/>
      <c r="AD936" s="42"/>
      <c r="AE936" s="42"/>
      <c r="AR936" s="219" t="s">
        <v>538</v>
      </c>
      <c r="AT936" s="219" t="s">
        <v>286</v>
      </c>
      <c r="AU936" s="219" t="s">
        <v>88</v>
      </c>
      <c r="AY936" s="20" t="s">
        <v>146</v>
      </c>
      <c r="BE936" s="220">
        <f>IF(N936="základní",J936,0)</f>
        <v>0</v>
      </c>
      <c r="BF936" s="220">
        <f>IF(N936="snížená",J936,0)</f>
        <v>0</v>
      </c>
      <c r="BG936" s="220">
        <f>IF(N936="zákl. přenesená",J936,0)</f>
        <v>0</v>
      </c>
      <c r="BH936" s="220">
        <f>IF(N936="sníž. přenesená",J936,0)</f>
        <v>0</v>
      </c>
      <c r="BI936" s="220">
        <f>IF(N936="nulová",J936,0)</f>
        <v>0</v>
      </c>
      <c r="BJ936" s="20" t="s">
        <v>86</v>
      </c>
      <c r="BK936" s="220">
        <f>ROUND(I936*H936,2)</f>
        <v>0</v>
      </c>
      <c r="BL936" s="20" t="s">
        <v>362</v>
      </c>
      <c r="BM936" s="219" t="s">
        <v>966</v>
      </c>
    </row>
    <row r="937" s="2" customFormat="1">
      <c r="A937" s="42"/>
      <c r="B937" s="43"/>
      <c r="C937" s="44"/>
      <c r="D937" s="221" t="s">
        <v>155</v>
      </c>
      <c r="E937" s="44"/>
      <c r="F937" s="222" t="s">
        <v>965</v>
      </c>
      <c r="G937" s="44"/>
      <c r="H937" s="44"/>
      <c r="I937" s="223"/>
      <c r="J937" s="44"/>
      <c r="K937" s="44"/>
      <c r="L937" s="48"/>
      <c r="M937" s="224"/>
      <c r="N937" s="225"/>
      <c r="O937" s="88"/>
      <c r="P937" s="88"/>
      <c r="Q937" s="88"/>
      <c r="R937" s="88"/>
      <c r="S937" s="88"/>
      <c r="T937" s="89"/>
      <c r="U937" s="42"/>
      <c r="V937" s="42"/>
      <c r="W937" s="42"/>
      <c r="X937" s="42"/>
      <c r="Y937" s="42"/>
      <c r="Z937" s="42"/>
      <c r="AA937" s="42"/>
      <c r="AB937" s="42"/>
      <c r="AC937" s="42"/>
      <c r="AD937" s="42"/>
      <c r="AE937" s="42"/>
      <c r="AT937" s="20" t="s">
        <v>155</v>
      </c>
      <c r="AU937" s="20" t="s">
        <v>88</v>
      </c>
    </row>
    <row r="938" s="13" customFormat="1">
      <c r="A938" s="13"/>
      <c r="B938" s="229"/>
      <c r="C938" s="230"/>
      <c r="D938" s="221" t="s">
        <v>186</v>
      </c>
      <c r="E938" s="230"/>
      <c r="F938" s="232" t="s">
        <v>967</v>
      </c>
      <c r="G938" s="230"/>
      <c r="H938" s="233">
        <v>514.16300000000001</v>
      </c>
      <c r="I938" s="234"/>
      <c r="J938" s="230"/>
      <c r="K938" s="230"/>
      <c r="L938" s="235"/>
      <c r="M938" s="236"/>
      <c r="N938" s="237"/>
      <c r="O938" s="237"/>
      <c r="P938" s="237"/>
      <c r="Q938" s="237"/>
      <c r="R938" s="237"/>
      <c r="S938" s="237"/>
      <c r="T938" s="238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39" t="s">
        <v>186</v>
      </c>
      <c r="AU938" s="239" t="s">
        <v>88</v>
      </c>
      <c r="AV938" s="13" t="s">
        <v>88</v>
      </c>
      <c r="AW938" s="13" t="s">
        <v>4</v>
      </c>
      <c r="AX938" s="13" t="s">
        <v>86</v>
      </c>
      <c r="AY938" s="239" t="s">
        <v>146</v>
      </c>
    </row>
    <row r="939" s="2" customFormat="1" ht="24.15" customHeight="1">
      <c r="A939" s="42"/>
      <c r="B939" s="43"/>
      <c r="C939" s="208" t="s">
        <v>968</v>
      </c>
      <c r="D939" s="208" t="s">
        <v>149</v>
      </c>
      <c r="E939" s="209" t="s">
        <v>969</v>
      </c>
      <c r="F939" s="210" t="s">
        <v>970</v>
      </c>
      <c r="G939" s="211" t="s">
        <v>294</v>
      </c>
      <c r="H939" s="212">
        <v>323.28300000000002</v>
      </c>
      <c r="I939" s="213"/>
      <c r="J939" s="214">
        <f>ROUND(I939*H939,2)</f>
        <v>0</v>
      </c>
      <c r="K939" s="210" t="s">
        <v>152</v>
      </c>
      <c r="L939" s="48"/>
      <c r="M939" s="215" t="s">
        <v>32</v>
      </c>
      <c r="N939" s="216" t="s">
        <v>49</v>
      </c>
      <c r="O939" s="88"/>
      <c r="P939" s="217">
        <f>O939*H939</f>
        <v>0</v>
      </c>
      <c r="Q939" s="217">
        <v>0</v>
      </c>
      <c r="R939" s="217">
        <f>Q939*H939</f>
        <v>0</v>
      </c>
      <c r="S939" s="217">
        <v>0</v>
      </c>
      <c r="T939" s="218">
        <f>S939*H939</f>
        <v>0</v>
      </c>
      <c r="U939" s="42"/>
      <c r="V939" s="42"/>
      <c r="W939" s="42"/>
      <c r="X939" s="42"/>
      <c r="Y939" s="42"/>
      <c r="Z939" s="42"/>
      <c r="AA939" s="42"/>
      <c r="AB939" s="42"/>
      <c r="AC939" s="42"/>
      <c r="AD939" s="42"/>
      <c r="AE939" s="42"/>
      <c r="AR939" s="219" t="s">
        <v>362</v>
      </c>
      <c r="AT939" s="219" t="s">
        <v>149</v>
      </c>
      <c r="AU939" s="219" t="s">
        <v>88</v>
      </c>
      <c r="AY939" s="20" t="s">
        <v>146</v>
      </c>
      <c r="BE939" s="220">
        <f>IF(N939="základní",J939,0)</f>
        <v>0</v>
      </c>
      <c r="BF939" s="220">
        <f>IF(N939="snížená",J939,0)</f>
        <v>0</v>
      </c>
      <c r="BG939" s="220">
        <f>IF(N939="zákl. přenesená",J939,0)</f>
        <v>0</v>
      </c>
      <c r="BH939" s="220">
        <f>IF(N939="sníž. přenesená",J939,0)</f>
        <v>0</v>
      </c>
      <c r="BI939" s="220">
        <f>IF(N939="nulová",J939,0)</f>
        <v>0</v>
      </c>
      <c r="BJ939" s="20" t="s">
        <v>86</v>
      </c>
      <c r="BK939" s="220">
        <f>ROUND(I939*H939,2)</f>
        <v>0</v>
      </c>
      <c r="BL939" s="20" t="s">
        <v>362</v>
      </c>
      <c r="BM939" s="219" t="s">
        <v>971</v>
      </c>
    </row>
    <row r="940" s="2" customFormat="1">
      <c r="A940" s="42"/>
      <c r="B940" s="43"/>
      <c r="C940" s="44"/>
      <c r="D940" s="221" t="s">
        <v>155</v>
      </c>
      <c r="E940" s="44"/>
      <c r="F940" s="222" t="s">
        <v>972</v>
      </c>
      <c r="G940" s="44"/>
      <c r="H940" s="44"/>
      <c r="I940" s="223"/>
      <c r="J940" s="44"/>
      <c r="K940" s="44"/>
      <c r="L940" s="48"/>
      <c r="M940" s="224"/>
      <c r="N940" s="225"/>
      <c r="O940" s="88"/>
      <c r="P940" s="88"/>
      <c r="Q940" s="88"/>
      <c r="R940" s="88"/>
      <c r="S940" s="88"/>
      <c r="T940" s="89"/>
      <c r="U940" s="42"/>
      <c r="V940" s="42"/>
      <c r="W940" s="42"/>
      <c r="X940" s="42"/>
      <c r="Y940" s="42"/>
      <c r="Z940" s="42"/>
      <c r="AA940" s="42"/>
      <c r="AB940" s="42"/>
      <c r="AC940" s="42"/>
      <c r="AD940" s="42"/>
      <c r="AE940" s="42"/>
      <c r="AT940" s="20" t="s">
        <v>155</v>
      </c>
      <c r="AU940" s="20" t="s">
        <v>88</v>
      </c>
    </row>
    <row r="941" s="2" customFormat="1">
      <c r="A941" s="42"/>
      <c r="B941" s="43"/>
      <c r="C941" s="44"/>
      <c r="D941" s="226" t="s">
        <v>156</v>
      </c>
      <c r="E941" s="44"/>
      <c r="F941" s="227" t="s">
        <v>973</v>
      </c>
      <c r="G941" s="44"/>
      <c r="H941" s="44"/>
      <c r="I941" s="223"/>
      <c r="J941" s="44"/>
      <c r="K941" s="44"/>
      <c r="L941" s="48"/>
      <c r="M941" s="224"/>
      <c r="N941" s="225"/>
      <c r="O941" s="88"/>
      <c r="P941" s="88"/>
      <c r="Q941" s="88"/>
      <c r="R941" s="88"/>
      <c r="S941" s="88"/>
      <c r="T941" s="89"/>
      <c r="U941" s="42"/>
      <c r="V941" s="42"/>
      <c r="W941" s="42"/>
      <c r="X941" s="42"/>
      <c r="Y941" s="42"/>
      <c r="Z941" s="42"/>
      <c r="AA941" s="42"/>
      <c r="AB941" s="42"/>
      <c r="AC941" s="42"/>
      <c r="AD941" s="42"/>
      <c r="AE941" s="42"/>
      <c r="AT941" s="20" t="s">
        <v>156</v>
      </c>
      <c r="AU941" s="20" t="s">
        <v>88</v>
      </c>
    </row>
    <row r="942" s="14" customFormat="1">
      <c r="A942" s="14"/>
      <c r="B942" s="244"/>
      <c r="C942" s="245"/>
      <c r="D942" s="221" t="s">
        <v>186</v>
      </c>
      <c r="E942" s="246" t="s">
        <v>32</v>
      </c>
      <c r="F942" s="247" t="s">
        <v>912</v>
      </c>
      <c r="G942" s="245"/>
      <c r="H942" s="246" t="s">
        <v>32</v>
      </c>
      <c r="I942" s="248"/>
      <c r="J942" s="245"/>
      <c r="K942" s="245"/>
      <c r="L942" s="249"/>
      <c r="M942" s="250"/>
      <c r="N942" s="251"/>
      <c r="O942" s="251"/>
      <c r="P942" s="251"/>
      <c r="Q942" s="251"/>
      <c r="R942" s="251"/>
      <c r="S942" s="251"/>
      <c r="T942" s="252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3" t="s">
        <v>186</v>
      </c>
      <c r="AU942" s="253" t="s">
        <v>88</v>
      </c>
      <c r="AV942" s="14" t="s">
        <v>86</v>
      </c>
      <c r="AW942" s="14" t="s">
        <v>39</v>
      </c>
      <c r="AX942" s="14" t="s">
        <v>78</v>
      </c>
      <c r="AY942" s="253" t="s">
        <v>146</v>
      </c>
    </row>
    <row r="943" s="13" customFormat="1">
      <c r="A943" s="13"/>
      <c r="B943" s="229"/>
      <c r="C943" s="230"/>
      <c r="D943" s="221" t="s">
        <v>186</v>
      </c>
      <c r="E943" s="231" t="s">
        <v>32</v>
      </c>
      <c r="F943" s="232" t="s">
        <v>913</v>
      </c>
      <c r="G943" s="230"/>
      <c r="H943" s="233">
        <v>297.80399999999997</v>
      </c>
      <c r="I943" s="234"/>
      <c r="J943" s="230"/>
      <c r="K943" s="230"/>
      <c r="L943" s="235"/>
      <c r="M943" s="236"/>
      <c r="N943" s="237"/>
      <c r="O943" s="237"/>
      <c r="P943" s="237"/>
      <c r="Q943" s="237"/>
      <c r="R943" s="237"/>
      <c r="S943" s="237"/>
      <c r="T943" s="238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39" t="s">
        <v>186</v>
      </c>
      <c r="AU943" s="239" t="s">
        <v>88</v>
      </c>
      <c r="AV943" s="13" t="s">
        <v>88</v>
      </c>
      <c r="AW943" s="13" t="s">
        <v>39</v>
      </c>
      <c r="AX943" s="13" t="s">
        <v>78</v>
      </c>
      <c r="AY943" s="239" t="s">
        <v>146</v>
      </c>
    </row>
    <row r="944" s="13" customFormat="1">
      <c r="A944" s="13"/>
      <c r="B944" s="229"/>
      <c r="C944" s="230"/>
      <c r="D944" s="221" t="s">
        <v>186</v>
      </c>
      <c r="E944" s="231" t="s">
        <v>32</v>
      </c>
      <c r="F944" s="232" t="s">
        <v>914</v>
      </c>
      <c r="G944" s="230"/>
      <c r="H944" s="233">
        <v>-9.1430000000000007</v>
      </c>
      <c r="I944" s="234"/>
      <c r="J944" s="230"/>
      <c r="K944" s="230"/>
      <c r="L944" s="235"/>
      <c r="M944" s="236"/>
      <c r="N944" s="237"/>
      <c r="O944" s="237"/>
      <c r="P944" s="237"/>
      <c r="Q944" s="237"/>
      <c r="R944" s="237"/>
      <c r="S944" s="237"/>
      <c r="T944" s="238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39" t="s">
        <v>186</v>
      </c>
      <c r="AU944" s="239" t="s">
        <v>88</v>
      </c>
      <c r="AV944" s="13" t="s">
        <v>88</v>
      </c>
      <c r="AW944" s="13" t="s">
        <v>39</v>
      </c>
      <c r="AX944" s="13" t="s">
        <v>78</v>
      </c>
      <c r="AY944" s="239" t="s">
        <v>146</v>
      </c>
    </row>
    <row r="945" s="13" customFormat="1">
      <c r="A945" s="13"/>
      <c r="B945" s="229"/>
      <c r="C945" s="230"/>
      <c r="D945" s="221" t="s">
        <v>186</v>
      </c>
      <c r="E945" s="231" t="s">
        <v>32</v>
      </c>
      <c r="F945" s="232" t="s">
        <v>915</v>
      </c>
      <c r="G945" s="230"/>
      <c r="H945" s="233">
        <v>27.564</v>
      </c>
      <c r="I945" s="234"/>
      <c r="J945" s="230"/>
      <c r="K945" s="230"/>
      <c r="L945" s="235"/>
      <c r="M945" s="236"/>
      <c r="N945" s="237"/>
      <c r="O945" s="237"/>
      <c r="P945" s="237"/>
      <c r="Q945" s="237"/>
      <c r="R945" s="237"/>
      <c r="S945" s="237"/>
      <c r="T945" s="238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39" t="s">
        <v>186</v>
      </c>
      <c r="AU945" s="239" t="s">
        <v>88</v>
      </c>
      <c r="AV945" s="13" t="s">
        <v>88</v>
      </c>
      <c r="AW945" s="13" t="s">
        <v>39</v>
      </c>
      <c r="AX945" s="13" t="s">
        <v>78</v>
      </c>
      <c r="AY945" s="239" t="s">
        <v>146</v>
      </c>
    </row>
    <row r="946" s="14" customFormat="1">
      <c r="A946" s="14"/>
      <c r="B946" s="244"/>
      <c r="C946" s="245"/>
      <c r="D946" s="221" t="s">
        <v>186</v>
      </c>
      <c r="E946" s="246" t="s">
        <v>32</v>
      </c>
      <c r="F946" s="247" t="s">
        <v>916</v>
      </c>
      <c r="G946" s="245"/>
      <c r="H946" s="246" t="s">
        <v>32</v>
      </c>
      <c r="I946" s="248"/>
      <c r="J946" s="245"/>
      <c r="K946" s="245"/>
      <c r="L946" s="249"/>
      <c r="M946" s="250"/>
      <c r="N946" s="251"/>
      <c r="O946" s="251"/>
      <c r="P946" s="251"/>
      <c r="Q946" s="251"/>
      <c r="R946" s="251"/>
      <c r="S946" s="251"/>
      <c r="T946" s="252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3" t="s">
        <v>186</v>
      </c>
      <c r="AU946" s="253" t="s">
        <v>88</v>
      </c>
      <c r="AV946" s="14" t="s">
        <v>86</v>
      </c>
      <c r="AW946" s="14" t="s">
        <v>39</v>
      </c>
      <c r="AX946" s="14" t="s">
        <v>78</v>
      </c>
      <c r="AY946" s="253" t="s">
        <v>146</v>
      </c>
    </row>
    <row r="947" s="13" customFormat="1">
      <c r="A947" s="13"/>
      <c r="B947" s="229"/>
      <c r="C947" s="230"/>
      <c r="D947" s="221" t="s">
        <v>186</v>
      </c>
      <c r="E947" s="231" t="s">
        <v>32</v>
      </c>
      <c r="F947" s="232" t="s">
        <v>917</v>
      </c>
      <c r="G947" s="230"/>
      <c r="H947" s="233">
        <v>5.484</v>
      </c>
      <c r="I947" s="234"/>
      <c r="J947" s="230"/>
      <c r="K947" s="230"/>
      <c r="L947" s="235"/>
      <c r="M947" s="236"/>
      <c r="N947" s="237"/>
      <c r="O947" s="237"/>
      <c r="P947" s="237"/>
      <c r="Q947" s="237"/>
      <c r="R947" s="237"/>
      <c r="S947" s="237"/>
      <c r="T947" s="238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39" t="s">
        <v>186</v>
      </c>
      <c r="AU947" s="239" t="s">
        <v>88</v>
      </c>
      <c r="AV947" s="13" t="s">
        <v>88</v>
      </c>
      <c r="AW947" s="13" t="s">
        <v>39</v>
      </c>
      <c r="AX947" s="13" t="s">
        <v>78</v>
      </c>
      <c r="AY947" s="239" t="s">
        <v>146</v>
      </c>
    </row>
    <row r="948" s="13" customFormat="1">
      <c r="A948" s="13"/>
      <c r="B948" s="229"/>
      <c r="C948" s="230"/>
      <c r="D948" s="221" t="s">
        <v>186</v>
      </c>
      <c r="E948" s="231" t="s">
        <v>32</v>
      </c>
      <c r="F948" s="232" t="s">
        <v>918</v>
      </c>
      <c r="G948" s="230"/>
      <c r="H948" s="233">
        <v>1.5740000000000001</v>
      </c>
      <c r="I948" s="234"/>
      <c r="J948" s="230"/>
      <c r="K948" s="230"/>
      <c r="L948" s="235"/>
      <c r="M948" s="236"/>
      <c r="N948" s="237"/>
      <c r="O948" s="237"/>
      <c r="P948" s="237"/>
      <c r="Q948" s="237"/>
      <c r="R948" s="237"/>
      <c r="S948" s="237"/>
      <c r="T948" s="238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39" t="s">
        <v>186</v>
      </c>
      <c r="AU948" s="239" t="s">
        <v>88</v>
      </c>
      <c r="AV948" s="13" t="s">
        <v>88</v>
      </c>
      <c r="AW948" s="13" t="s">
        <v>39</v>
      </c>
      <c r="AX948" s="13" t="s">
        <v>78</v>
      </c>
      <c r="AY948" s="239" t="s">
        <v>146</v>
      </c>
    </row>
    <row r="949" s="15" customFormat="1">
      <c r="A949" s="15"/>
      <c r="B949" s="254"/>
      <c r="C949" s="255"/>
      <c r="D949" s="221" t="s">
        <v>186</v>
      </c>
      <c r="E949" s="256" t="s">
        <v>32</v>
      </c>
      <c r="F949" s="257" t="s">
        <v>256</v>
      </c>
      <c r="G949" s="255"/>
      <c r="H949" s="258">
        <v>323.28299999999996</v>
      </c>
      <c r="I949" s="259"/>
      <c r="J949" s="255"/>
      <c r="K949" s="255"/>
      <c r="L949" s="260"/>
      <c r="M949" s="261"/>
      <c r="N949" s="262"/>
      <c r="O949" s="262"/>
      <c r="P949" s="262"/>
      <c r="Q949" s="262"/>
      <c r="R949" s="262"/>
      <c r="S949" s="262"/>
      <c r="T949" s="263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T949" s="264" t="s">
        <v>186</v>
      </c>
      <c r="AU949" s="264" t="s">
        <v>88</v>
      </c>
      <c r="AV949" s="15" t="s">
        <v>171</v>
      </c>
      <c r="AW949" s="15" t="s">
        <v>39</v>
      </c>
      <c r="AX949" s="15" t="s">
        <v>86</v>
      </c>
      <c r="AY949" s="264" t="s">
        <v>146</v>
      </c>
    </row>
    <row r="950" s="2" customFormat="1" ht="16.5" customHeight="1">
      <c r="A950" s="42"/>
      <c r="B950" s="43"/>
      <c r="C950" s="265" t="s">
        <v>974</v>
      </c>
      <c r="D950" s="265" t="s">
        <v>286</v>
      </c>
      <c r="E950" s="266" t="s">
        <v>964</v>
      </c>
      <c r="F950" s="267" t="s">
        <v>965</v>
      </c>
      <c r="G950" s="268" t="s">
        <v>294</v>
      </c>
      <c r="H950" s="269">
        <v>373.392</v>
      </c>
      <c r="I950" s="270"/>
      <c r="J950" s="271">
        <f>ROUND(I950*H950,2)</f>
        <v>0</v>
      </c>
      <c r="K950" s="267" t="s">
        <v>152</v>
      </c>
      <c r="L950" s="272"/>
      <c r="M950" s="273" t="s">
        <v>32</v>
      </c>
      <c r="N950" s="274" t="s">
        <v>49</v>
      </c>
      <c r="O950" s="88"/>
      <c r="P950" s="217">
        <f>O950*H950</f>
        <v>0</v>
      </c>
      <c r="Q950" s="217">
        <v>0.00050000000000000001</v>
      </c>
      <c r="R950" s="217">
        <f>Q950*H950</f>
        <v>0.186696</v>
      </c>
      <c r="S950" s="217">
        <v>0</v>
      </c>
      <c r="T950" s="218">
        <f>S950*H950</f>
        <v>0</v>
      </c>
      <c r="U950" s="42"/>
      <c r="V950" s="42"/>
      <c r="W950" s="42"/>
      <c r="X950" s="42"/>
      <c r="Y950" s="42"/>
      <c r="Z950" s="42"/>
      <c r="AA950" s="42"/>
      <c r="AB950" s="42"/>
      <c r="AC950" s="42"/>
      <c r="AD950" s="42"/>
      <c r="AE950" s="42"/>
      <c r="AR950" s="219" t="s">
        <v>538</v>
      </c>
      <c r="AT950" s="219" t="s">
        <v>286</v>
      </c>
      <c r="AU950" s="219" t="s">
        <v>88</v>
      </c>
      <c r="AY950" s="20" t="s">
        <v>146</v>
      </c>
      <c r="BE950" s="220">
        <f>IF(N950="základní",J950,0)</f>
        <v>0</v>
      </c>
      <c r="BF950" s="220">
        <f>IF(N950="snížená",J950,0)</f>
        <v>0</v>
      </c>
      <c r="BG950" s="220">
        <f>IF(N950="zákl. přenesená",J950,0)</f>
        <v>0</v>
      </c>
      <c r="BH950" s="220">
        <f>IF(N950="sníž. přenesená",J950,0)</f>
        <v>0</v>
      </c>
      <c r="BI950" s="220">
        <f>IF(N950="nulová",J950,0)</f>
        <v>0</v>
      </c>
      <c r="BJ950" s="20" t="s">
        <v>86</v>
      </c>
      <c r="BK950" s="220">
        <f>ROUND(I950*H950,2)</f>
        <v>0</v>
      </c>
      <c r="BL950" s="20" t="s">
        <v>362</v>
      </c>
      <c r="BM950" s="219" t="s">
        <v>975</v>
      </c>
    </row>
    <row r="951" s="2" customFormat="1">
      <c r="A951" s="42"/>
      <c r="B951" s="43"/>
      <c r="C951" s="44"/>
      <c r="D951" s="221" t="s">
        <v>155</v>
      </c>
      <c r="E951" s="44"/>
      <c r="F951" s="222" t="s">
        <v>965</v>
      </c>
      <c r="G951" s="44"/>
      <c r="H951" s="44"/>
      <c r="I951" s="223"/>
      <c r="J951" s="44"/>
      <c r="K951" s="44"/>
      <c r="L951" s="48"/>
      <c r="M951" s="224"/>
      <c r="N951" s="225"/>
      <c r="O951" s="88"/>
      <c r="P951" s="88"/>
      <c r="Q951" s="88"/>
      <c r="R951" s="88"/>
      <c r="S951" s="88"/>
      <c r="T951" s="89"/>
      <c r="U951" s="42"/>
      <c r="V951" s="42"/>
      <c r="W951" s="42"/>
      <c r="X951" s="42"/>
      <c r="Y951" s="42"/>
      <c r="Z951" s="42"/>
      <c r="AA951" s="42"/>
      <c r="AB951" s="42"/>
      <c r="AC951" s="42"/>
      <c r="AD951" s="42"/>
      <c r="AE951" s="42"/>
      <c r="AT951" s="20" t="s">
        <v>155</v>
      </c>
      <c r="AU951" s="20" t="s">
        <v>88</v>
      </c>
    </row>
    <row r="952" s="13" customFormat="1">
      <c r="A952" s="13"/>
      <c r="B952" s="229"/>
      <c r="C952" s="230"/>
      <c r="D952" s="221" t="s">
        <v>186</v>
      </c>
      <c r="E952" s="230"/>
      <c r="F952" s="232" t="s">
        <v>976</v>
      </c>
      <c r="G952" s="230"/>
      <c r="H952" s="233">
        <v>373.392</v>
      </c>
      <c r="I952" s="234"/>
      <c r="J952" s="230"/>
      <c r="K952" s="230"/>
      <c r="L952" s="235"/>
      <c r="M952" s="236"/>
      <c r="N952" s="237"/>
      <c r="O952" s="237"/>
      <c r="P952" s="237"/>
      <c r="Q952" s="237"/>
      <c r="R952" s="237"/>
      <c r="S952" s="237"/>
      <c r="T952" s="238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39" t="s">
        <v>186</v>
      </c>
      <c r="AU952" s="239" t="s">
        <v>88</v>
      </c>
      <c r="AV952" s="13" t="s">
        <v>88</v>
      </c>
      <c r="AW952" s="13" t="s">
        <v>4</v>
      </c>
      <c r="AX952" s="13" t="s">
        <v>86</v>
      </c>
      <c r="AY952" s="239" t="s">
        <v>146</v>
      </c>
    </row>
    <row r="953" s="2" customFormat="1" ht="24.15" customHeight="1">
      <c r="A953" s="42"/>
      <c r="B953" s="43"/>
      <c r="C953" s="208" t="s">
        <v>977</v>
      </c>
      <c r="D953" s="208" t="s">
        <v>149</v>
      </c>
      <c r="E953" s="209" t="s">
        <v>978</v>
      </c>
      <c r="F953" s="210" t="s">
        <v>979</v>
      </c>
      <c r="G953" s="211" t="s">
        <v>294</v>
      </c>
      <c r="H953" s="212">
        <v>323.28300000000002</v>
      </c>
      <c r="I953" s="213"/>
      <c r="J953" s="214">
        <f>ROUND(I953*H953,2)</f>
        <v>0</v>
      </c>
      <c r="K953" s="210" t="s">
        <v>152</v>
      </c>
      <c r="L953" s="48"/>
      <c r="M953" s="215" t="s">
        <v>32</v>
      </c>
      <c r="N953" s="216" t="s">
        <v>49</v>
      </c>
      <c r="O953" s="88"/>
      <c r="P953" s="217">
        <f>O953*H953</f>
        <v>0</v>
      </c>
      <c r="Q953" s="217">
        <v>0</v>
      </c>
      <c r="R953" s="217">
        <f>Q953*H953</f>
        <v>0</v>
      </c>
      <c r="S953" s="217">
        <v>0</v>
      </c>
      <c r="T953" s="218">
        <f>S953*H953</f>
        <v>0</v>
      </c>
      <c r="U953" s="42"/>
      <c r="V953" s="42"/>
      <c r="W953" s="42"/>
      <c r="X953" s="42"/>
      <c r="Y953" s="42"/>
      <c r="Z953" s="42"/>
      <c r="AA953" s="42"/>
      <c r="AB953" s="42"/>
      <c r="AC953" s="42"/>
      <c r="AD953" s="42"/>
      <c r="AE953" s="42"/>
      <c r="AR953" s="219" t="s">
        <v>362</v>
      </c>
      <c r="AT953" s="219" t="s">
        <v>149</v>
      </c>
      <c r="AU953" s="219" t="s">
        <v>88</v>
      </c>
      <c r="AY953" s="20" t="s">
        <v>146</v>
      </c>
      <c r="BE953" s="220">
        <f>IF(N953="základní",J953,0)</f>
        <v>0</v>
      </c>
      <c r="BF953" s="220">
        <f>IF(N953="snížená",J953,0)</f>
        <v>0</v>
      </c>
      <c r="BG953" s="220">
        <f>IF(N953="zákl. přenesená",J953,0)</f>
        <v>0</v>
      </c>
      <c r="BH953" s="220">
        <f>IF(N953="sníž. přenesená",J953,0)</f>
        <v>0</v>
      </c>
      <c r="BI953" s="220">
        <f>IF(N953="nulová",J953,0)</f>
        <v>0</v>
      </c>
      <c r="BJ953" s="20" t="s">
        <v>86</v>
      </c>
      <c r="BK953" s="220">
        <f>ROUND(I953*H953,2)</f>
        <v>0</v>
      </c>
      <c r="BL953" s="20" t="s">
        <v>362</v>
      </c>
      <c r="BM953" s="219" t="s">
        <v>980</v>
      </c>
    </row>
    <row r="954" s="2" customFormat="1">
      <c r="A954" s="42"/>
      <c r="B954" s="43"/>
      <c r="C954" s="44"/>
      <c r="D954" s="221" t="s">
        <v>155</v>
      </c>
      <c r="E954" s="44"/>
      <c r="F954" s="222" t="s">
        <v>981</v>
      </c>
      <c r="G954" s="44"/>
      <c r="H954" s="44"/>
      <c r="I954" s="223"/>
      <c r="J954" s="44"/>
      <c r="K954" s="44"/>
      <c r="L954" s="48"/>
      <c r="M954" s="224"/>
      <c r="N954" s="225"/>
      <c r="O954" s="88"/>
      <c r="P954" s="88"/>
      <c r="Q954" s="88"/>
      <c r="R954" s="88"/>
      <c r="S954" s="88"/>
      <c r="T954" s="89"/>
      <c r="U954" s="42"/>
      <c r="V954" s="42"/>
      <c r="W954" s="42"/>
      <c r="X954" s="42"/>
      <c r="Y954" s="42"/>
      <c r="Z954" s="42"/>
      <c r="AA954" s="42"/>
      <c r="AB954" s="42"/>
      <c r="AC954" s="42"/>
      <c r="AD954" s="42"/>
      <c r="AE954" s="42"/>
      <c r="AT954" s="20" t="s">
        <v>155</v>
      </c>
      <c r="AU954" s="20" t="s">
        <v>88</v>
      </c>
    </row>
    <row r="955" s="2" customFormat="1">
      <c r="A955" s="42"/>
      <c r="B955" s="43"/>
      <c r="C955" s="44"/>
      <c r="D955" s="226" t="s">
        <v>156</v>
      </c>
      <c r="E955" s="44"/>
      <c r="F955" s="227" t="s">
        <v>982</v>
      </c>
      <c r="G955" s="44"/>
      <c r="H955" s="44"/>
      <c r="I955" s="223"/>
      <c r="J955" s="44"/>
      <c r="K955" s="44"/>
      <c r="L955" s="48"/>
      <c r="M955" s="224"/>
      <c r="N955" s="225"/>
      <c r="O955" s="88"/>
      <c r="P955" s="88"/>
      <c r="Q955" s="88"/>
      <c r="R955" s="88"/>
      <c r="S955" s="88"/>
      <c r="T955" s="89"/>
      <c r="U955" s="42"/>
      <c r="V955" s="42"/>
      <c r="W955" s="42"/>
      <c r="X955" s="42"/>
      <c r="Y955" s="42"/>
      <c r="Z955" s="42"/>
      <c r="AA955" s="42"/>
      <c r="AB955" s="42"/>
      <c r="AC955" s="42"/>
      <c r="AD955" s="42"/>
      <c r="AE955" s="42"/>
      <c r="AT955" s="20" t="s">
        <v>156</v>
      </c>
      <c r="AU955" s="20" t="s">
        <v>88</v>
      </c>
    </row>
    <row r="956" s="14" customFormat="1">
      <c r="A956" s="14"/>
      <c r="B956" s="244"/>
      <c r="C956" s="245"/>
      <c r="D956" s="221" t="s">
        <v>186</v>
      </c>
      <c r="E956" s="246" t="s">
        <v>32</v>
      </c>
      <c r="F956" s="247" t="s">
        <v>912</v>
      </c>
      <c r="G956" s="245"/>
      <c r="H956" s="246" t="s">
        <v>32</v>
      </c>
      <c r="I956" s="248"/>
      <c r="J956" s="245"/>
      <c r="K956" s="245"/>
      <c r="L956" s="249"/>
      <c r="M956" s="250"/>
      <c r="N956" s="251"/>
      <c r="O956" s="251"/>
      <c r="P956" s="251"/>
      <c r="Q956" s="251"/>
      <c r="R956" s="251"/>
      <c r="S956" s="251"/>
      <c r="T956" s="252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3" t="s">
        <v>186</v>
      </c>
      <c r="AU956" s="253" t="s">
        <v>88</v>
      </c>
      <c r="AV956" s="14" t="s">
        <v>86</v>
      </c>
      <c r="AW956" s="14" t="s">
        <v>39</v>
      </c>
      <c r="AX956" s="14" t="s">
        <v>78</v>
      </c>
      <c r="AY956" s="253" t="s">
        <v>146</v>
      </c>
    </row>
    <row r="957" s="13" customFormat="1">
      <c r="A957" s="13"/>
      <c r="B957" s="229"/>
      <c r="C957" s="230"/>
      <c r="D957" s="221" t="s">
        <v>186</v>
      </c>
      <c r="E957" s="231" t="s">
        <v>32</v>
      </c>
      <c r="F957" s="232" t="s">
        <v>913</v>
      </c>
      <c r="G957" s="230"/>
      <c r="H957" s="233">
        <v>297.80399999999997</v>
      </c>
      <c r="I957" s="234"/>
      <c r="J957" s="230"/>
      <c r="K957" s="230"/>
      <c r="L957" s="235"/>
      <c r="M957" s="236"/>
      <c r="N957" s="237"/>
      <c r="O957" s="237"/>
      <c r="P957" s="237"/>
      <c r="Q957" s="237"/>
      <c r="R957" s="237"/>
      <c r="S957" s="237"/>
      <c r="T957" s="238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39" t="s">
        <v>186</v>
      </c>
      <c r="AU957" s="239" t="s">
        <v>88</v>
      </c>
      <c r="AV957" s="13" t="s">
        <v>88</v>
      </c>
      <c r="AW957" s="13" t="s">
        <v>39</v>
      </c>
      <c r="AX957" s="13" t="s">
        <v>78</v>
      </c>
      <c r="AY957" s="239" t="s">
        <v>146</v>
      </c>
    </row>
    <row r="958" s="13" customFormat="1">
      <c r="A958" s="13"/>
      <c r="B958" s="229"/>
      <c r="C958" s="230"/>
      <c r="D958" s="221" t="s">
        <v>186</v>
      </c>
      <c r="E958" s="231" t="s">
        <v>32</v>
      </c>
      <c r="F958" s="232" t="s">
        <v>914</v>
      </c>
      <c r="G958" s="230"/>
      <c r="H958" s="233">
        <v>-9.1430000000000007</v>
      </c>
      <c r="I958" s="234"/>
      <c r="J958" s="230"/>
      <c r="K958" s="230"/>
      <c r="L958" s="235"/>
      <c r="M958" s="236"/>
      <c r="N958" s="237"/>
      <c r="O958" s="237"/>
      <c r="P958" s="237"/>
      <c r="Q958" s="237"/>
      <c r="R958" s="237"/>
      <c r="S958" s="237"/>
      <c r="T958" s="238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39" t="s">
        <v>186</v>
      </c>
      <c r="AU958" s="239" t="s">
        <v>88</v>
      </c>
      <c r="AV958" s="13" t="s">
        <v>88</v>
      </c>
      <c r="AW958" s="13" t="s">
        <v>39</v>
      </c>
      <c r="AX958" s="13" t="s">
        <v>78</v>
      </c>
      <c r="AY958" s="239" t="s">
        <v>146</v>
      </c>
    </row>
    <row r="959" s="13" customFormat="1">
      <c r="A959" s="13"/>
      <c r="B959" s="229"/>
      <c r="C959" s="230"/>
      <c r="D959" s="221" t="s">
        <v>186</v>
      </c>
      <c r="E959" s="231" t="s">
        <v>32</v>
      </c>
      <c r="F959" s="232" t="s">
        <v>915</v>
      </c>
      <c r="G959" s="230"/>
      <c r="H959" s="233">
        <v>27.564</v>
      </c>
      <c r="I959" s="234"/>
      <c r="J959" s="230"/>
      <c r="K959" s="230"/>
      <c r="L959" s="235"/>
      <c r="M959" s="236"/>
      <c r="N959" s="237"/>
      <c r="O959" s="237"/>
      <c r="P959" s="237"/>
      <c r="Q959" s="237"/>
      <c r="R959" s="237"/>
      <c r="S959" s="237"/>
      <c r="T959" s="238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39" t="s">
        <v>186</v>
      </c>
      <c r="AU959" s="239" t="s">
        <v>88</v>
      </c>
      <c r="AV959" s="13" t="s">
        <v>88</v>
      </c>
      <c r="AW959" s="13" t="s">
        <v>39</v>
      </c>
      <c r="AX959" s="13" t="s">
        <v>78</v>
      </c>
      <c r="AY959" s="239" t="s">
        <v>146</v>
      </c>
    </row>
    <row r="960" s="14" customFormat="1">
      <c r="A960" s="14"/>
      <c r="B960" s="244"/>
      <c r="C960" s="245"/>
      <c r="D960" s="221" t="s">
        <v>186</v>
      </c>
      <c r="E960" s="246" t="s">
        <v>32</v>
      </c>
      <c r="F960" s="247" t="s">
        <v>916</v>
      </c>
      <c r="G960" s="245"/>
      <c r="H960" s="246" t="s">
        <v>32</v>
      </c>
      <c r="I960" s="248"/>
      <c r="J960" s="245"/>
      <c r="K960" s="245"/>
      <c r="L960" s="249"/>
      <c r="M960" s="250"/>
      <c r="N960" s="251"/>
      <c r="O960" s="251"/>
      <c r="P960" s="251"/>
      <c r="Q960" s="251"/>
      <c r="R960" s="251"/>
      <c r="S960" s="251"/>
      <c r="T960" s="252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3" t="s">
        <v>186</v>
      </c>
      <c r="AU960" s="253" t="s">
        <v>88</v>
      </c>
      <c r="AV960" s="14" t="s">
        <v>86</v>
      </c>
      <c r="AW960" s="14" t="s">
        <v>39</v>
      </c>
      <c r="AX960" s="14" t="s">
        <v>78</v>
      </c>
      <c r="AY960" s="253" t="s">
        <v>146</v>
      </c>
    </row>
    <row r="961" s="13" customFormat="1">
      <c r="A961" s="13"/>
      <c r="B961" s="229"/>
      <c r="C961" s="230"/>
      <c r="D961" s="221" t="s">
        <v>186</v>
      </c>
      <c r="E961" s="231" t="s">
        <v>32</v>
      </c>
      <c r="F961" s="232" t="s">
        <v>917</v>
      </c>
      <c r="G961" s="230"/>
      <c r="H961" s="233">
        <v>5.484</v>
      </c>
      <c r="I961" s="234"/>
      <c r="J961" s="230"/>
      <c r="K961" s="230"/>
      <c r="L961" s="235"/>
      <c r="M961" s="236"/>
      <c r="N961" s="237"/>
      <c r="O961" s="237"/>
      <c r="P961" s="237"/>
      <c r="Q961" s="237"/>
      <c r="R961" s="237"/>
      <c r="S961" s="237"/>
      <c r="T961" s="238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39" t="s">
        <v>186</v>
      </c>
      <c r="AU961" s="239" t="s">
        <v>88</v>
      </c>
      <c r="AV961" s="13" t="s">
        <v>88</v>
      </c>
      <c r="AW961" s="13" t="s">
        <v>39</v>
      </c>
      <c r="AX961" s="13" t="s">
        <v>78</v>
      </c>
      <c r="AY961" s="239" t="s">
        <v>146</v>
      </c>
    </row>
    <row r="962" s="13" customFormat="1">
      <c r="A962" s="13"/>
      <c r="B962" s="229"/>
      <c r="C962" s="230"/>
      <c r="D962" s="221" t="s">
        <v>186</v>
      </c>
      <c r="E962" s="231" t="s">
        <v>32</v>
      </c>
      <c r="F962" s="232" t="s">
        <v>918</v>
      </c>
      <c r="G962" s="230"/>
      <c r="H962" s="233">
        <v>1.5740000000000001</v>
      </c>
      <c r="I962" s="234"/>
      <c r="J962" s="230"/>
      <c r="K962" s="230"/>
      <c r="L962" s="235"/>
      <c r="M962" s="236"/>
      <c r="N962" s="237"/>
      <c r="O962" s="237"/>
      <c r="P962" s="237"/>
      <c r="Q962" s="237"/>
      <c r="R962" s="237"/>
      <c r="S962" s="237"/>
      <c r="T962" s="238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39" t="s">
        <v>186</v>
      </c>
      <c r="AU962" s="239" t="s">
        <v>88</v>
      </c>
      <c r="AV962" s="13" t="s">
        <v>88</v>
      </c>
      <c r="AW962" s="13" t="s">
        <v>39</v>
      </c>
      <c r="AX962" s="13" t="s">
        <v>78</v>
      </c>
      <c r="AY962" s="239" t="s">
        <v>146</v>
      </c>
    </row>
    <row r="963" s="15" customFormat="1">
      <c r="A963" s="15"/>
      <c r="B963" s="254"/>
      <c r="C963" s="255"/>
      <c r="D963" s="221" t="s">
        <v>186</v>
      </c>
      <c r="E963" s="256" t="s">
        <v>32</v>
      </c>
      <c r="F963" s="257" t="s">
        <v>256</v>
      </c>
      <c r="G963" s="255"/>
      <c r="H963" s="258">
        <v>323.28299999999996</v>
      </c>
      <c r="I963" s="259"/>
      <c r="J963" s="255"/>
      <c r="K963" s="255"/>
      <c r="L963" s="260"/>
      <c r="M963" s="261"/>
      <c r="N963" s="262"/>
      <c r="O963" s="262"/>
      <c r="P963" s="262"/>
      <c r="Q963" s="262"/>
      <c r="R963" s="262"/>
      <c r="S963" s="262"/>
      <c r="T963" s="263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T963" s="264" t="s">
        <v>186</v>
      </c>
      <c r="AU963" s="264" t="s">
        <v>88</v>
      </c>
      <c r="AV963" s="15" t="s">
        <v>171</v>
      </c>
      <c r="AW963" s="15" t="s">
        <v>39</v>
      </c>
      <c r="AX963" s="15" t="s">
        <v>86</v>
      </c>
      <c r="AY963" s="264" t="s">
        <v>146</v>
      </c>
    </row>
    <row r="964" s="2" customFormat="1" ht="16.5" customHeight="1">
      <c r="A964" s="42"/>
      <c r="B964" s="43"/>
      <c r="C964" s="265" t="s">
        <v>983</v>
      </c>
      <c r="D964" s="265" t="s">
        <v>286</v>
      </c>
      <c r="E964" s="266" t="s">
        <v>984</v>
      </c>
      <c r="F964" s="267" t="s">
        <v>985</v>
      </c>
      <c r="G964" s="268" t="s">
        <v>265</v>
      </c>
      <c r="H964" s="269">
        <v>17.780000000000001</v>
      </c>
      <c r="I964" s="270"/>
      <c r="J964" s="271">
        <f>ROUND(I964*H964,2)</f>
        <v>0</v>
      </c>
      <c r="K964" s="267" t="s">
        <v>152</v>
      </c>
      <c r="L964" s="272"/>
      <c r="M964" s="273" t="s">
        <v>32</v>
      </c>
      <c r="N964" s="274" t="s">
        <v>49</v>
      </c>
      <c r="O964" s="88"/>
      <c r="P964" s="217">
        <f>O964*H964</f>
        <v>0</v>
      </c>
      <c r="Q964" s="217">
        <v>1</v>
      </c>
      <c r="R964" s="217">
        <f>Q964*H964</f>
        <v>17.780000000000001</v>
      </c>
      <c r="S964" s="217">
        <v>0</v>
      </c>
      <c r="T964" s="218">
        <f>S964*H964</f>
        <v>0</v>
      </c>
      <c r="U964" s="42"/>
      <c r="V964" s="42"/>
      <c r="W964" s="42"/>
      <c r="X964" s="42"/>
      <c r="Y964" s="42"/>
      <c r="Z964" s="42"/>
      <c r="AA964" s="42"/>
      <c r="AB964" s="42"/>
      <c r="AC964" s="42"/>
      <c r="AD964" s="42"/>
      <c r="AE964" s="42"/>
      <c r="AR964" s="219" t="s">
        <v>538</v>
      </c>
      <c r="AT964" s="219" t="s">
        <v>286</v>
      </c>
      <c r="AU964" s="219" t="s">
        <v>88</v>
      </c>
      <c r="AY964" s="20" t="s">
        <v>146</v>
      </c>
      <c r="BE964" s="220">
        <f>IF(N964="základní",J964,0)</f>
        <v>0</v>
      </c>
      <c r="BF964" s="220">
        <f>IF(N964="snížená",J964,0)</f>
        <v>0</v>
      </c>
      <c r="BG964" s="220">
        <f>IF(N964="zákl. přenesená",J964,0)</f>
        <v>0</v>
      </c>
      <c r="BH964" s="220">
        <f>IF(N964="sníž. přenesená",J964,0)</f>
        <v>0</v>
      </c>
      <c r="BI964" s="220">
        <f>IF(N964="nulová",J964,0)</f>
        <v>0</v>
      </c>
      <c r="BJ964" s="20" t="s">
        <v>86</v>
      </c>
      <c r="BK964" s="220">
        <f>ROUND(I964*H964,2)</f>
        <v>0</v>
      </c>
      <c r="BL964" s="20" t="s">
        <v>362</v>
      </c>
      <c r="BM964" s="219" t="s">
        <v>986</v>
      </c>
    </row>
    <row r="965" s="2" customFormat="1">
      <c r="A965" s="42"/>
      <c r="B965" s="43"/>
      <c r="C965" s="44"/>
      <c r="D965" s="221" t="s">
        <v>155</v>
      </c>
      <c r="E965" s="44"/>
      <c r="F965" s="222" t="s">
        <v>985</v>
      </c>
      <c r="G965" s="44"/>
      <c r="H965" s="44"/>
      <c r="I965" s="223"/>
      <c r="J965" s="44"/>
      <c r="K965" s="44"/>
      <c r="L965" s="48"/>
      <c r="M965" s="224"/>
      <c r="N965" s="225"/>
      <c r="O965" s="88"/>
      <c r="P965" s="88"/>
      <c r="Q965" s="88"/>
      <c r="R965" s="88"/>
      <c r="S965" s="88"/>
      <c r="T965" s="89"/>
      <c r="U965" s="42"/>
      <c r="V965" s="42"/>
      <c r="W965" s="42"/>
      <c r="X965" s="42"/>
      <c r="Y965" s="42"/>
      <c r="Z965" s="42"/>
      <c r="AA965" s="42"/>
      <c r="AB965" s="42"/>
      <c r="AC965" s="42"/>
      <c r="AD965" s="42"/>
      <c r="AE965" s="42"/>
      <c r="AT965" s="20" t="s">
        <v>155</v>
      </c>
      <c r="AU965" s="20" t="s">
        <v>88</v>
      </c>
    </row>
    <row r="966" s="13" customFormat="1">
      <c r="A966" s="13"/>
      <c r="B966" s="229"/>
      <c r="C966" s="230"/>
      <c r="D966" s="221" t="s">
        <v>186</v>
      </c>
      <c r="E966" s="231" t="s">
        <v>32</v>
      </c>
      <c r="F966" s="232" t="s">
        <v>987</v>
      </c>
      <c r="G966" s="230"/>
      <c r="H966" s="233">
        <v>16.164000000000001</v>
      </c>
      <c r="I966" s="234"/>
      <c r="J966" s="230"/>
      <c r="K966" s="230"/>
      <c r="L966" s="235"/>
      <c r="M966" s="236"/>
      <c r="N966" s="237"/>
      <c r="O966" s="237"/>
      <c r="P966" s="237"/>
      <c r="Q966" s="237"/>
      <c r="R966" s="237"/>
      <c r="S966" s="237"/>
      <c r="T966" s="238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39" t="s">
        <v>186</v>
      </c>
      <c r="AU966" s="239" t="s">
        <v>88</v>
      </c>
      <c r="AV966" s="13" t="s">
        <v>88</v>
      </c>
      <c r="AW966" s="13" t="s">
        <v>39</v>
      </c>
      <c r="AX966" s="13" t="s">
        <v>86</v>
      </c>
      <c r="AY966" s="239" t="s">
        <v>146</v>
      </c>
    </row>
    <row r="967" s="13" customFormat="1">
      <c r="A967" s="13"/>
      <c r="B967" s="229"/>
      <c r="C967" s="230"/>
      <c r="D967" s="221" t="s">
        <v>186</v>
      </c>
      <c r="E967" s="230"/>
      <c r="F967" s="232" t="s">
        <v>988</v>
      </c>
      <c r="G967" s="230"/>
      <c r="H967" s="233">
        <v>17.780000000000001</v>
      </c>
      <c r="I967" s="234"/>
      <c r="J967" s="230"/>
      <c r="K967" s="230"/>
      <c r="L967" s="235"/>
      <c r="M967" s="236"/>
      <c r="N967" s="237"/>
      <c r="O967" s="237"/>
      <c r="P967" s="237"/>
      <c r="Q967" s="237"/>
      <c r="R967" s="237"/>
      <c r="S967" s="237"/>
      <c r="T967" s="238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39" t="s">
        <v>186</v>
      </c>
      <c r="AU967" s="239" t="s">
        <v>88</v>
      </c>
      <c r="AV967" s="13" t="s">
        <v>88</v>
      </c>
      <c r="AW967" s="13" t="s">
        <v>4</v>
      </c>
      <c r="AX967" s="13" t="s">
        <v>86</v>
      </c>
      <c r="AY967" s="239" t="s">
        <v>146</v>
      </c>
    </row>
    <row r="968" s="2" customFormat="1" ht="33" customHeight="1">
      <c r="A968" s="42"/>
      <c r="B968" s="43"/>
      <c r="C968" s="208" t="s">
        <v>989</v>
      </c>
      <c r="D968" s="208" t="s">
        <v>149</v>
      </c>
      <c r="E968" s="209" t="s">
        <v>990</v>
      </c>
      <c r="F968" s="210" t="s">
        <v>991</v>
      </c>
      <c r="G968" s="211" t="s">
        <v>294</v>
      </c>
      <c r="H968" s="212">
        <v>78.159999999999997</v>
      </c>
      <c r="I968" s="213"/>
      <c r="J968" s="214">
        <f>ROUND(I968*H968,2)</f>
        <v>0</v>
      </c>
      <c r="K968" s="210" t="s">
        <v>152</v>
      </c>
      <c r="L968" s="48"/>
      <c r="M968" s="215" t="s">
        <v>32</v>
      </c>
      <c r="N968" s="216" t="s">
        <v>49</v>
      </c>
      <c r="O968" s="88"/>
      <c r="P968" s="217">
        <f>O968*H968</f>
        <v>0</v>
      </c>
      <c r="Q968" s="217">
        <v>0</v>
      </c>
      <c r="R968" s="217">
        <f>Q968*H968</f>
        <v>0</v>
      </c>
      <c r="S968" s="217">
        <v>0</v>
      </c>
      <c r="T968" s="218">
        <f>S968*H968</f>
        <v>0</v>
      </c>
      <c r="U968" s="42"/>
      <c r="V968" s="42"/>
      <c r="W968" s="42"/>
      <c r="X968" s="42"/>
      <c r="Y968" s="42"/>
      <c r="Z968" s="42"/>
      <c r="AA968" s="42"/>
      <c r="AB968" s="42"/>
      <c r="AC968" s="42"/>
      <c r="AD968" s="42"/>
      <c r="AE968" s="42"/>
      <c r="AR968" s="219" t="s">
        <v>362</v>
      </c>
      <c r="AT968" s="219" t="s">
        <v>149</v>
      </c>
      <c r="AU968" s="219" t="s">
        <v>88</v>
      </c>
      <c r="AY968" s="20" t="s">
        <v>146</v>
      </c>
      <c r="BE968" s="220">
        <f>IF(N968="základní",J968,0)</f>
        <v>0</v>
      </c>
      <c r="BF968" s="220">
        <f>IF(N968="snížená",J968,0)</f>
        <v>0</v>
      </c>
      <c r="BG968" s="220">
        <f>IF(N968="zákl. přenesená",J968,0)</f>
        <v>0</v>
      </c>
      <c r="BH968" s="220">
        <f>IF(N968="sníž. přenesená",J968,0)</f>
        <v>0</v>
      </c>
      <c r="BI968" s="220">
        <f>IF(N968="nulová",J968,0)</f>
        <v>0</v>
      </c>
      <c r="BJ968" s="20" t="s">
        <v>86</v>
      </c>
      <c r="BK968" s="220">
        <f>ROUND(I968*H968,2)</f>
        <v>0</v>
      </c>
      <c r="BL968" s="20" t="s">
        <v>362</v>
      </c>
      <c r="BM968" s="219" t="s">
        <v>992</v>
      </c>
    </row>
    <row r="969" s="2" customFormat="1">
      <c r="A969" s="42"/>
      <c r="B969" s="43"/>
      <c r="C969" s="44"/>
      <c r="D969" s="221" t="s">
        <v>155</v>
      </c>
      <c r="E969" s="44"/>
      <c r="F969" s="222" t="s">
        <v>993</v>
      </c>
      <c r="G969" s="44"/>
      <c r="H969" s="44"/>
      <c r="I969" s="223"/>
      <c r="J969" s="44"/>
      <c r="K969" s="44"/>
      <c r="L969" s="48"/>
      <c r="M969" s="224"/>
      <c r="N969" s="225"/>
      <c r="O969" s="88"/>
      <c r="P969" s="88"/>
      <c r="Q969" s="88"/>
      <c r="R969" s="88"/>
      <c r="S969" s="88"/>
      <c r="T969" s="89"/>
      <c r="U969" s="42"/>
      <c r="V969" s="42"/>
      <c r="W969" s="42"/>
      <c r="X969" s="42"/>
      <c r="Y969" s="42"/>
      <c r="Z969" s="42"/>
      <c r="AA969" s="42"/>
      <c r="AB969" s="42"/>
      <c r="AC969" s="42"/>
      <c r="AD969" s="42"/>
      <c r="AE969" s="42"/>
      <c r="AT969" s="20" t="s">
        <v>155</v>
      </c>
      <c r="AU969" s="20" t="s">
        <v>88</v>
      </c>
    </row>
    <row r="970" s="2" customFormat="1">
      <c r="A970" s="42"/>
      <c r="B970" s="43"/>
      <c r="C970" s="44"/>
      <c r="D970" s="226" t="s">
        <v>156</v>
      </c>
      <c r="E970" s="44"/>
      <c r="F970" s="227" t="s">
        <v>994</v>
      </c>
      <c r="G970" s="44"/>
      <c r="H970" s="44"/>
      <c r="I970" s="223"/>
      <c r="J970" s="44"/>
      <c r="K970" s="44"/>
      <c r="L970" s="48"/>
      <c r="M970" s="224"/>
      <c r="N970" s="225"/>
      <c r="O970" s="88"/>
      <c r="P970" s="88"/>
      <c r="Q970" s="88"/>
      <c r="R970" s="88"/>
      <c r="S970" s="88"/>
      <c r="T970" s="89"/>
      <c r="U970" s="42"/>
      <c r="V970" s="42"/>
      <c r="W970" s="42"/>
      <c r="X970" s="42"/>
      <c r="Y970" s="42"/>
      <c r="Z970" s="42"/>
      <c r="AA970" s="42"/>
      <c r="AB970" s="42"/>
      <c r="AC970" s="42"/>
      <c r="AD970" s="42"/>
      <c r="AE970" s="42"/>
      <c r="AT970" s="20" t="s">
        <v>156</v>
      </c>
      <c r="AU970" s="20" t="s">
        <v>88</v>
      </c>
    </row>
    <row r="971" s="14" customFormat="1">
      <c r="A971" s="14"/>
      <c r="B971" s="244"/>
      <c r="C971" s="245"/>
      <c r="D971" s="221" t="s">
        <v>186</v>
      </c>
      <c r="E971" s="246" t="s">
        <v>32</v>
      </c>
      <c r="F971" s="247" t="s">
        <v>710</v>
      </c>
      <c r="G971" s="245"/>
      <c r="H971" s="246" t="s">
        <v>32</v>
      </c>
      <c r="I971" s="248"/>
      <c r="J971" s="245"/>
      <c r="K971" s="245"/>
      <c r="L971" s="249"/>
      <c r="M971" s="250"/>
      <c r="N971" s="251"/>
      <c r="O971" s="251"/>
      <c r="P971" s="251"/>
      <c r="Q971" s="251"/>
      <c r="R971" s="251"/>
      <c r="S971" s="251"/>
      <c r="T971" s="252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3" t="s">
        <v>186</v>
      </c>
      <c r="AU971" s="253" t="s">
        <v>88</v>
      </c>
      <c r="AV971" s="14" t="s">
        <v>86</v>
      </c>
      <c r="AW971" s="14" t="s">
        <v>39</v>
      </c>
      <c r="AX971" s="14" t="s">
        <v>78</v>
      </c>
      <c r="AY971" s="253" t="s">
        <v>146</v>
      </c>
    </row>
    <row r="972" s="13" customFormat="1">
      <c r="A972" s="13"/>
      <c r="B972" s="229"/>
      <c r="C972" s="230"/>
      <c r="D972" s="221" t="s">
        <v>186</v>
      </c>
      <c r="E972" s="231" t="s">
        <v>32</v>
      </c>
      <c r="F972" s="232" t="s">
        <v>909</v>
      </c>
      <c r="G972" s="230"/>
      <c r="H972" s="233">
        <v>78.159999999999997</v>
      </c>
      <c r="I972" s="234"/>
      <c r="J972" s="230"/>
      <c r="K972" s="230"/>
      <c r="L972" s="235"/>
      <c r="M972" s="236"/>
      <c r="N972" s="237"/>
      <c r="O972" s="237"/>
      <c r="P972" s="237"/>
      <c r="Q972" s="237"/>
      <c r="R972" s="237"/>
      <c r="S972" s="237"/>
      <c r="T972" s="238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39" t="s">
        <v>186</v>
      </c>
      <c r="AU972" s="239" t="s">
        <v>88</v>
      </c>
      <c r="AV972" s="13" t="s">
        <v>88</v>
      </c>
      <c r="AW972" s="13" t="s">
        <v>39</v>
      </c>
      <c r="AX972" s="13" t="s">
        <v>86</v>
      </c>
      <c r="AY972" s="239" t="s">
        <v>146</v>
      </c>
    </row>
    <row r="973" s="2" customFormat="1" ht="37.8" customHeight="1">
      <c r="A973" s="42"/>
      <c r="B973" s="43"/>
      <c r="C973" s="265" t="s">
        <v>995</v>
      </c>
      <c r="D973" s="265" t="s">
        <v>286</v>
      </c>
      <c r="E973" s="266" t="s">
        <v>996</v>
      </c>
      <c r="F973" s="267" t="s">
        <v>997</v>
      </c>
      <c r="G973" s="268" t="s">
        <v>294</v>
      </c>
      <c r="H973" s="269">
        <v>86.171000000000006</v>
      </c>
      <c r="I973" s="270"/>
      <c r="J973" s="271">
        <f>ROUND(I973*H973,2)</f>
        <v>0</v>
      </c>
      <c r="K973" s="267" t="s">
        <v>152</v>
      </c>
      <c r="L973" s="272"/>
      <c r="M973" s="273" t="s">
        <v>32</v>
      </c>
      <c r="N973" s="274" t="s">
        <v>49</v>
      </c>
      <c r="O973" s="88"/>
      <c r="P973" s="217">
        <f>O973*H973</f>
        <v>0</v>
      </c>
      <c r="Q973" s="217">
        <v>0.0023</v>
      </c>
      <c r="R973" s="217">
        <f>Q973*H973</f>
        <v>0.19819330000000002</v>
      </c>
      <c r="S973" s="217">
        <v>0</v>
      </c>
      <c r="T973" s="218">
        <f>S973*H973</f>
        <v>0</v>
      </c>
      <c r="U973" s="42"/>
      <c r="V973" s="42"/>
      <c r="W973" s="42"/>
      <c r="X973" s="42"/>
      <c r="Y973" s="42"/>
      <c r="Z973" s="42"/>
      <c r="AA973" s="42"/>
      <c r="AB973" s="42"/>
      <c r="AC973" s="42"/>
      <c r="AD973" s="42"/>
      <c r="AE973" s="42"/>
      <c r="AR973" s="219" t="s">
        <v>538</v>
      </c>
      <c r="AT973" s="219" t="s">
        <v>286</v>
      </c>
      <c r="AU973" s="219" t="s">
        <v>88</v>
      </c>
      <c r="AY973" s="20" t="s">
        <v>146</v>
      </c>
      <c r="BE973" s="220">
        <f>IF(N973="základní",J973,0)</f>
        <v>0</v>
      </c>
      <c r="BF973" s="220">
        <f>IF(N973="snížená",J973,0)</f>
        <v>0</v>
      </c>
      <c r="BG973" s="220">
        <f>IF(N973="zákl. přenesená",J973,0)</f>
        <v>0</v>
      </c>
      <c r="BH973" s="220">
        <f>IF(N973="sníž. přenesená",J973,0)</f>
        <v>0</v>
      </c>
      <c r="BI973" s="220">
        <f>IF(N973="nulová",J973,0)</f>
        <v>0</v>
      </c>
      <c r="BJ973" s="20" t="s">
        <v>86</v>
      </c>
      <c r="BK973" s="220">
        <f>ROUND(I973*H973,2)</f>
        <v>0</v>
      </c>
      <c r="BL973" s="20" t="s">
        <v>362</v>
      </c>
      <c r="BM973" s="219" t="s">
        <v>998</v>
      </c>
    </row>
    <row r="974" s="2" customFormat="1">
      <c r="A974" s="42"/>
      <c r="B974" s="43"/>
      <c r="C974" s="44"/>
      <c r="D974" s="221" t="s">
        <v>155</v>
      </c>
      <c r="E974" s="44"/>
      <c r="F974" s="222" t="s">
        <v>997</v>
      </c>
      <c r="G974" s="44"/>
      <c r="H974" s="44"/>
      <c r="I974" s="223"/>
      <c r="J974" s="44"/>
      <c r="K974" s="44"/>
      <c r="L974" s="48"/>
      <c r="M974" s="224"/>
      <c r="N974" s="225"/>
      <c r="O974" s="88"/>
      <c r="P974" s="88"/>
      <c r="Q974" s="88"/>
      <c r="R974" s="88"/>
      <c r="S974" s="88"/>
      <c r="T974" s="89"/>
      <c r="U974" s="42"/>
      <c r="V974" s="42"/>
      <c r="W974" s="42"/>
      <c r="X974" s="42"/>
      <c r="Y974" s="42"/>
      <c r="Z974" s="42"/>
      <c r="AA974" s="42"/>
      <c r="AB974" s="42"/>
      <c r="AC974" s="42"/>
      <c r="AD974" s="42"/>
      <c r="AE974" s="42"/>
      <c r="AT974" s="20" t="s">
        <v>155</v>
      </c>
      <c r="AU974" s="20" t="s">
        <v>88</v>
      </c>
    </row>
    <row r="975" s="13" customFormat="1">
      <c r="A975" s="13"/>
      <c r="B975" s="229"/>
      <c r="C975" s="230"/>
      <c r="D975" s="221" t="s">
        <v>186</v>
      </c>
      <c r="E975" s="230"/>
      <c r="F975" s="232" t="s">
        <v>999</v>
      </c>
      <c r="G975" s="230"/>
      <c r="H975" s="233">
        <v>86.171000000000006</v>
      </c>
      <c r="I975" s="234"/>
      <c r="J975" s="230"/>
      <c r="K975" s="230"/>
      <c r="L975" s="235"/>
      <c r="M975" s="236"/>
      <c r="N975" s="237"/>
      <c r="O975" s="237"/>
      <c r="P975" s="237"/>
      <c r="Q975" s="237"/>
      <c r="R975" s="237"/>
      <c r="S975" s="237"/>
      <c r="T975" s="238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39" t="s">
        <v>186</v>
      </c>
      <c r="AU975" s="239" t="s">
        <v>88</v>
      </c>
      <c r="AV975" s="13" t="s">
        <v>88</v>
      </c>
      <c r="AW975" s="13" t="s">
        <v>4</v>
      </c>
      <c r="AX975" s="13" t="s">
        <v>86</v>
      </c>
      <c r="AY975" s="239" t="s">
        <v>146</v>
      </c>
    </row>
    <row r="976" s="2" customFormat="1" ht="24.15" customHeight="1">
      <c r="A976" s="42"/>
      <c r="B976" s="43"/>
      <c r="C976" s="208" t="s">
        <v>1000</v>
      </c>
      <c r="D976" s="208" t="s">
        <v>149</v>
      </c>
      <c r="E976" s="209" t="s">
        <v>1001</v>
      </c>
      <c r="F976" s="210" t="s">
        <v>1002</v>
      </c>
      <c r="G976" s="211" t="s">
        <v>294</v>
      </c>
      <c r="H976" s="212">
        <v>78.159999999999997</v>
      </c>
      <c r="I976" s="213"/>
      <c r="J976" s="214">
        <f>ROUND(I976*H976,2)</f>
        <v>0</v>
      </c>
      <c r="K976" s="210" t="s">
        <v>152</v>
      </c>
      <c r="L976" s="48"/>
      <c r="M976" s="215" t="s">
        <v>32</v>
      </c>
      <c r="N976" s="216" t="s">
        <v>49</v>
      </c>
      <c r="O976" s="88"/>
      <c r="P976" s="217">
        <f>O976*H976</f>
        <v>0</v>
      </c>
      <c r="Q976" s="217">
        <v>0</v>
      </c>
      <c r="R976" s="217">
        <f>Q976*H976</f>
        <v>0</v>
      </c>
      <c r="S976" s="217">
        <v>0</v>
      </c>
      <c r="T976" s="218">
        <f>S976*H976</f>
        <v>0</v>
      </c>
      <c r="U976" s="42"/>
      <c r="V976" s="42"/>
      <c r="W976" s="42"/>
      <c r="X976" s="42"/>
      <c r="Y976" s="42"/>
      <c r="Z976" s="42"/>
      <c r="AA976" s="42"/>
      <c r="AB976" s="42"/>
      <c r="AC976" s="42"/>
      <c r="AD976" s="42"/>
      <c r="AE976" s="42"/>
      <c r="AR976" s="219" t="s">
        <v>362</v>
      </c>
      <c r="AT976" s="219" t="s">
        <v>149</v>
      </c>
      <c r="AU976" s="219" t="s">
        <v>88</v>
      </c>
      <c r="AY976" s="20" t="s">
        <v>146</v>
      </c>
      <c r="BE976" s="220">
        <f>IF(N976="základní",J976,0)</f>
        <v>0</v>
      </c>
      <c r="BF976" s="220">
        <f>IF(N976="snížená",J976,0)</f>
        <v>0</v>
      </c>
      <c r="BG976" s="220">
        <f>IF(N976="zákl. přenesená",J976,0)</f>
        <v>0</v>
      </c>
      <c r="BH976" s="220">
        <f>IF(N976="sníž. přenesená",J976,0)</f>
        <v>0</v>
      </c>
      <c r="BI976" s="220">
        <f>IF(N976="nulová",J976,0)</f>
        <v>0</v>
      </c>
      <c r="BJ976" s="20" t="s">
        <v>86</v>
      </c>
      <c r="BK976" s="220">
        <f>ROUND(I976*H976,2)</f>
        <v>0</v>
      </c>
      <c r="BL976" s="20" t="s">
        <v>362</v>
      </c>
      <c r="BM976" s="219" t="s">
        <v>1003</v>
      </c>
    </row>
    <row r="977" s="2" customFormat="1">
      <c r="A977" s="42"/>
      <c r="B977" s="43"/>
      <c r="C977" s="44"/>
      <c r="D977" s="221" t="s">
        <v>155</v>
      </c>
      <c r="E977" s="44"/>
      <c r="F977" s="222" t="s">
        <v>1004</v>
      </c>
      <c r="G977" s="44"/>
      <c r="H977" s="44"/>
      <c r="I977" s="223"/>
      <c r="J977" s="44"/>
      <c r="K977" s="44"/>
      <c r="L977" s="48"/>
      <c r="M977" s="224"/>
      <c r="N977" s="225"/>
      <c r="O977" s="88"/>
      <c r="P977" s="88"/>
      <c r="Q977" s="88"/>
      <c r="R977" s="88"/>
      <c r="S977" s="88"/>
      <c r="T977" s="89"/>
      <c r="U977" s="42"/>
      <c r="V977" s="42"/>
      <c r="W977" s="42"/>
      <c r="X977" s="42"/>
      <c r="Y977" s="42"/>
      <c r="Z977" s="42"/>
      <c r="AA977" s="42"/>
      <c r="AB977" s="42"/>
      <c r="AC977" s="42"/>
      <c r="AD977" s="42"/>
      <c r="AE977" s="42"/>
      <c r="AT977" s="20" t="s">
        <v>155</v>
      </c>
      <c r="AU977" s="20" t="s">
        <v>88</v>
      </c>
    </row>
    <row r="978" s="2" customFormat="1">
      <c r="A978" s="42"/>
      <c r="B978" s="43"/>
      <c r="C978" s="44"/>
      <c r="D978" s="226" t="s">
        <v>156</v>
      </c>
      <c r="E978" s="44"/>
      <c r="F978" s="227" t="s">
        <v>1005</v>
      </c>
      <c r="G978" s="44"/>
      <c r="H978" s="44"/>
      <c r="I978" s="223"/>
      <c r="J978" s="44"/>
      <c r="K978" s="44"/>
      <c r="L978" s="48"/>
      <c r="M978" s="224"/>
      <c r="N978" s="225"/>
      <c r="O978" s="88"/>
      <c r="P978" s="88"/>
      <c r="Q978" s="88"/>
      <c r="R978" s="88"/>
      <c r="S978" s="88"/>
      <c r="T978" s="89"/>
      <c r="U978" s="42"/>
      <c r="V978" s="42"/>
      <c r="W978" s="42"/>
      <c r="X978" s="42"/>
      <c r="Y978" s="42"/>
      <c r="Z978" s="42"/>
      <c r="AA978" s="42"/>
      <c r="AB978" s="42"/>
      <c r="AC978" s="42"/>
      <c r="AD978" s="42"/>
      <c r="AE978" s="42"/>
      <c r="AT978" s="20" t="s">
        <v>156</v>
      </c>
      <c r="AU978" s="20" t="s">
        <v>88</v>
      </c>
    </row>
    <row r="979" s="14" customFormat="1">
      <c r="A979" s="14"/>
      <c r="B979" s="244"/>
      <c r="C979" s="245"/>
      <c r="D979" s="221" t="s">
        <v>186</v>
      </c>
      <c r="E979" s="246" t="s">
        <v>32</v>
      </c>
      <c r="F979" s="247" t="s">
        <v>710</v>
      </c>
      <c r="G979" s="245"/>
      <c r="H979" s="246" t="s">
        <v>32</v>
      </c>
      <c r="I979" s="248"/>
      <c r="J979" s="245"/>
      <c r="K979" s="245"/>
      <c r="L979" s="249"/>
      <c r="M979" s="250"/>
      <c r="N979" s="251"/>
      <c r="O979" s="251"/>
      <c r="P979" s="251"/>
      <c r="Q979" s="251"/>
      <c r="R979" s="251"/>
      <c r="S979" s="251"/>
      <c r="T979" s="252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53" t="s">
        <v>186</v>
      </c>
      <c r="AU979" s="253" t="s">
        <v>88</v>
      </c>
      <c r="AV979" s="14" t="s">
        <v>86</v>
      </c>
      <c r="AW979" s="14" t="s">
        <v>39</v>
      </c>
      <c r="AX979" s="14" t="s">
        <v>78</v>
      </c>
      <c r="AY979" s="253" t="s">
        <v>146</v>
      </c>
    </row>
    <row r="980" s="13" customFormat="1">
      <c r="A980" s="13"/>
      <c r="B980" s="229"/>
      <c r="C980" s="230"/>
      <c r="D980" s="221" t="s">
        <v>186</v>
      </c>
      <c r="E980" s="231" t="s">
        <v>32</v>
      </c>
      <c r="F980" s="232" t="s">
        <v>909</v>
      </c>
      <c r="G980" s="230"/>
      <c r="H980" s="233">
        <v>78.159999999999997</v>
      </c>
      <c r="I980" s="234"/>
      <c r="J980" s="230"/>
      <c r="K980" s="230"/>
      <c r="L980" s="235"/>
      <c r="M980" s="236"/>
      <c r="N980" s="237"/>
      <c r="O980" s="237"/>
      <c r="P980" s="237"/>
      <c r="Q980" s="237"/>
      <c r="R980" s="237"/>
      <c r="S980" s="237"/>
      <c r="T980" s="238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39" t="s">
        <v>186</v>
      </c>
      <c r="AU980" s="239" t="s">
        <v>88</v>
      </c>
      <c r="AV980" s="13" t="s">
        <v>88</v>
      </c>
      <c r="AW980" s="13" t="s">
        <v>39</v>
      </c>
      <c r="AX980" s="13" t="s">
        <v>86</v>
      </c>
      <c r="AY980" s="239" t="s">
        <v>146</v>
      </c>
    </row>
    <row r="981" s="2" customFormat="1" ht="24.15" customHeight="1">
      <c r="A981" s="42"/>
      <c r="B981" s="43"/>
      <c r="C981" s="265" t="s">
        <v>1006</v>
      </c>
      <c r="D981" s="265" t="s">
        <v>286</v>
      </c>
      <c r="E981" s="266" t="s">
        <v>1007</v>
      </c>
      <c r="F981" s="267" t="s">
        <v>1008</v>
      </c>
      <c r="G981" s="268" t="s">
        <v>227</v>
      </c>
      <c r="H981" s="269">
        <v>5.1589999999999998</v>
      </c>
      <c r="I981" s="270"/>
      <c r="J981" s="271">
        <f>ROUND(I981*H981,2)</f>
        <v>0</v>
      </c>
      <c r="K981" s="267" t="s">
        <v>152</v>
      </c>
      <c r="L981" s="272"/>
      <c r="M981" s="273" t="s">
        <v>32</v>
      </c>
      <c r="N981" s="274" t="s">
        <v>49</v>
      </c>
      <c r="O981" s="88"/>
      <c r="P981" s="217">
        <f>O981*H981</f>
        <v>0</v>
      </c>
      <c r="Q981" s="217">
        <v>0.34999999999999998</v>
      </c>
      <c r="R981" s="217">
        <f>Q981*H981</f>
        <v>1.8056499999999998</v>
      </c>
      <c r="S981" s="217">
        <v>0</v>
      </c>
      <c r="T981" s="218">
        <f>S981*H981</f>
        <v>0</v>
      </c>
      <c r="U981" s="42"/>
      <c r="V981" s="42"/>
      <c r="W981" s="42"/>
      <c r="X981" s="42"/>
      <c r="Y981" s="42"/>
      <c r="Z981" s="42"/>
      <c r="AA981" s="42"/>
      <c r="AB981" s="42"/>
      <c r="AC981" s="42"/>
      <c r="AD981" s="42"/>
      <c r="AE981" s="42"/>
      <c r="AR981" s="219" t="s">
        <v>538</v>
      </c>
      <c r="AT981" s="219" t="s">
        <v>286</v>
      </c>
      <c r="AU981" s="219" t="s">
        <v>88</v>
      </c>
      <c r="AY981" s="20" t="s">
        <v>146</v>
      </c>
      <c r="BE981" s="220">
        <f>IF(N981="základní",J981,0)</f>
        <v>0</v>
      </c>
      <c r="BF981" s="220">
        <f>IF(N981="snížená",J981,0)</f>
        <v>0</v>
      </c>
      <c r="BG981" s="220">
        <f>IF(N981="zákl. přenesená",J981,0)</f>
        <v>0</v>
      </c>
      <c r="BH981" s="220">
        <f>IF(N981="sníž. přenesená",J981,0)</f>
        <v>0</v>
      </c>
      <c r="BI981" s="220">
        <f>IF(N981="nulová",J981,0)</f>
        <v>0</v>
      </c>
      <c r="BJ981" s="20" t="s">
        <v>86</v>
      </c>
      <c r="BK981" s="220">
        <f>ROUND(I981*H981,2)</f>
        <v>0</v>
      </c>
      <c r="BL981" s="20" t="s">
        <v>362</v>
      </c>
      <c r="BM981" s="219" t="s">
        <v>1009</v>
      </c>
    </row>
    <row r="982" s="2" customFormat="1">
      <c r="A982" s="42"/>
      <c r="B982" s="43"/>
      <c r="C982" s="44"/>
      <c r="D982" s="221" t="s">
        <v>155</v>
      </c>
      <c r="E982" s="44"/>
      <c r="F982" s="222" t="s">
        <v>1008</v>
      </c>
      <c r="G982" s="44"/>
      <c r="H982" s="44"/>
      <c r="I982" s="223"/>
      <c r="J982" s="44"/>
      <c r="K982" s="44"/>
      <c r="L982" s="48"/>
      <c r="M982" s="224"/>
      <c r="N982" s="225"/>
      <c r="O982" s="88"/>
      <c r="P982" s="88"/>
      <c r="Q982" s="88"/>
      <c r="R982" s="88"/>
      <c r="S982" s="88"/>
      <c r="T982" s="89"/>
      <c r="U982" s="42"/>
      <c r="V982" s="42"/>
      <c r="W982" s="42"/>
      <c r="X982" s="42"/>
      <c r="Y982" s="42"/>
      <c r="Z982" s="42"/>
      <c r="AA982" s="42"/>
      <c r="AB982" s="42"/>
      <c r="AC982" s="42"/>
      <c r="AD982" s="42"/>
      <c r="AE982" s="42"/>
      <c r="AT982" s="20" t="s">
        <v>155</v>
      </c>
      <c r="AU982" s="20" t="s">
        <v>88</v>
      </c>
    </row>
    <row r="983" s="13" customFormat="1">
      <c r="A983" s="13"/>
      <c r="B983" s="229"/>
      <c r="C983" s="230"/>
      <c r="D983" s="221" t="s">
        <v>186</v>
      </c>
      <c r="E983" s="231" t="s">
        <v>32</v>
      </c>
      <c r="F983" s="232" t="s">
        <v>1010</v>
      </c>
      <c r="G983" s="230"/>
      <c r="H983" s="233">
        <v>4.6900000000000004</v>
      </c>
      <c r="I983" s="234"/>
      <c r="J983" s="230"/>
      <c r="K983" s="230"/>
      <c r="L983" s="235"/>
      <c r="M983" s="236"/>
      <c r="N983" s="237"/>
      <c r="O983" s="237"/>
      <c r="P983" s="237"/>
      <c r="Q983" s="237"/>
      <c r="R983" s="237"/>
      <c r="S983" s="237"/>
      <c r="T983" s="238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39" t="s">
        <v>186</v>
      </c>
      <c r="AU983" s="239" t="s">
        <v>88</v>
      </c>
      <c r="AV983" s="13" t="s">
        <v>88</v>
      </c>
      <c r="AW983" s="13" t="s">
        <v>39</v>
      </c>
      <c r="AX983" s="13" t="s">
        <v>86</v>
      </c>
      <c r="AY983" s="239" t="s">
        <v>146</v>
      </c>
    </row>
    <row r="984" s="13" customFormat="1">
      <c r="A984" s="13"/>
      <c r="B984" s="229"/>
      <c r="C984" s="230"/>
      <c r="D984" s="221" t="s">
        <v>186</v>
      </c>
      <c r="E984" s="230"/>
      <c r="F984" s="232" t="s">
        <v>1011</v>
      </c>
      <c r="G984" s="230"/>
      <c r="H984" s="233">
        <v>5.1589999999999998</v>
      </c>
      <c r="I984" s="234"/>
      <c r="J984" s="230"/>
      <c r="K984" s="230"/>
      <c r="L984" s="235"/>
      <c r="M984" s="236"/>
      <c r="N984" s="237"/>
      <c r="O984" s="237"/>
      <c r="P984" s="237"/>
      <c r="Q984" s="237"/>
      <c r="R984" s="237"/>
      <c r="S984" s="237"/>
      <c r="T984" s="238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39" t="s">
        <v>186</v>
      </c>
      <c r="AU984" s="239" t="s">
        <v>88</v>
      </c>
      <c r="AV984" s="13" t="s">
        <v>88</v>
      </c>
      <c r="AW984" s="13" t="s">
        <v>4</v>
      </c>
      <c r="AX984" s="13" t="s">
        <v>86</v>
      </c>
      <c r="AY984" s="239" t="s">
        <v>146</v>
      </c>
    </row>
    <row r="985" s="2" customFormat="1" ht="24.15" customHeight="1">
      <c r="A985" s="42"/>
      <c r="B985" s="43"/>
      <c r="C985" s="208" t="s">
        <v>1012</v>
      </c>
      <c r="D985" s="208" t="s">
        <v>149</v>
      </c>
      <c r="E985" s="209" t="s">
        <v>1013</v>
      </c>
      <c r="F985" s="210" t="s">
        <v>1014</v>
      </c>
      <c r="G985" s="211" t="s">
        <v>294</v>
      </c>
      <c r="H985" s="212">
        <v>78.159999999999997</v>
      </c>
      <c r="I985" s="213"/>
      <c r="J985" s="214">
        <f>ROUND(I985*H985,2)</f>
        <v>0</v>
      </c>
      <c r="K985" s="210" t="s">
        <v>152</v>
      </c>
      <c r="L985" s="48"/>
      <c r="M985" s="215" t="s">
        <v>32</v>
      </c>
      <c r="N985" s="216" t="s">
        <v>49</v>
      </c>
      <c r="O985" s="88"/>
      <c r="P985" s="217">
        <f>O985*H985</f>
        <v>0</v>
      </c>
      <c r="Q985" s="217">
        <v>0</v>
      </c>
      <c r="R985" s="217">
        <f>Q985*H985</f>
        <v>0</v>
      </c>
      <c r="S985" s="217">
        <v>0</v>
      </c>
      <c r="T985" s="218">
        <f>S985*H985</f>
        <v>0</v>
      </c>
      <c r="U985" s="42"/>
      <c r="V985" s="42"/>
      <c r="W985" s="42"/>
      <c r="X985" s="42"/>
      <c r="Y985" s="42"/>
      <c r="Z985" s="42"/>
      <c r="AA985" s="42"/>
      <c r="AB985" s="42"/>
      <c r="AC985" s="42"/>
      <c r="AD985" s="42"/>
      <c r="AE985" s="42"/>
      <c r="AR985" s="219" t="s">
        <v>362</v>
      </c>
      <c r="AT985" s="219" t="s">
        <v>149</v>
      </c>
      <c r="AU985" s="219" t="s">
        <v>88</v>
      </c>
      <c r="AY985" s="20" t="s">
        <v>146</v>
      </c>
      <c r="BE985" s="220">
        <f>IF(N985="základní",J985,0)</f>
        <v>0</v>
      </c>
      <c r="BF985" s="220">
        <f>IF(N985="snížená",J985,0)</f>
        <v>0</v>
      </c>
      <c r="BG985" s="220">
        <f>IF(N985="zákl. přenesená",J985,0)</f>
        <v>0</v>
      </c>
      <c r="BH985" s="220">
        <f>IF(N985="sníž. přenesená",J985,0)</f>
        <v>0</v>
      </c>
      <c r="BI985" s="220">
        <f>IF(N985="nulová",J985,0)</f>
        <v>0</v>
      </c>
      <c r="BJ985" s="20" t="s">
        <v>86</v>
      </c>
      <c r="BK985" s="220">
        <f>ROUND(I985*H985,2)</f>
        <v>0</v>
      </c>
      <c r="BL985" s="20" t="s">
        <v>362</v>
      </c>
      <c r="BM985" s="219" t="s">
        <v>1015</v>
      </c>
    </row>
    <row r="986" s="2" customFormat="1">
      <c r="A986" s="42"/>
      <c r="B986" s="43"/>
      <c r="C986" s="44"/>
      <c r="D986" s="221" t="s">
        <v>155</v>
      </c>
      <c r="E986" s="44"/>
      <c r="F986" s="222" t="s">
        <v>1016</v>
      </c>
      <c r="G986" s="44"/>
      <c r="H986" s="44"/>
      <c r="I986" s="223"/>
      <c r="J986" s="44"/>
      <c r="K986" s="44"/>
      <c r="L986" s="48"/>
      <c r="M986" s="224"/>
      <c r="N986" s="225"/>
      <c r="O986" s="88"/>
      <c r="P986" s="88"/>
      <c r="Q986" s="88"/>
      <c r="R986" s="88"/>
      <c r="S986" s="88"/>
      <c r="T986" s="89"/>
      <c r="U986" s="42"/>
      <c r="V986" s="42"/>
      <c r="W986" s="42"/>
      <c r="X986" s="42"/>
      <c r="Y986" s="42"/>
      <c r="Z986" s="42"/>
      <c r="AA986" s="42"/>
      <c r="AB986" s="42"/>
      <c r="AC986" s="42"/>
      <c r="AD986" s="42"/>
      <c r="AE986" s="42"/>
      <c r="AT986" s="20" t="s">
        <v>155</v>
      </c>
      <c r="AU986" s="20" t="s">
        <v>88</v>
      </c>
    </row>
    <row r="987" s="2" customFormat="1">
      <c r="A987" s="42"/>
      <c r="B987" s="43"/>
      <c r="C987" s="44"/>
      <c r="D987" s="226" t="s">
        <v>156</v>
      </c>
      <c r="E987" s="44"/>
      <c r="F987" s="227" t="s">
        <v>1017</v>
      </c>
      <c r="G987" s="44"/>
      <c r="H987" s="44"/>
      <c r="I987" s="223"/>
      <c r="J987" s="44"/>
      <c r="K987" s="44"/>
      <c r="L987" s="48"/>
      <c r="M987" s="224"/>
      <c r="N987" s="225"/>
      <c r="O987" s="88"/>
      <c r="P987" s="88"/>
      <c r="Q987" s="88"/>
      <c r="R987" s="88"/>
      <c r="S987" s="88"/>
      <c r="T987" s="89"/>
      <c r="U987" s="42"/>
      <c r="V987" s="42"/>
      <c r="W987" s="42"/>
      <c r="X987" s="42"/>
      <c r="Y987" s="42"/>
      <c r="Z987" s="42"/>
      <c r="AA987" s="42"/>
      <c r="AB987" s="42"/>
      <c r="AC987" s="42"/>
      <c r="AD987" s="42"/>
      <c r="AE987" s="42"/>
      <c r="AT987" s="20" t="s">
        <v>156</v>
      </c>
      <c r="AU987" s="20" t="s">
        <v>88</v>
      </c>
    </row>
    <row r="988" s="14" customFormat="1">
      <c r="A988" s="14"/>
      <c r="B988" s="244"/>
      <c r="C988" s="245"/>
      <c r="D988" s="221" t="s">
        <v>186</v>
      </c>
      <c r="E988" s="246" t="s">
        <v>32</v>
      </c>
      <c r="F988" s="247" t="s">
        <v>710</v>
      </c>
      <c r="G988" s="245"/>
      <c r="H988" s="246" t="s">
        <v>32</v>
      </c>
      <c r="I988" s="248"/>
      <c r="J988" s="245"/>
      <c r="K988" s="245"/>
      <c r="L988" s="249"/>
      <c r="M988" s="250"/>
      <c r="N988" s="251"/>
      <c r="O988" s="251"/>
      <c r="P988" s="251"/>
      <c r="Q988" s="251"/>
      <c r="R988" s="251"/>
      <c r="S988" s="251"/>
      <c r="T988" s="252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3" t="s">
        <v>186</v>
      </c>
      <c r="AU988" s="253" t="s">
        <v>88</v>
      </c>
      <c r="AV988" s="14" t="s">
        <v>86</v>
      </c>
      <c r="AW988" s="14" t="s">
        <v>39</v>
      </c>
      <c r="AX988" s="14" t="s">
        <v>78</v>
      </c>
      <c r="AY988" s="253" t="s">
        <v>146</v>
      </c>
    </row>
    <row r="989" s="13" customFormat="1">
      <c r="A989" s="13"/>
      <c r="B989" s="229"/>
      <c r="C989" s="230"/>
      <c r="D989" s="221" t="s">
        <v>186</v>
      </c>
      <c r="E989" s="231" t="s">
        <v>32</v>
      </c>
      <c r="F989" s="232" t="s">
        <v>909</v>
      </c>
      <c r="G989" s="230"/>
      <c r="H989" s="233">
        <v>78.159999999999997</v>
      </c>
      <c r="I989" s="234"/>
      <c r="J989" s="230"/>
      <c r="K989" s="230"/>
      <c r="L989" s="235"/>
      <c r="M989" s="236"/>
      <c r="N989" s="237"/>
      <c r="O989" s="237"/>
      <c r="P989" s="237"/>
      <c r="Q989" s="237"/>
      <c r="R989" s="237"/>
      <c r="S989" s="237"/>
      <c r="T989" s="238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39" t="s">
        <v>186</v>
      </c>
      <c r="AU989" s="239" t="s">
        <v>88</v>
      </c>
      <c r="AV989" s="13" t="s">
        <v>88</v>
      </c>
      <c r="AW989" s="13" t="s">
        <v>39</v>
      </c>
      <c r="AX989" s="13" t="s">
        <v>86</v>
      </c>
      <c r="AY989" s="239" t="s">
        <v>146</v>
      </c>
    </row>
    <row r="990" s="2" customFormat="1" ht="16.5" customHeight="1">
      <c r="A990" s="42"/>
      <c r="B990" s="43"/>
      <c r="C990" s="265" t="s">
        <v>1018</v>
      </c>
      <c r="D990" s="265" t="s">
        <v>286</v>
      </c>
      <c r="E990" s="266" t="s">
        <v>1019</v>
      </c>
      <c r="F990" s="267" t="s">
        <v>1020</v>
      </c>
      <c r="G990" s="268" t="s">
        <v>294</v>
      </c>
      <c r="H990" s="269">
        <v>85.975999999999999</v>
      </c>
      <c r="I990" s="270"/>
      <c r="J990" s="271">
        <f>ROUND(I990*H990,2)</f>
        <v>0</v>
      </c>
      <c r="K990" s="267" t="s">
        <v>152</v>
      </c>
      <c r="L990" s="272"/>
      <c r="M990" s="273" t="s">
        <v>32</v>
      </c>
      <c r="N990" s="274" t="s">
        <v>49</v>
      </c>
      <c r="O990" s="88"/>
      <c r="P990" s="217">
        <f>O990*H990</f>
        <v>0</v>
      </c>
      <c r="Q990" s="217">
        <v>0.010999999999999999</v>
      </c>
      <c r="R990" s="217">
        <f>Q990*H990</f>
        <v>0.94573599999999991</v>
      </c>
      <c r="S990" s="217">
        <v>0</v>
      </c>
      <c r="T990" s="218">
        <f>S990*H990</f>
        <v>0</v>
      </c>
      <c r="U990" s="42"/>
      <c r="V990" s="42"/>
      <c r="W990" s="42"/>
      <c r="X990" s="42"/>
      <c r="Y990" s="42"/>
      <c r="Z990" s="42"/>
      <c r="AA990" s="42"/>
      <c r="AB990" s="42"/>
      <c r="AC990" s="42"/>
      <c r="AD990" s="42"/>
      <c r="AE990" s="42"/>
      <c r="AR990" s="219" t="s">
        <v>538</v>
      </c>
      <c r="AT990" s="219" t="s">
        <v>286</v>
      </c>
      <c r="AU990" s="219" t="s">
        <v>88</v>
      </c>
      <c r="AY990" s="20" t="s">
        <v>146</v>
      </c>
      <c r="BE990" s="220">
        <f>IF(N990="základní",J990,0)</f>
        <v>0</v>
      </c>
      <c r="BF990" s="220">
        <f>IF(N990="snížená",J990,0)</f>
        <v>0</v>
      </c>
      <c r="BG990" s="220">
        <f>IF(N990="zákl. přenesená",J990,0)</f>
        <v>0</v>
      </c>
      <c r="BH990" s="220">
        <f>IF(N990="sníž. přenesená",J990,0)</f>
        <v>0</v>
      </c>
      <c r="BI990" s="220">
        <f>IF(N990="nulová",J990,0)</f>
        <v>0</v>
      </c>
      <c r="BJ990" s="20" t="s">
        <v>86</v>
      </c>
      <c r="BK990" s="220">
        <f>ROUND(I990*H990,2)</f>
        <v>0</v>
      </c>
      <c r="BL990" s="20" t="s">
        <v>362</v>
      </c>
      <c r="BM990" s="219" t="s">
        <v>1021</v>
      </c>
    </row>
    <row r="991" s="2" customFormat="1">
      <c r="A991" s="42"/>
      <c r="B991" s="43"/>
      <c r="C991" s="44"/>
      <c r="D991" s="221" t="s">
        <v>155</v>
      </c>
      <c r="E991" s="44"/>
      <c r="F991" s="222" t="s">
        <v>1020</v>
      </c>
      <c r="G991" s="44"/>
      <c r="H991" s="44"/>
      <c r="I991" s="223"/>
      <c r="J991" s="44"/>
      <c r="K991" s="44"/>
      <c r="L991" s="48"/>
      <c r="M991" s="224"/>
      <c r="N991" s="225"/>
      <c r="O991" s="88"/>
      <c r="P991" s="88"/>
      <c r="Q991" s="88"/>
      <c r="R991" s="88"/>
      <c r="S991" s="88"/>
      <c r="T991" s="89"/>
      <c r="U991" s="42"/>
      <c r="V991" s="42"/>
      <c r="W991" s="42"/>
      <c r="X991" s="42"/>
      <c r="Y991" s="42"/>
      <c r="Z991" s="42"/>
      <c r="AA991" s="42"/>
      <c r="AB991" s="42"/>
      <c r="AC991" s="42"/>
      <c r="AD991" s="42"/>
      <c r="AE991" s="42"/>
      <c r="AT991" s="20" t="s">
        <v>155</v>
      </c>
      <c r="AU991" s="20" t="s">
        <v>88</v>
      </c>
    </row>
    <row r="992" s="13" customFormat="1">
      <c r="A992" s="13"/>
      <c r="B992" s="229"/>
      <c r="C992" s="230"/>
      <c r="D992" s="221" t="s">
        <v>186</v>
      </c>
      <c r="E992" s="230"/>
      <c r="F992" s="232" t="s">
        <v>1022</v>
      </c>
      <c r="G992" s="230"/>
      <c r="H992" s="233">
        <v>85.975999999999999</v>
      </c>
      <c r="I992" s="234"/>
      <c r="J992" s="230"/>
      <c r="K992" s="230"/>
      <c r="L992" s="235"/>
      <c r="M992" s="236"/>
      <c r="N992" s="237"/>
      <c r="O992" s="237"/>
      <c r="P992" s="237"/>
      <c r="Q992" s="237"/>
      <c r="R992" s="237"/>
      <c r="S992" s="237"/>
      <c r="T992" s="238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39" t="s">
        <v>186</v>
      </c>
      <c r="AU992" s="239" t="s">
        <v>88</v>
      </c>
      <c r="AV992" s="13" t="s">
        <v>88</v>
      </c>
      <c r="AW992" s="13" t="s">
        <v>4</v>
      </c>
      <c r="AX992" s="13" t="s">
        <v>86</v>
      </c>
      <c r="AY992" s="239" t="s">
        <v>146</v>
      </c>
    </row>
    <row r="993" s="2" customFormat="1" ht="16.5" customHeight="1">
      <c r="A993" s="42"/>
      <c r="B993" s="43"/>
      <c r="C993" s="208" t="s">
        <v>1023</v>
      </c>
      <c r="D993" s="208" t="s">
        <v>149</v>
      </c>
      <c r="E993" s="209" t="s">
        <v>1024</v>
      </c>
      <c r="F993" s="210" t="s">
        <v>1025</v>
      </c>
      <c r="G993" s="211" t="s">
        <v>802</v>
      </c>
      <c r="H993" s="212">
        <v>14</v>
      </c>
      <c r="I993" s="213"/>
      <c r="J993" s="214">
        <f>ROUND(I993*H993,2)</f>
        <v>0</v>
      </c>
      <c r="K993" s="210" t="s">
        <v>152</v>
      </c>
      <c r="L993" s="48"/>
      <c r="M993" s="215" t="s">
        <v>32</v>
      </c>
      <c r="N993" s="216" t="s">
        <v>49</v>
      </c>
      <c r="O993" s="88"/>
      <c r="P993" s="217">
        <f>O993*H993</f>
        <v>0</v>
      </c>
      <c r="Q993" s="217">
        <v>0.00010000000000000001</v>
      </c>
      <c r="R993" s="217">
        <f>Q993*H993</f>
        <v>0.0014</v>
      </c>
      <c r="S993" s="217">
        <v>0</v>
      </c>
      <c r="T993" s="218">
        <f>S993*H993</f>
        <v>0</v>
      </c>
      <c r="U993" s="42"/>
      <c r="V993" s="42"/>
      <c r="W993" s="42"/>
      <c r="X993" s="42"/>
      <c r="Y993" s="42"/>
      <c r="Z993" s="42"/>
      <c r="AA993" s="42"/>
      <c r="AB993" s="42"/>
      <c r="AC993" s="42"/>
      <c r="AD993" s="42"/>
      <c r="AE993" s="42"/>
      <c r="AR993" s="219" t="s">
        <v>362</v>
      </c>
      <c r="AT993" s="219" t="s">
        <v>149</v>
      </c>
      <c r="AU993" s="219" t="s">
        <v>88</v>
      </c>
      <c r="AY993" s="20" t="s">
        <v>146</v>
      </c>
      <c r="BE993" s="220">
        <f>IF(N993="základní",J993,0)</f>
        <v>0</v>
      </c>
      <c r="BF993" s="220">
        <f>IF(N993="snížená",J993,0)</f>
        <v>0</v>
      </c>
      <c r="BG993" s="220">
        <f>IF(N993="zákl. přenesená",J993,0)</f>
        <v>0</v>
      </c>
      <c r="BH993" s="220">
        <f>IF(N993="sníž. přenesená",J993,0)</f>
        <v>0</v>
      </c>
      <c r="BI993" s="220">
        <f>IF(N993="nulová",J993,0)</f>
        <v>0</v>
      </c>
      <c r="BJ993" s="20" t="s">
        <v>86</v>
      </c>
      <c r="BK993" s="220">
        <f>ROUND(I993*H993,2)</f>
        <v>0</v>
      </c>
      <c r="BL993" s="20" t="s">
        <v>362</v>
      </c>
      <c r="BM993" s="219" t="s">
        <v>1026</v>
      </c>
    </row>
    <row r="994" s="2" customFormat="1">
      <c r="A994" s="42"/>
      <c r="B994" s="43"/>
      <c r="C994" s="44"/>
      <c r="D994" s="221" t="s">
        <v>155</v>
      </c>
      <c r="E994" s="44"/>
      <c r="F994" s="222" t="s">
        <v>1027</v>
      </c>
      <c r="G994" s="44"/>
      <c r="H994" s="44"/>
      <c r="I994" s="223"/>
      <c r="J994" s="44"/>
      <c r="K994" s="44"/>
      <c r="L994" s="48"/>
      <c r="M994" s="224"/>
      <c r="N994" s="225"/>
      <c r="O994" s="88"/>
      <c r="P994" s="88"/>
      <c r="Q994" s="88"/>
      <c r="R994" s="88"/>
      <c r="S994" s="88"/>
      <c r="T994" s="89"/>
      <c r="U994" s="42"/>
      <c r="V994" s="42"/>
      <c r="W994" s="42"/>
      <c r="X994" s="42"/>
      <c r="Y994" s="42"/>
      <c r="Z994" s="42"/>
      <c r="AA994" s="42"/>
      <c r="AB994" s="42"/>
      <c r="AC994" s="42"/>
      <c r="AD994" s="42"/>
      <c r="AE994" s="42"/>
      <c r="AT994" s="20" t="s">
        <v>155</v>
      </c>
      <c r="AU994" s="20" t="s">
        <v>88</v>
      </c>
    </row>
    <row r="995" s="2" customFormat="1">
      <c r="A995" s="42"/>
      <c r="B995" s="43"/>
      <c r="C995" s="44"/>
      <c r="D995" s="226" t="s">
        <v>156</v>
      </c>
      <c r="E995" s="44"/>
      <c r="F995" s="227" t="s">
        <v>1028</v>
      </c>
      <c r="G995" s="44"/>
      <c r="H995" s="44"/>
      <c r="I995" s="223"/>
      <c r="J995" s="44"/>
      <c r="K995" s="44"/>
      <c r="L995" s="48"/>
      <c r="M995" s="224"/>
      <c r="N995" s="225"/>
      <c r="O995" s="88"/>
      <c r="P995" s="88"/>
      <c r="Q995" s="88"/>
      <c r="R995" s="88"/>
      <c r="S995" s="88"/>
      <c r="T995" s="89"/>
      <c r="U995" s="42"/>
      <c r="V995" s="42"/>
      <c r="W995" s="42"/>
      <c r="X995" s="42"/>
      <c r="Y995" s="42"/>
      <c r="Z995" s="42"/>
      <c r="AA995" s="42"/>
      <c r="AB995" s="42"/>
      <c r="AC995" s="42"/>
      <c r="AD995" s="42"/>
      <c r="AE995" s="42"/>
      <c r="AT995" s="20" t="s">
        <v>156</v>
      </c>
      <c r="AU995" s="20" t="s">
        <v>88</v>
      </c>
    </row>
    <row r="996" s="13" customFormat="1">
      <c r="A996" s="13"/>
      <c r="B996" s="229"/>
      <c r="C996" s="230"/>
      <c r="D996" s="221" t="s">
        <v>186</v>
      </c>
      <c r="E996" s="231" t="s">
        <v>32</v>
      </c>
      <c r="F996" s="232" t="s">
        <v>1029</v>
      </c>
      <c r="G996" s="230"/>
      <c r="H996" s="233">
        <v>14</v>
      </c>
      <c r="I996" s="234"/>
      <c r="J996" s="230"/>
      <c r="K996" s="230"/>
      <c r="L996" s="235"/>
      <c r="M996" s="236"/>
      <c r="N996" s="237"/>
      <c r="O996" s="237"/>
      <c r="P996" s="237"/>
      <c r="Q996" s="237"/>
      <c r="R996" s="237"/>
      <c r="S996" s="237"/>
      <c r="T996" s="238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39" t="s">
        <v>186</v>
      </c>
      <c r="AU996" s="239" t="s">
        <v>88</v>
      </c>
      <c r="AV996" s="13" t="s">
        <v>88</v>
      </c>
      <c r="AW996" s="13" t="s">
        <v>39</v>
      </c>
      <c r="AX996" s="13" t="s">
        <v>86</v>
      </c>
      <c r="AY996" s="239" t="s">
        <v>146</v>
      </c>
    </row>
    <row r="997" s="2" customFormat="1" ht="24.15" customHeight="1">
      <c r="A997" s="42"/>
      <c r="B997" s="43"/>
      <c r="C997" s="265" t="s">
        <v>1030</v>
      </c>
      <c r="D997" s="265" t="s">
        <v>286</v>
      </c>
      <c r="E997" s="266" t="s">
        <v>1031</v>
      </c>
      <c r="F997" s="267" t="s">
        <v>1032</v>
      </c>
      <c r="G997" s="268" t="s">
        <v>802</v>
      </c>
      <c r="H997" s="269">
        <v>14</v>
      </c>
      <c r="I997" s="270"/>
      <c r="J997" s="271">
        <f>ROUND(I997*H997,2)</f>
        <v>0</v>
      </c>
      <c r="K997" s="267" t="s">
        <v>152</v>
      </c>
      <c r="L997" s="272"/>
      <c r="M997" s="273" t="s">
        <v>32</v>
      </c>
      <c r="N997" s="274" t="s">
        <v>49</v>
      </c>
      <c r="O997" s="88"/>
      <c r="P997" s="217">
        <f>O997*H997</f>
        <v>0</v>
      </c>
      <c r="Q997" s="217">
        <v>0.001</v>
      </c>
      <c r="R997" s="217">
        <f>Q997*H997</f>
        <v>0.014</v>
      </c>
      <c r="S997" s="217">
        <v>0</v>
      </c>
      <c r="T997" s="218">
        <f>S997*H997</f>
        <v>0</v>
      </c>
      <c r="U997" s="42"/>
      <c r="V997" s="42"/>
      <c r="W997" s="42"/>
      <c r="X997" s="42"/>
      <c r="Y997" s="42"/>
      <c r="Z997" s="42"/>
      <c r="AA997" s="42"/>
      <c r="AB997" s="42"/>
      <c r="AC997" s="42"/>
      <c r="AD997" s="42"/>
      <c r="AE997" s="42"/>
      <c r="AR997" s="219" t="s">
        <v>538</v>
      </c>
      <c r="AT997" s="219" t="s">
        <v>286</v>
      </c>
      <c r="AU997" s="219" t="s">
        <v>88</v>
      </c>
      <c r="AY997" s="20" t="s">
        <v>146</v>
      </c>
      <c r="BE997" s="220">
        <f>IF(N997="základní",J997,0)</f>
        <v>0</v>
      </c>
      <c r="BF997" s="220">
        <f>IF(N997="snížená",J997,0)</f>
        <v>0</v>
      </c>
      <c r="BG997" s="220">
        <f>IF(N997="zákl. přenesená",J997,0)</f>
        <v>0</v>
      </c>
      <c r="BH997" s="220">
        <f>IF(N997="sníž. přenesená",J997,0)</f>
        <v>0</v>
      </c>
      <c r="BI997" s="220">
        <f>IF(N997="nulová",J997,0)</f>
        <v>0</v>
      </c>
      <c r="BJ997" s="20" t="s">
        <v>86</v>
      </c>
      <c r="BK997" s="220">
        <f>ROUND(I997*H997,2)</f>
        <v>0</v>
      </c>
      <c r="BL997" s="20" t="s">
        <v>362</v>
      </c>
      <c r="BM997" s="219" t="s">
        <v>1033</v>
      </c>
    </row>
    <row r="998" s="2" customFormat="1">
      <c r="A998" s="42"/>
      <c r="B998" s="43"/>
      <c r="C998" s="44"/>
      <c r="D998" s="221" t="s">
        <v>155</v>
      </c>
      <c r="E998" s="44"/>
      <c r="F998" s="222" t="s">
        <v>1032</v>
      </c>
      <c r="G998" s="44"/>
      <c r="H998" s="44"/>
      <c r="I998" s="223"/>
      <c r="J998" s="44"/>
      <c r="K998" s="44"/>
      <c r="L998" s="48"/>
      <c r="M998" s="224"/>
      <c r="N998" s="225"/>
      <c r="O998" s="88"/>
      <c r="P998" s="88"/>
      <c r="Q998" s="88"/>
      <c r="R998" s="88"/>
      <c r="S998" s="88"/>
      <c r="T998" s="89"/>
      <c r="U998" s="42"/>
      <c r="V998" s="42"/>
      <c r="W998" s="42"/>
      <c r="X998" s="42"/>
      <c r="Y998" s="42"/>
      <c r="Z998" s="42"/>
      <c r="AA998" s="42"/>
      <c r="AB998" s="42"/>
      <c r="AC998" s="42"/>
      <c r="AD998" s="42"/>
      <c r="AE998" s="42"/>
      <c r="AT998" s="20" t="s">
        <v>155</v>
      </c>
      <c r="AU998" s="20" t="s">
        <v>88</v>
      </c>
    </row>
    <row r="999" s="2" customFormat="1" ht="24.15" customHeight="1">
      <c r="A999" s="42"/>
      <c r="B999" s="43"/>
      <c r="C999" s="208" t="s">
        <v>1034</v>
      </c>
      <c r="D999" s="208" t="s">
        <v>149</v>
      </c>
      <c r="E999" s="209" t="s">
        <v>1035</v>
      </c>
      <c r="F999" s="210" t="s">
        <v>1036</v>
      </c>
      <c r="G999" s="211" t="s">
        <v>265</v>
      </c>
      <c r="H999" s="212">
        <v>25.792000000000002</v>
      </c>
      <c r="I999" s="213"/>
      <c r="J999" s="214">
        <f>ROUND(I999*H999,2)</f>
        <v>0</v>
      </c>
      <c r="K999" s="210" t="s">
        <v>152</v>
      </c>
      <c r="L999" s="48"/>
      <c r="M999" s="215" t="s">
        <v>32</v>
      </c>
      <c r="N999" s="216" t="s">
        <v>49</v>
      </c>
      <c r="O999" s="88"/>
      <c r="P999" s="217">
        <f>O999*H999</f>
        <v>0</v>
      </c>
      <c r="Q999" s="217">
        <v>0</v>
      </c>
      <c r="R999" s="217">
        <f>Q999*H999</f>
        <v>0</v>
      </c>
      <c r="S999" s="217">
        <v>0</v>
      </c>
      <c r="T999" s="218">
        <f>S999*H999</f>
        <v>0</v>
      </c>
      <c r="U999" s="42"/>
      <c r="V999" s="42"/>
      <c r="W999" s="42"/>
      <c r="X999" s="42"/>
      <c r="Y999" s="42"/>
      <c r="Z999" s="42"/>
      <c r="AA999" s="42"/>
      <c r="AB999" s="42"/>
      <c r="AC999" s="42"/>
      <c r="AD999" s="42"/>
      <c r="AE999" s="42"/>
      <c r="AR999" s="219" t="s">
        <v>362</v>
      </c>
      <c r="AT999" s="219" t="s">
        <v>149</v>
      </c>
      <c r="AU999" s="219" t="s">
        <v>88</v>
      </c>
      <c r="AY999" s="20" t="s">
        <v>146</v>
      </c>
      <c r="BE999" s="220">
        <f>IF(N999="základní",J999,0)</f>
        <v>0</v>
      </c>
      <c r="BF999" s="220">
        <f>IF(N999="snížená",J999,0)</f>
        <v>0</v>
      </c>
      <c r="BG999" s="220">
        <f>IF(N999="zákl. přenesená",J999,0)</f>
        <v>0</v>
      </c>
      <c r="BH999" s="220">
        <f>IF(N999="sníž. přenesená",J999,0)</f>
        <v>0</v>
      </c>
      <c r="BI999" s="220">
        <f>IF(N999="nulová",J999,0)</f>
        <v>0</v>
      </c>
      <c r="BJ999" s="20" t="s">
        <v>86</v>
      </c>
      <c r="BK999" s="220">
        <f>ROUND(I999*H999,2)</f>
        <v>0</v>
      </c>
      <c r="BL999" s="20" t="s">
        <v>362</v>
      </c>
      <c r="BM999" s="219" t="s">
        <v>1037</v>
      </c>
    </row>
    <row r="1000" s="2" customFormat="1">
      <c r="A1000" s="42"/>
      <c r="B1000" s="43"/>
      <c r="C1000" s="44"/>
      <c r="D1000" s="221" t="s">
        <v>155</v>
      </c>
      <c r="E1000" s="44"/>
      <c r="F1000" s="222" t="s">
        <v>1038</v>
      </c>
      <c r="G1000" s="44"/>
      <c r="H1000" s="44"/>
      <c r="I1000" s="223"/>
      <c r="J1000" s="44"/>
      <c r="K1000" s="44"/>
      <c r="L1000" s="48"/>
      <c r="M1000" s="224"/>
      <c r="N1000" s="225"/>
      <c r="O1000" s="88"/>
      <c r="P1000" s="88"/>
      <c r="Q1000" s="88"/>
      <c r="R1000" s="88"/>
      <c r="S1000" s="88"/>
      <c r="T1000" s="89"/>
      <c r="U1000" s="42"/>
      <c r="V1000" s="42"/>
      <c r="W1000" s="42"/>
      <c r="X1000" s="42"/>
      <c r="Y1000" s="42"/>
      <c r="Z1000" s="42"/>
      <c r="AA1000" s="42"/>
      <c r="AB1000" s="42"/>
      <c r="AC1000" s="42"/>
      <c r="AD1000" s="42"/>
      <c r="AE1000" s="42"/>
      <c r="AT1000" s="20" t="s">
        <v>155</v>
      </c>
      <c r="AU1000" s="20" t="s">
        <v>88</v>
      </c>
    </row>
    <row r="1001" s="2" customFormat="1">
      <c r="A1001" s="42"/>
      <c r="B1001" s="43"/>
      <c r="C1001" s="44"/>
      <c r="D1001" s="226" t="s">
        <v>156</v>
      </c>
      <c r="E1001" s="44"/>
      <c r="F1001" s="227" t="s">
        <v>1039</v>
      </c>
      <c r="G1001" s="44"/>
      <c r="H1001" s="44"/>
      <c r="I1001" s="223"/>
      <c r="J1001" s="44"/>
      <c r="K1001" s="44"/>
      <c r="L1001" s="48"/>
      <c r="M1001" s="224"/>
      <c r="N1001" s="225"/>
      <c r="O1001" s="88"/>
      <c r="P1001" s="88"/>
      <c r="Q1001" s="88"/>
      <c r="R1001" s="88"/>
      <c r="S1001" s="88"/>
      <c r="T1001" s="89"/>
      <c r="U1001" s="42"/>
      <c r="V1001" s="42"/>
      <c r="W1001" s="42"/>
      <c r="X1001" s="42"/>
      <c r="Y1001" s="42"/>
      <c r="Z1001" s="42"/>
      <c r="AA1001" s="42"/>
      <c r="AB1001" s="42"/>
      <c r="AC1001" s="42"/>
      <c r="AD1001" s="42"/>
      <c r="AE1001" s="42"/>
      <c r="AT1001" s="20" t="s">
        <v>156</v>
      </c>
      <c r="AU1001" s="20" t="s">
        <v>88</v>
      </c>
    </row>
    <row r="1002" s="12" customFormat="1" ht="22.8" customHeight="1">
      <c r="A1002" s="12"/>
      <c r="B1002" s="192"/>
      <c r="C1002" s="193"/>
      <c r="D1002" s="194" t="s">
        <v>77</v>
      </c>
      <c r="E1002" s="206" t="s">
        <v>1040</v>
      </c>
      <c r="F1002" s="206" t="s">
        <v>1041</v>
      </c>
      <c r="G1002" s="193"/>
      <c r="H1002" s="193"/>
      <c r="I1002" s="196"/>
      <c r="J1002" s="207">
        <f>BK1002</f>
        <v>0</v>
      </c>
      <c r="K1002" s="193"/>
      <c r="L1002" s="198"/>
      <c r="M1002" s="199"/>
      <c r="N1002" s="200"/>
      <c r="O1002" s="200"/>
      <c r="P1002" s="201">
        <f>SUM(P1003:P1189)</f>
        <v>0</v>
      </c>
      <c r="Q1002" s="200"/>
      <c r="R1002" s="201">
        <f>SUM(R1003:R1189)</f>
        <v>14.66613396</v>
      </c>
      <c r="S1002" s="200"/>
      <c r="T1002" s="202">
        <f>SUM(T1003:T1189)</f>
        <v>0</v>
      </c>
      <c r="U1002" s="12"/>
      <c r="V1002" s="12"/>
      <c r="W1002" s="12"/>
      <c r="X1002" s="12"/>
      <c r="Y1002" s="12"/>
      <c r="Z1002" s="12"/>
      <c r="AA1002" s="12"/>
      <c r="AB1002" s="12"/>
      <c r="AC1002" s="12"/>
      <c r="AD1002" s="12"/>
      <c r="AE1002" s="12"/>
      <c r="AR1002" s="203" t="s">
        <v>88</v>
      </c>
      <c r="AT1002" s="204" t="s">
        <v>77</v>
      </c>
      <c r="AU1002" s="204" t="s">
        <v>86</v>
      </c>
      <c r="AY1002" s="203" t="s">
        <v>146</v>
      </c>
      <c r="BK1002" s="205">
        <f>SUM(BK1003:BK1189)</f>
        <v>0</v>
      </c>
    </row>
    <row r="1003" s="2" customFormat="1" ht="24.15" customHeight="1">
      <c r="A1003" s="42"/>
      <c r="B1003" s="43"/>
      <c r="C1003" s="208" t="s">
        <v>1042</v>
      </c>
      <c r="D1003" s="208" t="s">
        <v>149</v>
      </c>
      <c r="E1003" s="209" t="s">
        <v>1043</v>
      </c>
      <c r="F1003" s="210" t="s">
        <v>1044</v>
      </c>
      <c r="G1003" s="211" t="s">
        <v>294</v>
      </c>
      <c r="H1003" s="212">
        <v>663.21199999999999</v>
      </c>
      <c r="I1003" s="213"/>
      <c r="J1003" s="214">
        <f>ROUND(I1003*H1003,2)</f>
        <v>0</v>
      </c>
      <c r="K1003" s="210" t="s">
        <v>152</v>
      </c>
      <c r="L1003" s="48"/>
      <c r="M1003" s="215" t="s">
        <v>32</v>
      </c>
      <c r="N1003" s="216" t="s">
        <v>49</v>
      </c>
      <c r="O1003" s="88"/>
      <c r="P1003" s="217">
        <f>O1003*H1003</f>
        <v>0</v>
      </c>
      <c r="Q1003" s="217">
        <v>0.00029999999999999997</v>
      </c>
      <c r="R1003" s="217">
        <f>Q1003*H1003</f>
        <v>0.19896359999999999</v>
      </c>
      <c r="S1003" s="217">
        <v>0</v>
      </c>
      <c r="T1003" s="218">
        <f>S1003*H1003</f>
        <v>0</v>
      </c>
      <c r="U1003" s="42"/>
      <c r="V1003" s="42"/>
      <c r="W1003" s="42"/>
      <c r="X1003" s="42"/>
      <c r="Y1003" s="42"/>
      <c r="Z1003" s="42"/>
      <c r="AA1003" s="42"/>
      <c r="AB1003" s="42"/>
      <c r="AC1003" s="42"/>
      <c r="AD1003" s="42"/>
      <c r="AE1003" s="42"/>
      <c r="AR1003" s="219" t="s">
        <v>362</v>
      </c>
      <c r="AT1003" s="219" t="s">
        <v>149</v>
      </c>
      <c r="AU1003" s="219" t="s">
        <v>88</v>
      </c>
      <c r="AY1003" s="20" t="s">
        <v>146</v>
      </c>
      <c r="BE1003" s="220">
        <f>IF(N1003="základní",J1003,0)</f>
        <v>0</v>
      </c>
      <c r="BF1003" s="220">
        <f>IF(N1003="snížená",J1003,0)</f>
        <v>0</v>
      </c>
      <c r="BG1003" s="220">
        <f>IF(N1003="zákl. přenesená",J1003,0)</f>
        <v>0</v>
      </c>
      <c r="BH1003" s="220">
        <f>IF(N1003="sníž. přenesená",J1003,0)</f>
        <v>0</v>
      </c>
      <c r="BI1003" s="220">
        <f>IF(N1003="nulová",J1003,0)</f>
        <v>0</v>
      </c>
      <c r="BJ1003" s="20" t="s">
        <v>86</v>
      </c>
      <c r="BK1003" s="220">
        <f>ROUND(I1003*H1003,2)</f>
        <v>0</v>
      </c>
      <c r="BL1003" s="20" t="s">
        <v>362</v>
      </c>
      <c r="BM1003" s="219" t="s">
        <v>1045</v>
      </c>
    </row>
    <row r="1004" s="2" customFormat="1">
      <c r="A1004" s="42"/>
      <c r="B1004" s="43"/>
      <c r="C1004" s="44"/>
      <c r="D1004" s="221" t="s">
        <v>155</v>
      </c>
      <c r="E1004" s="44"/>
      <c r="F1004" s="222" t="s">
        <v>1046</v>
      </c>
      <c r="G1004" s="44"/>
      <c r="H1004" s="44"/>
      <c r="I1004" s="223"/>
      <c r="J1004" s="44"/>
      <c r="K1004" s="44"/>
      <c r="L1004" s="48"/>
      <c r="M1004" s="224"/>
      <c r="N1004" s="225"/>
      <c r="O1004" s="88"/>
      <c r="P1004" s="88"/>
      <c r="Q1004" s="88"/>
      <c r="R1004" s="88"/>
      <c r="S1004" s="88"/>
      <c r="T1004" s="89"/>
      <c r="U1004" s="42"/>
      <c r="V1004" s="42"/>
      <c r="W1004" s="42"/>
      <c r="X1004" s="42"/>
      <c r="Y1004" s="42"/>
      <c r="Z1004" s="42"/>
      <c r="AA1004" s="42"/>
      <c r="AB1004" s="42"/>
      <c r="AC1004" s="42"/>
      <c r="AD1004" s="42"/>
      <c r="AE1004" s="42"/>
      <c r="AT1004" s="20" t="s">
        <v>155</v>
      </c>
      <c r="AU1004" s="20" t="s">
        <v>88</v>
      </c>
    </row>
    <row r="1005" s="2" customFormat="1">
      <c r="A1005" s="42"/>
      <c r="B1005" s="43"/>
      <c r="C1005" s="44"/>
      <c r="D1005" s="226" t="s">
        <v>156</v>
      </c>
      <c r="E1005" s="44"/>
      <c r="F1005" s="227" t="s">
        <v>1047</v>
      </c>
      <c r="G1005" s="44"/>
      <c r="H1005" s="44"/>
      <c r="I1005" s="223"/>
      <c r="J1005" s="44"/>
      <c r="K1005" s="44"/>
      <c r="L1005" s="48"/>
      <c r="M1005" s="224"/>
      <c r="N1005" s="225"/>
      <c r="O1005" s="88"/>
      <c r="P1005" s="88"/>
      <c r="Q1005" s="88"/>
      <c r="R1005" s="88"/>
      <c r="S1005" s="88"/>
      <c r="T1005" s="89"/>
      <c r="U1005" s="42"/>
      <c r="V1005" s="42"/>
      <c r="W1005" s="42"/>
      <c r="X1005" s="42"/>
      <c r="Y1005" s="42"/>
      <c r="Z1005" s="42"/>
      <c r="AA1005" s="42"/>
      <c r="AB1005" s="42"/>
      <c r="AC1005" s="42"/>
      <c r="AD1005" s="42"/>
      <c r="AE1005" s="42"/>
      <c r="AT1005" s="20" t="s">
        <v>156</v>
      </c>
      <c r="AU1005" s="20" t="s">
        <v>88</v>
      </c>
    </row>
    <row r="1006" s="14" customFormat="1">
      <c r="A1006" s="14"/>
      <c r="B1006" s="244"/>
      <c r="C1006" s="245"/>
      <c r="D1006" s="221" t="s">
        <v>186</v>
      </c>
      <c r="E1006" s="246" t="s">
        <v>32</v>
      </c>
      <c r="F1006" s="247" t="s">
        <v>462</v>
      </c>
      <c r="G1006" s="245"/>
      <c r="H1006" s="246" t="s">
        <v>32</v>
      </c>
      <c r="I1006" s="248"/>
      <c r="J1006" s="245"/>
      <c r="K1006" s="245"/>
      <c r="L1006" s="249"/>
      <c r="M1006" s="250"/>
      <c r="N1006" s="251"/>
      <c r="O1006" s="251"/>
      <c r="P1006" s="251"/>
      <c r="Q1006" s="251"/>
      <c r="R1006" s="251"/>
      <c r="S1006" s="251"/>
      <c r="T1006" s="252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3" t="s">
        <v>186</v>
      </c>
      <c r="AU1006" s="253" t="s">
        <v>88</v>
      </c>
      <c r="AV1006" s="14" t="s">
        <v>86</v>
      </c>
      <c r="AW1006" s="14" t="s">
        <v>39</v>
      </c>
      <c r="AX1006" s="14" t="s">
        <v>78</v>
      </c>
      <c r="AY1006" s="253" t="s">
        <v>146</v>
      </c>
    </row>
    <row r="1007" s="14" customFormat="1">
      <c r="A1007" s="14"/>
      <c r="B1007" s="244"/>
      <c r="C1007" s="245"/>
      <c r="D1007" s="221" t="s">
        <v>186</v>
      </c>
      <c r="E1007" s="246" t="s">
        <v>32</v>
      </c>
      <c r="F1007" s="247" t="s">
        <v>463</v>
      </c>
      <c r="G1007" s="245"/>
      <c r="H1007" s="246" t="s">
        <v>32</v>
      </c>
      <c r="I1007" s="248"/>
      <c r="J1007" s="245"/>
      <c r="K1007" s="245"/>
      <c r="L1007" s="249"/>
      <c r="M1007" s="250"/>
      <c r="N1007" s="251"/>
      <c r="O1007" s="251"/>
      <c r="P1007" s="251"/>
      <c r="Q1007" s="251"/>
      <c r="R1007" s="251"/>
      <c r="S1007" s="251"/>
      <c r="T1007" s="252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3" t="s">
        <v>186</v>
      </c>
      <c r="AU1007" s="253" t="s">
        <v>88</v>
      </c>
      <c r="AV1007" s="14" t="s">
        <v>86</v>
      </c>
      <c r="AW1007" s="14" t="s">
        <v>39</v>
      </c>
      <c r="AX1007" s="14" t="s">
        <v>78</v>
      </c>
      <c r="AY1007" s="253" t="s">
        <v>146</v>
      </c>
    </row>
    <row r="1008" s="13" customFormat="1">
      <c r="A1008" s="13"/>
      <c r="B1008" s="229"/>
      <c r="C1008" s="230"/>
      <c r="D1008" s="221" t="s">
        <v>186</v>
      </c>
      <c r="E1008" s="231" t="s">
        <v>32</v>
      </c>
      <c r="F1008" s="232" t="s">
        <v>464</v>
      </c>
      <c r="G1008" s="230"/>
      <c r="H1008" s="233">
        <v>404.25999999999999</v>
      </c>
      <c r="I1008" s="234"/>
      <c r="J1008" s="230"/>
      <c r="K1008" s="230"/>
      <c r="L1008" s="235"/>
      <c r="M1008" s="236"/>
      <c r="N1008" s="237"/>
      <c r="O1008" s="237"/>
      <c r="P1008" s="237"/>
      <c r="Q1008" s="237"/>
      <c r="R1008" s="237"/>
      <c r="S1008" s="237"/>
      <c r="T1008" s="238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39" t="s">
        <v>186</v>
      </c>
      <c r="AU1008" s="239" t="s">
        <v>88</v>
      </c>
      <c r="AV1008" s="13" t="s">
        <v>88</v>
      </c>
      <c r="AW1008" s="13" t="s">
        <v>39</v>
      </c>
      <c r="AX1008" s="13" t="s">
        <v>78</v>
      </c>
      <c r="AY1008" s="239" t="s">
        <v>146</v>
      </c>
    </row>
    <row r="1009" s="13" customFormat="1">
      <c r="A1009" s="13"/>
      <c r="B1009" s="229"/>
      <c r="C1009" s="230"/>
      <c r="D1009" s="221" t="s">
        <v>186</v>
      </c>
      <c r="E1009" s="231" t="s">
        <v>32</v>
      </c>
      <c r="F1009" s="232" t="s">
        <v>465</v>
      </c>
      <c r="G1009" s="230"/>
      <c r="H1009" s="233">
        <v>-25.687999999999999</v>
      </c>
      <c r="I1009" s="234"/>
      <c r="J1009" s="230"/>
      <c r="K1009" s="230"/>
      <c r="L1009" s="235"/>
      <c r="M1009" s="236"/>
      <c r="N1009" s="237"/>
      <c r="O1009" s="237"/>
      <c r="P1009" s="237"/>
      <c r="Q1009" s="237"/>
      <c r="R1009" s="237"/>
      <c r="S1009" s="237"/>
      <c r="T1009" s="238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39" t="s">
        <v>186</v>
      </c>
      <c r="AU1009" s="239" t="s">
        <v>88</v>
      </c>
      <c r="AV1009" s="13" t="s">
        <v>88</v>
      </c>
      <c r="AW1009" s="13" t="s">
        <v>39</v>
      </c>
      <c r="AX1009" s="13" t="s">
        <v>78</v>
      </c>
      <c r="AY1009" s="239" t="s">
        <v>146</v>
      </c>
    </row>
    <row r="1010" s="13" customFormat="1">
      <c r="A1010" s="13"/>
      <c r="B1010" s="229"/>
      <c r="C1010" s="230"/>
      <c r="D1010" s="221" t="s">
        <v>186</v>
      </c>
      <c r="E1010" s="231" t="s">
        <v>32</v>
      </c>
      <c r="F1010" s="232" t="s">
        <v>466</v>
      </c>
      <c r="G1010" s="230"/>
      <c r="H1010" s="233">
        <v>-3.1200000000000001</v>
      </c>
      <c r="I1010" s="234"/>
      <c r="J1010" s="230"/>
      <c r="K1010" s="230"/>
      <c r="L1010" s="235"/>
      <c r="M1010" s="236"/>
      <c r="N1010" s="237"/>
      <c r="O1010" s="237"/>
      <c r="P1010" s="237"/>
      <c r="Q1010" s="237"/>
      <c r="R1010" s="237"/>
      <c r="S1010" s="237"/>
      <c r="T1010" s="238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39" t="s">
        <v>186</v>
      </c>
      <c r="AU1010" s="239" t="s">
        <v>88</v>
      </c>
      <c r="AV1010" s="13" t="s">
        <v>88</v>
      </c>
      <c r="AW1010" s="13" t="s">
        <v>39</v>
      </c>
      <c r="AX1010" s="13" t="s">
        <v>78</v>
      </c>
      <c r="AY1010" s="239" t="s">
        <v>146</v>
      </c>
    </row>
    <row r="1011" s="14" customFormat="1">
      <c r="A1011" s="14"/>
      <c r="B1011" s="244"/>
      <c r="C1011" s="245"/>
      <c r="D1011" s="221" t="s">
        <v>186</v>
      </c>
      <c r="E1011" s="246" t="s">
        <v>32</v>
      </c>
      <c r="F1011" s="247" t="s">
        <v>467</v>
      </c>
      <c r="G1011" s="245"/>
      <c r="H1011" s="246" t="s">
        <v>32</v>
      </c>
      <c r="I1011" s="248"/>
      <c r="J1011" s="245"/>
      <c r="K1011" s="245"/>
      <c r="L1011" s="249"/>
      <c r="M1011" s="250"/>
      <c r="N1011" s="251"/>
      <c r="O1011" s="251"/>
      <c r="P1011" s="251"/>
      <c r="Q1011" s="251"/>
      <c r="R1011" s="251"/>
      <c r="S1011" s="251"/>
      <c r="T1011" s="252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53" t="s">
        <v>186</v>
      </c>
      <c r="AU1011" s="253" t="s">
        <v>88</v>
      </c>
      <c r="AV1011" s="14" t="s">
        <v>86</v>
      </c>
      <c r="AW1011" s="14" t="s">
        <v>39</v>
      </c>
      <c r="AX1011" s="14" t="s">
        <v>78</v>
      </c>
      <c r="AY1011" s="253" t="s">
        <v>146</v>
      </c>
    </row>
    <row r="1012" s="13" customFormat="1">
      <c r="A1012" s="13"/>
      <c r="B1012" s="229"/>
      <c r="C1012" s="230"/>
      <c r="D1012" s="221" t="s">
        <v>186</v>
      </c>
      <c r="E1012" s="231" t="s">
        <v>32</v>
      </c>
      <c r="F1012" s="232" t="s">
        <v>468</v>
      </c>
      <c r="G1012" s="230"/>
      <c r="H1012" s="233">
        <v>290.88</v>
      </c>
      <c r="I1012" s="234"/>
      <c r="J1012" s="230"/>
      <c r="K1012" s="230"/>
      <c r="L1012" s="235"/>
      <c r="M1012" s="236"/>
      <c r="N1012" s="237"/>
      <c r="O1012" s="237"/>
      <c r="P1012" s="237"/>
      <c r="Q1012" s="237"/>
      <c r="R1012" s="237"/>
      <c r="S1012" s="237"/>
      <c r="T1012" s="238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39" t="s">
        <v>186</v>
      </c>
      <c r="AU1012" s="239" t="s">
        <v>88</v>
      </c>
      <c r="AV1012" s="13" t="s">
        <v>88</v>
      </c>
      <c r="AW1012" s="13" t="s">
        <v>39</v>
      </c>
      <c r="AX1012" s="13" t="s">
        <v>78</v>
      </c>
      <c r="AY1012" s="239" t="s">
        <v>146</v>
      </c>
    </row>
    <row r="1013" s="13" customFormat="1">
      <c r="A1013" s="13"/>
      <c r="B1013" s="229"/>
      <c r="C1013" s="230"/>
      <c r="D1013" s="221" t="s">
        <v>186</v>
      </c>
      <c r="E1013" s="231" t="s">
        <v>32</v>
      </c>
      <c r="F1013" s="232" t="s">
        <v>466</v>
      </c>
      <c r="G1013" s="230"/>
      <c r="H1013" s="233">
        <v>-3.1200000000000001</v>
      </c>
      <c r="I1013" s="234"/>
      <c r="J1013" s="230"/>
      <c r="K1013" s="230"/>
      <c r="L1013" s="235"/>
      <c r="M1013" s="236"/>
      <c r="N1013" s="237"/>
      <c r="O1013" s="237"/>
      <c r="P1013" s="237"/>
      <c r="Q1013" s="237"/>
      <c r="R1013" s="237"/>
      <c r="S1013" s="237"/>
      <c r="T1013" s="238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39" t="s">
        <v>186</v>
      </c>
      <c r="AU1013" s="239" t="s">
        <v>88</v>
      </c>
      <c r="AV1013" s="13" t="s">
        <v>88</v>
      </c>
      <c r="AW1013" s="13" t="s">
        <v>39</v>
      </c>
      <c r="AX1013" s="13" t="s">
        <v>78</v>
      </c>
      <c r="AY1013" s="239" t="s">
        <v>146</v>
      </c>
    </row>
    <row r="1014" s="15" customFormat="1">
      <c r="A1014" s="15"/>
      <c r="B1014" s="254"/>
      <c r="C1014" s="255"/>
      <c r="D1014" s="221" t="s">
        <v>186</v>
      </c>
      <c r="E1014" s="256" t="s">
        <v>32</v>
      </c>
      <c r="F1014" s="257" t="s">
        <v>256</v>
      </c>
      <c r="G1014" s="255"/>
      <c r="H1014" s="258">
        <v>663.21199999999999</v>
      </c>
      <c r="I1014" s="259"/>
      <c r="J1014" s="255"/>
      <c r="K1014" s="255"/>
      <c r="L1014" s="260"/>
      <c r="M1014" s="261"/>
      <c r="N1014" s="262"/>
      <c r="O1014" s="262"/>
      <c r="P1014" s="262"/>
      <c r="Q1014" s="262"/>
      <c r="R1014" s="262"/>
      <c r="S1014" s="262"/>
      <c r="T1014" s="263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T1014" s="264" t="s">
        <v>186</v>
      </c>
      <c r="AU1014" s="264" t="s">
        <v>88</v>
      </c>
      <c r="AV1014" s="15" t="s">
        <v>171</v>
      </c>
      <c r="AW1014" s="15" t="s">
        <v>39</v>
      </c>
      <c r="AX1014" s="15" t="s">
        <v>86</v>
      </c>
      <c r="AY1014" s="264" t="s">
        <v>146</v>
      </c>
    </row>
    <row r="1015" s="2" customFormat="1" ht="24.15" customHeight="1">
      <c r="A1015" s="42"/>
      <c r="B1015" s="43"/>
      <c r="C1015" s="265" t="s">
        <v>1048</v>
      </c>
      <c r="D1015" s="265" t="s">
        <v>286</v>
      </c>
      <c r="E1015" s="266" t="s">
        <v>1049</v>
      </c>
      <c r="F1015" s="267" t="s">
        <v>1050</v>
      </c>
      <c r="G1015" s="268" t="s">
        <v>294</v>
      </c>
      <c r="H1015" s="269">
        <v>696.37300000000005</v>
      </c>
      <c r="I1015" s="270"/>
      <c r="J1015" s="271">
        <f>ROUND(I1015*H1015,2)</f>
        <v>0</v>
      </c>
      <c r="K1015" s="267" t="s">
        <v>152</v>
      </c>
      <c r="L1015" s="272"/>
      <c r="M1015" s="273" t="s">
        <v>32</v>
      </c>
      <c r="N1015" s="274" t="s">
        <v>49</v>
      </c>
      <c r="O1015" s="88"/>
      <c r="P1015" s="217">
        <f>O1015*H1015</f>
        <v>0</v>
      </c>
      <c r="Q1015" s="217">
        <v>0.0041999999999999997</v>
      </c>
      <c r="R1015" s="217">
        <f>Q1015*H1015</f>
        <v>2.9247665999999999</v>
      </c>
      <c r="S1015" s="217">
        <v>0</v>
      </c>
      <c r="T1015" s="218">
        <f>S1015*H1015</f>
        <v>0</v>
      </c>
      <c r="U1015" s="42"/>
      <c r="V1015" s="42"/>
      <c r="W1015" s="42"/>
      <c r="X1015" s="42"/>
      <c r="Y1015" s="42"/>
      <c r="Z1015" s="42"/>
      <c r="AA1015" s="42"/>
      <c r="AB1015" s="42"/>
      <c r="AC1015" s="42"/>
      <c r="AD1015" s="42"/>
      <c r="AE1015" s="42"/>
      <c r="AR1015" s="219" t="s">
        <v>538</v>
      </c>
      <c r="AT1015" s="219" t="s">
        <v>286</v>
      </c>
      <c r="AU1015" s="219" t="s">
        <v>88</v>
      </c>
      <c r="AY1015" s="20" t="s">
        <v>146</v>
      </c>
      <c r="BE1015" s="220">
        <f>IF(N1015="základní",J1015,0)</f>
        <v>0</v>
      </c>
      <c r="BF1015" s="220">
        <f>IF(N1015="snížená",J1015,0)</f>
        <v>0</v>
      </c>
      <c r="BG1015" s="220">
        <f>IF(N1015="zákl. přenesená",J1015,0)</f>
        <v>0</v>
      </c>
      <c r="BH1015" s="220">
        <f>IF(N1015="sníž. přenesená",J1015,0)</f>
        <v>0</v>
      </c>
      <c r="BI1015" s="220">
        <f>IF(N1015="nulová",J1015,0)</f>
        <v>0</v>
      </c>
      <c r="BJ1015" s="20" t="s">
        <v>86</v>
      </c>
      <c r="BK1015" s="220">
        <f>ROUND(I1015*H1015,2)</f>
        <v>0</v>
      </c>
      <c r="BL1015" s="20" t="s">
        <v>362</v>
      </c>
      <c r="BM1015" s="219" t="s">
        <v>1051</v>
      </c>
    </row>
    <row r="1016" s="2" customFormat="1">
      <c r="A1016" s="42"/>
      <c r="B1016" s="43"/>
      <c r="C1016" s="44"/>
      <c r="D1016" s="221" t="s">
        <v>155</v>
      </c>
      <c r="E1016" s="44"/>
      <c r="F1016" s="222" t="s">
        <v>1050</v>
      </c>
      <c r="G1016" s="44"/>
      <c r="H1016" s="44"/>
      <c r="I1016" s="223"/>
      <c r="J1016" s="44"/>
      <c r="K1016" s="44"/>
      <c r="L1016" s="48"/>
      <c r="M1016" s="224"/>
      <c r="N1016" s="225"/>
      <c r="O1016" s="88"/>
      <c r="P1016" s="88"/>
      <c r="Q1016" s="88"/>
      <c r="R1016" s="88"/>
      <c r="S1016" s="88"/>
      <c r="T1016" s="89"/>
      <c r="U1016" s="42"/>
      <c r="V1016" s="42"/>
      <c r="W1016" s="42"/>
      <c r="X1016" s="42"/>
      <c r="Y1016" s="42"/>
      <c r="Z1016" s="42"/>
      <c r="AA1016" s="42"/>
      <c r="AB1016" s="42"/>
      <c r="AC1016" s="42"/>
      <c r="AD1016" s="42"/>
      <c r="AE1016" s="42"/>
      <c r="AT1016" s="20" t="s">
        <v>155</v>
      </c>
      <c r="AU1016" s="20" t="s">
        <v>88</v>
      </c>
    </row>
    <row r="1017" s="13" customFormat="1">
      <c r="A1017" s="13"/>
      <c r="B1017" s="229"/>
      <c r="C1017" s="230"/>
      <c r="D1017" s="221" t="s">
        <v>186</v>
      </c>
      <c r="E1017" s="230"/>
      <c r="F1017" s="232" t="s">
        <v>1052</v>
      </c>
      <c r="G1017" s="230"/>
      <c r="H1017" s="233">
        <v>696.37300000000005</v>
      </c>
      <c r="I1017" s="234"/>
      <c r="J1017" s="230"/>
      <c r="K1017" s="230"/>
      <c r="L1017" s="235"/>
      <c r="M1017" s="236"/>
      <c r="N1017" s="237"/>
      <c r="O1017" s="237"/>
      <c r="P1017" s="237"/>
      <c r="Q1017" s="237"/>
      <c r="R1017" s="237"/>
      <c r="S1017" s="237"/>
      <c r="T1017" s="238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39" t="s">
        <v>186</v>
      </c>
      <c r="AU1017" s="239" t="s">
        <v>88</v>
      </c>
      <c r="AV1017" s="13" t="s">
        <v>88</v>
      </c>
      <c r="AW1017" s="13" t="s">
        <v>4</v>
      </c>
      <c r="AX1017" s="13" t="s">
        <v>86</v>
      </c>
      <c r="AY1017" s="239" t="s">
        <v>146</v>
      </c>
    </row>
    <row r="1018" s="2" customFormat="1" ht="24.15" customHeight="1">
      <c r="A1018" s="42"/>
      <c r="B1018" s="43"/>
      <c r="C1018" s="208" t="s">
        <v>1053</v>
      </c>
      <c r="D1018" s="208" t="s">
        <v>149</v>
      </c>
      <c r="E1018" s="209" t="s">
        <v>1054</v>
      </c>
      <c r="F1018" s="210" t="s">
        <v>1055</v>
      </c>
      <c r="G1018" s="211" t="s">
        <v>294</v>
      </c>
      <c r="H1018" s="212">
        <v>606.52999999999997</v>
      </c>
      <c r="I1018" s="213"/>
      <c r="J1018" s="214">
        <f>ROUND(I1018*H1018,2)</f>
        <v>0</v>
      </c>
      <c r="K1018" s="210" t="s">
        <v>152</v>
      </c>
      <c r="L1018" s="48"/>
      <c r="M1018" s="215" t="s">
        <v>32</v>
      </c>
      <c r="N1018" s="216" t="s">
        <v>49</v>
      </c>
      <c r="O1018" s="88"/>
      <c r="P1018" s="217">
        <f>O1018*H1018</f>
        <v>0</v>
      </c>
      <c r="Q1018" s="217">
        <v>0</v>
      </c>
      <c r="R1018" s="217">
        <f>Q1018*H1018</f>
        <v>0</v>
      </c>
      <c r="S1018" s="217">
        <v>0</v>
      </c>
      <c r="T1018" s="218">
        <f>S1018*H1018</f>
        <v>0</v>
      </c>
      <c r="U1018" s="42"/>
      <c r="V1018" s="42"/>
      <c r="W1018" s="42"/>
      <c r="X1018" s="42"/>
      <c r="Y1018" s="42"/>
      <c r="Z1018" s="42"/>
      <c r="AA1018" s="42"/>
      <c r="AB1018" s="42"/>
      <c r="AC1018" s="42"/>
      <c r="AD1018" s="42"/>
      <c r="AE1018" s="42"/>
      <c r="AR1018" s="219" t="s">
        <v>362</v>
      </c>
      <c r="AT1018" s="219" t="s">
        <v>149</v>
      </c>
      <c r="AU1018" s="219" t="s">
        <v>88</v>
      </c>
      <c r="AY1018" s="20" t="s">
        <v>146</v>
      </c>
      <c r="BE1018" s="220">
        <f>IF(N1018="základní",J1018,0)</f>
        <v>0</v>
      </c>
      <c r="BF1018" s="220">
        <f>IF(N1018="snížená",J1018,0)</f>
        <v>0</v>
      </c>
      <c r="BG1018" s="220">
        <f>IF(N1018="zákl. přenesená",J1018,0)</f>
        <v>0</v>
      </c>
      <c r="BH1018" s="220">
        <f>IF(N1018="sníž. přenesená",J1018,0)</f>
        <v>0</v>
      </c>
      <c r="BI1018" s="220">
        <f>IF(N1018="nulová",J1018,0)</f>
        <v>0</v>
      </c>
      <c r="BJ1018" s="20" t="s">
        <v>86</v>
      </c>
      <c r="BK1018" s="220">
        <f>ROUND(I1018*H1018,2)</f>
        <v>0</v>
      </c>
      <c r="BL1018" s="20" t="s">
        <v>362</v>
      </c>
      <c r="BM1018" s="219" t="s">
        <v>1056</v>
      </c>
    </row>
    <row r="1019" s="2" customFormat="1">
      <c r="A1019" s="42"/>
      <c r="B1019" s="43"/>
      <c r="C1019" s="44"/>
      <c r="D1019" s="221" t="s">
        <v>155</v>
      </c>
      <c r="E1019" s="44"/>
      <c r="F1019" s="222" t="s">
        <v>1057</v>
      </c>
      <c r="G1019" s="44"/>
      <c r="H1019" s="44"/>
      <c r="I1019" s="223"/>
      <c r="J1019" s="44"/>
      <c r="K1019" s="44"/>
      <c r="L1019" s="48"/>
      <c r="M1019" s="224"/>
      <c r="N1019" s="225"/>
      <c r="O1019" s="88"/>
      <c r="P1019" s="88"/>
      <c r="Q1019" s="88"/>
      <c r="R1019" s="88"/>
      <c r="S1019" s="88"/>
      <c r="T1019" s="89"/>
      <c r="U1019" s="42"/>
      <c r="V1019" s="42"/>
      <c r="W1019" s="42"/>
      <c r="X1019" s="42"/>
      <c r="Y1019" s="42"/>
      <c r="Z1019" s="42"/>
      <c r="AA1019" s="42"/>
      <c r="AB1019" s="42"/>
      <c r="AC1019" s="42"/>
      <c r="AD1019" s="42"/>
      <c r="AE1019" s="42"/>
      <c r="AT1019" s="20" t="s">
        <v>155</v>
      </c>
      <c r="AU1019" s="20" t="s">
        <v>88</v>
      </c>
    </row>
    <row r="1020" s="2" customFormat="1">
      <c r="A1020" s="42"/>
      <c r="B1020" s="43"/>
      <c r="C1020" s="44"/>
      <c r="D1020" s="226" t="s">
        <v>156</v>
      </c>
      <c r="E1020" s="44"/>
      <c r="F1020" s="227" t="s">
        <v>1058</v>
      </c>
      <c r="G1020" s="44"/>
      <c r="H1020" s="44"/>
      <c r="I1020" s="223"/>
      <c r="J1020" s="44"/>
      <c r="K1020" s="44"/>
      <c r="L1020" s="48"/>
      <c r="M1020" s="224"/>
      <c r="N1020" s="225"/>
      <c r="O1020" s="88"/>
      <c r="P1020" s="88"/>
      <c r="Q1020" s="88"/>
      <c r="R1020" s="88"/>
      <c r="S1020" s="88"/>
      <c r="T1020" s="89"/>
      <c r="U1020" s="42"/>
      <c r="V1020" s="42"/>
      <c r="W1020" s="42"/>
      <c r="X1020" s="42"/>
      <c r="Y1020" s="42"/>
      <c r="Z1020" s="42"/>
      <c r="AA1020" s="42"/>
      <c r="AB1020" s="42"/>
      <c r="AC1020" s="42"/>
      <c r="AD1020" s="42"/>
      <c r="AE1020" s="42"/>
      <c r="AT1020" s="20" t="s">
        <v>156</v>
      </c>
      <c r="AU1020" s="20" t="s">
        <v>88</v>
      </c>
    </row>
    <row r="1021" s="14" customFormat="1">
      <c r="A1021" s="14"/>
      <c r="B1021" s="244"/>
      <c r="C1021" s="245"/>
      <c r="D1021" s="221" t="s">
        <v>186</v>
      </c>
      <c r="E1021" s="246" t="s">
        <v>32</v>
      </c>
      <c r="F1021" s="247" t="s">
        <v>325</v>
      </c>
      <c r="G1021" s="245"/>
      <c r="H1021" s="246" t="s">
        <v>32</v>
      </c>
      <c r="I1021" s="248"/>
      <c r="J1021" s="245"/>
      <c r="K1021" s="245"/>
      <c r="L1021" s="249"/>
      <c r="M1021" s="250"/>
      <c r="N1021" s="251"/>
      <c r="O1021" s="251"/>
      <c r="P1021" s="251"/>
      <c r="Q1021" s="251"/>
      <c r="R1021" s="251"/>
      <c r="S1021" s="251"/>
      <c r="T1021" s="252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3" t="s">
        <v>186</v>
      </c>
      <c r="AU1021" s="253" t="s">
        <v>88</v>
      </c>
      <c r="AV1021" s="14" t="s">
        <v>86</v>
      </c>
      <c r="AW1021" s="14" t="s">
        <v>39</v>
      </c>
      <c r="AX1021" s="14" t="s">
        <v>78</v>
      </c>
      <c r="AY1021" s="253" t="s">
        <v>146</v>
      </c>
    </row>
    <row r="1022" s="13" customFormat="1">
      <c r="A1022" s="13"/>
      <c r="B1022" s="229"/>
      <c r="C1022" s="230"/>
      <c r="D1022" s="221" t="s">
        <v>186</v>
      </c>
      <c r="E1022" s="231" t="s">
        <v>32</v>
      </c>
      <c r="F1022" s="232" t="s">
        <v>598</v>
      </c>
      <c r="G1022" s="230"/>
      <c r="H1022" s="233">
        <v>7.4100000000000001</v>
      </c>
      <c r="I1022" s="234"/>
      <c r="J1022" s="230"/>
      <c r="K1022" s="230"/>
      <c r="L1022" s="235"/>
      <c r="M1022" s="236"/>
      <c r="N1022" s="237"/>
      <c r="O1022" s="237"/>
      <c r="P1022" s="237"/>
      <c r="Q1022" s="237"/>
      <c r="R1022" s="237"/>
      <c r="S1022" s="237"/>
      <c r="T1022" s="238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39" t="s">
        <v>186</v>
      </c>
      <c r="AU1022" s="239" t="s">
        <v>88</v>
      </c>
      <c r="AV1022" s="13" t="s">
        <v>88</v>
      </c>
      <c r="AW1022" s="13" t="s">
        <v>39</v>
      </c>
      <c r="AX1022" s="13" t="s">
        <v>78</v>
      </c>
      <c r="AY1022" s="239" t="s">
        <v>146</v>
      </c>
    </row>
    <row r="1023" s="13" customFormat="1">
      <c r="A1023" s="13"/>
      <c r="B1023" s="229"/>
      <c r="C1023" s="230"/>
      <c r="D1023" s="221" t="s">
        <v>186</v>
      </c>
      <c r="E1023" s="231" t="s">
        <v>32</v>
      </c>
      <c r="F1023" s="232" t="s">
        <v>599</v>
      </c>
      <c r="G1023" s="230"/>
      <c r="H1023" s="233">
        <v>5.8899999999999997</v>
      </c>
      <c r="I1023" s="234"/>
      <c r="J1023" s="230"/>
      <c r="K1023" s="230"/>
      <c r="L1023" s="235"/>
      <c r="M1023" s="236"/>
      <c r="N1023" s="237"/>
      <c r="O1023" s="237"/>
      <c r="P1023" s="237"/>
      <c r="Q1023" s="237"/>
      <c r="R1023" s="237"/>
      <c r="S1023" s="237"/>
      <c r="T1023" s="238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39" t="s">
        <v>186</v>
      </c>
      <c r="AU1023" s="239" t="s">
        <v>88</v>
      </c>
      <c r="AV1023" s="13" t="s">
        <v>88</v>
      </c>
      <c r="AW1023" s="13" t="s">
        <v>39</v>
      </c>
      <c r="AX1023" s="13" t="s">
        <v>78</v>
      </c>
      <c r="AY1023" s="239" t="s">
        <v>146</v>
      </c>
    </row>
    <row r="1024" s="13" customFormat="1">
      <c r="A1024" s="13"/>
      <c r="B1024" s="229"/>
      <c r="C1024" s="230"/>
      <c r="D1024" s="221" t="s">
        <v>186</v>
      </c>
      <c r="E1024" s="231" t="s">
        <v>32</v>
      </c>
      <c r="F1024" s="232" t="s">
        <v>600</v>
      </c>
      <c r="G1024" s="230"/>
      <c r="H1024" s="233">
        <v>4.1100000000000003</v>
      </c>
      <c r="I1024" s="234"/>
      <c r="J1024" s="230"/>
      <c r="K1024" s="230"/>
      <c r="L1024" s="235"/>
      <c r="M1024" s="236"/>
      <c r="N1024" s="237"/>
      <c r="O1024" s="237"/>
      <c r="P1024" s="237"/>
      <c r="Q1024" s="237"/>
      <c r="R1024" s="237"/>
      <c r="S1024" s="237"/>
      <c r="T1024" s="238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39" t="s">
        <v>186</v>
      </c>
      <c r="AU1024" s="239" t="s">
        <v>88</v>
      </c>
      <c r="AV1024" s="13" t="s">
        <v>88</v>
      </c>
      <c r="AW1024" s="13" t="s">
        <v>39</v>
      </c>
      <c r="AX1024" s="13" t="s">
        <v>78</v>
      </c>
      <c r="AY1024" s="239" t="s">
        <v>146</v>
      </c>
    </row>
    <row r="1025" s="13" customFormat="1">
      <c r="A1025" s="13"/>
      <c r="B1025" s="229"/>
      <c r="C1025" s="230"/>
      <c r="D1025" s="221" t="s">
        <v>186</v>
      </c>
      <c r="E1025" s="231" t="s">
        <v>32</v>
      </c>
      <c r="F1025" s="232" t="s">
        <v>601</v>
      </c>
      <c r="G1025" s="230"/>
      <c r="H1025" s="233">
        <v>2.98</v>
      </c>
      <c r="I1025" s="234"/>
      <c r="J1025" s="230"/>
      <c r="K1025" s="230"/>
      <c r="L1025" s="235"/>
      <c r="M1025" s="236"/>
      <c r="N1025" s="237"/>
      <c r="O1025" s="237"/>
      <c r="P1025" s="237"/>
      <c r="Q1025" s="237"/>
      <c r="R1025" s="237"/>
      <c r="S1025" s="237"/>
      <c r="T1025" s="238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39" t="s">
        <v>186</v>
      </c>
      <c r="AU1025" s="239" t="s">
        <v>88</v>
      </c>
      <c r="AV1025" s="13" t="s">
        <v>88</v>
      </c>
      <c r="AW1025" s="13" t="s">
        <v>39</v>
      </c>
      <c r="AX1025" s="13" t="s">
        <v>78</v>
      </c>
      <c r="AY1025" s="239" t="s">
        <v>146</v>
      </c>
    </row>
    <row r="1026" s="13" customFormat="1">
      <c r="A1026" s="13"/>
      <c r="B1026" s="229"/>
      <c r="C1026" s="230"/>
      <c r="D1026" s="221" t="s">
        <v>186</v>
      </c>
      <c r="E1026" s="231" t="s">
        <v>32</v>
      </c>
      <c r="F1026" s="232" t="s">
        <v>602</v>
      </c>
      <c r="G1026" s="230"/>
      <c r="H1026" s="233">
        <v>15.68</v>
      </c>
      <c r="I1026" s="234"/>
      <c r="J1026" s="230"/>
      <c r="K1026" s="230"/>
      <c r="L1026" s="235"/>
      <c r="M1026" s="236"/>
      <c r="N1026" s="237"/>
      <c r="O1026" s="237"/>
      <c r="P1026" s="237"/>
      <c r="Q1026" s="237"/>
      <c r="R1026" s="237"/>
      <c r="S1026" s="237"/>
      <c r="T1026" s="238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39" t="s">
        <v>186</v>
      </c>
      <c r="AU1026" s="239" t="s">
        <v>88</v>
      </c>
      <c r="AV1026" s="13" t="s">
        <v>88</v>
      </c>
      <c r="AW1026" s="13" t="s">
        <v>39</v>
      </c>
      <c r="AX1026" s="13" t="s">
        <v>78</v>
      </c>
      <c r="AY1026" s="239" t="s">
        <v>146</v>
      </c>
    </row>
    <row r="1027" s="13" customFormat="1">
      <c r="A1027" s="13"/>
      <c r="B1027" s="229"/>
      <c r="C1027" s="230"/>
      <c r="D1027" s="221" t="s">
        <v>186</v>
      </c>
      <c r="E1027" s="231" t="s">
        <v>32</v>
      </c>
      <c r="F1027" s="232" t="s">
        <v>603</v>
      </c>
      <c r="G1027" s="230"/>
      <c r="H1027" s="233">
        <v>15.41</v>
      </c>
      <c r="I1027" s="234"/>
      <c r="J1027" s="230"/>
      <c r="K1027" s="230"/>
      <c r="L1027" s="235"/>
      <c r="M1027" s="236"/>
      <c r="N1027" s="237"/>
      <c r="O1027" s="237"/>
      <c r="P1027" s="237"/>
      <c r="Q1027" s="237"/>
      <c r="R1027" s="237"/>
      <c r="S1027" s="237"/>
      <c r="T1027" s="238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39" t="s">
        <v>186</v>
      </c>
      <c r="AU1027" s="239" t="s">
        <v>88</v>
      </c>
      <c r="AV1027" s="13" t="s">
        <v>88</v>
      </c>
      <c r="AW1027" s="13" t="s">
        <v>39</v>
      </c>
      <c r="AX1027" s="13" t="s">
        <v>78</v>
      </c>
      <c r="AY1027" s="239" t="s">
        <v>146</v>
      </c>
    </row>
    <row r="1028" s="13" customFormat="1">
      <c r="A1028" s="13"/>
      <c r="B1028" s="229"/>
      <c r="C1028" s="230"/>
      <c r="D1028" s="221" t="s">
        <v>186</v>
      </c>
      <c r="E1028" s="231" t="s">
        <v>32</v>
      </c>
      <c r="F1028" s="232" t="s">
        <v>604</v>
      </c>
      <c r="G1028" s="230"/>
      <c r="H1028" s="233">
        <v>86.730000000000004</v>
      </c>
      <c r="I1028" s="234"/>
      <c r="J1028" s="230"/>
      <c r="K1028" s="230"/>
      <c r="L1028" s="235"/>
      <c r="M1028" s="236"/>
      <c r="N1028" s="237"/>
      <c r="O1028" s="237"/>
      <c r="P1028" s="237"/>
      <c r="Q1028" s="237"/>
      <c r="R1028" s="237"/>
      <c r="S1028" s="237"/>
      <c r="T1028" s="238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39" t="s">
        <v>186</v>
      </c>
      <c r="AU1028" s="239" t="s">
        <v>88</v>
      </c>
      <c r="AV1028" s="13" t="s">
        <v>88</v>
      </c>
      <c r="AW1028" s="13" t="s">
        <v>39</v>
      </c>
      <c r="AX1028" s="13" t="s">
        <v>78</v>
      </c>
      <c r="AY1028" s="239" t="s">
        <v>146</v>
      </c>
    </row>
    <row r="1029" s="13" customFormat="1">
      <c r="A1029" s="13"/>
      <c r="B1029" s="229"/>
      <c r="C1029" s="230"/>
      <c r="D1029" s="221" t="s">
        <v>186</v>
      </c>
      <c r="E1029" s="231" t="s">
        <v>32</v>
      </c>
      <c r="F1029" s="232" t="s">
        <v>605</v>
      </c>
      <c r="G1029" s="230"/>
      <c r="H1029" s="233">
        <v>41.850000000000001</v>
      </c>
      <c r="I1029" s="234"/>
      <c r="J1029" s="230"/>
      <c r="K1029" s="230"/>
      <c r="L1029" s="235"/>
      <c r="M1029" s="236"/>
      <c r="N1029" s="237"/>
      <c r="O1029" s="237"/>
      <c r="P1029" s="237"/>
      <c r="Q1029" s="237"/>
      <c r="R1029" s="237"/>
      <c r="S1029" s="237"/>
      <c r="T1029" s="238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39" t="s">
        <v>186</v>
      </c>
      <c r="AU1029" s="239" t="s">
        <v>88</v>
      </c>
      <c r="AV1029" s="13" t="s">
        <v>88</v>
      </c>
      <c r="AW1029" s="13" t="s">
        <v>39</v>
      </c>
      <c r="AX1029" s="13" t="s">
        <v>78</v>
      </c>
      <c r="AY1029" s="239" t="s">
        <v>146</v>
      </c>
    </row>
    <row r="1030" s="13" customFormat="1">
      <c r="A1030" s="13"/>
      <c r="B1030" s="229"/>
      <c r="C1030" s="230"/>
      <c r="D1030" s="221" t="s">
        <v>186</v>
      </c>
      <c r="E1030" s="231" t="s">
        <v>32</v>
      </c>
      <c r="F1030" s="232" t="s">
        <v>606</v>
      </c>
      <c r="G1030" s="230"/>
      <c r="H1030" s="233">
        <v>21.530000000000001</v>
      </c>
      <c r="I1030" s="234"/>
      <c r="J1030" s="230"/>
      <c r="K1030" s="230"/>
      <c r="L1030" s="235"/>
      <c r="M1030" s="236"/>
      <c r="N1030" s="237"/>
      <c r="O1030" s="237"/>
      <c r="P1030" s="237"/>
      <c r="Q1030" s="237"/>
      <c r="R1030" s="237"/>
      <c r="S1030" s="237"/>
      <c r="T1030" s="238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39" t="s">
        <v>186</v>
      </c>
      <c r="AU1030" s="239" t="s">
        <v>88</v>
      </c>
      <c r="AV1030" s="13" t="s">
        <v>88</v>
      </c>
      <c r="AW1030" s="13" t="s">
        <v>39</v>
      </c>
      <c r="AX1030" s="13" t="s">
        <v>78</v>
      </c>
      <c r="AY1030" s="239" t="s">
        <v>146</v>
      </c>
    </row>
    <row r="1031" s="13" customFormat="1">
      <c r="A1031" s="13"/>
      <c r="B1031" s="229"/>
      <c r="C1031" s="230"/>
      <c r="D1031" s="221" t="s">
        <v>186</v>
      </c>
      <c r="E1031" s="231" t="s">
        <v>32</v>
      </c>
      <c r="F1031" s="232" t="s">
        <v>607</v>
      </c>
      <c r="G1031" s="230"/>
      <c r="H1031" s="233">
        <v>14.130000000000001</v>
      </c>
      <c r="I1031" s="234"/>
      <c r="J1031" s="230"/>
      <c r="K1031" s="230"/>
      <c r="L1031" s="235"/>
      <c r="M1031" s="236"/>
      <c r="N1031" s="237"/>
      <c r="O1031" s="237"/>
      <c r="P1031" s="237"/>
      <c r="Q1031" s="237"/>
      <c r="R1031" s="237"/>
      <c r="S1031" s="237"/>
      <c r="T1031" s="238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39" t="s">
        <v>186</v>
      </c>
      <c r="AU1031" s="239" t="s">
        <v>88</v>
      </c>
      <c r="AV1031" s="13" t="s">
        <v>88</v>
      </c>
      <c r="AW1031" s="13" t="s">
        <v>39</v>
      </c>
      <c r="AX1031" s="13" t="s">
        <v>78</v>
      </c>
      <c r="AY1031" s="239" t="s">
        <v>146</v>
      </c>
    </row>
    <row r="1032" s="13" customFormat="1">
      <c r="A1032" s="13"/>
      <c r="B1032" s="229"/>
      <c r="C1032" s="230"/>
      <c r="D1032" s="221" t="s">
        <v>186</v>
      </c>
      <c r="E1032" s="231" t="s">
        <v>32</v>
      </c>
      <c r="F1032" s="232" t="s">
        <v>608</v>
      </c>
      <c r="G1032" s="230"/>
      <c r="H1032" s="233">
        <v>14.130000000000001</v>
      </c>
      <c r="I1032" s="234"/>
      <c r="J1032" s="230"/>
      <c r="K1032" s="230"/>
      <c r="L1032" s="235"/>
      <c r="M1032" s="236"/>
      <c r="N1032" s="237"/>
      <c r="O1032" s="237"/>
      <c r="P1032" s="237"/>
      <c r="Q1032" s="237"/>
      <c r="R1032" s="237"/>
      <c r="S1032" s="237"/>
      <c r="T1032" s="238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39" t="s">
        <v>186</v>
      </c>
      <c r="AU1032" s="239" t="s">
        <v>88</v>
      </c>
      <c r="AV1032" s="13" t="s">
        <v>88</v>
      </c>
      <c r="AW1032" s="13" t="s">
        <v>39</v>
      </c>
      <c r="AX1032" s="13" t="s">
        <v>78</v>
      </c>
      <c r="AY1032" s="239" t="s">
        <v>146</v>
      </c>
    </row>
    <row r="1033" s="13" customFormat="1">
      <c r="A1033" s="13"/>
      <c r="B1033" s="229"/>
      <c r="C1033" s="230"/>
      <c r="D1033" s="221" t="s">
        <v>186</v>
      </c>
      <c r="E1033" s="231" t="s">
        <v>32</v>
      </c>
      <c r="F1033" s="232" t="s">
        <v>609</v>
      </c>
      <c r="G1033" s="230"/>
      <c r="H1033" s="233">
        <v>7.7400000000000002</v>
      </c>
      <c r="I1033" s="234"/>
      <c r="J1033" s="230"/>
      <c r="K1033" s="230"/>
      <c r="L1033" s="235"/>
      <c r="M1033" s="236"/>
      <c r="N1033" s="237"/>
      <c r="O1033" s="237"/>
      <c r="P1033" s="237"/>
      <c r="Q1033" s="237"/>
      <c r="R1033" s="237"/>
      <c r="S1033" s="237"/>
      <c r="T1033" s="238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39" t="s">
        <v>186</v>
      </c>
      <c r="AU1033" s="239" t="s">
        <v>88</v>
      </c>
      <c r="AV1033" s="13" t="s">
        <v>88</v>
      </c>
      <c r="AW1033" s="13" t="s">
        <v>39</v>
      </c>
      <c r="AX1033" s="13" t="s">
        <v>78</v>
      </c>
      <c r="AY1033" s="239" t="s">
        <v>146</v>
      </c>
    </row>
    <row r="1034" s="13" customFormat="1">
      <c r="A1034" s="13"/>
      <c r="B1034" s="229"/>
      <c r="C1034" s="230"/>
      <c r="D1034" s="221" t="s">
        <v>186</v>
      </c>
      <c r="E1034" s="231" t="s">
        <v>32</v>
      </c>
      <c r="F1034" s="232" t="s">
        <v>610</v>
      </c>
      <c r="G1034" s="230"/>
      <c r="H1034" s="233">
        <v>17.800000000000001</v>
      </c>
      <c r="I1034" s="234"/>
      <c r="J1034" s="230"/>
      <c r="K1034" s="230"/>
      <c r="L1034" s="235"/>
      <c r="M1034" s="236"/>
      <c r="N1034" s="237"/>
      <c r="O1034" s="237"/>
      <c r="P1034" s="237"/>
      <c r="Q1034" s="237"/>
      <c r="R1034" s="237"/>
      <c r="S1034" s="237"/>
      <c r="T1034" s="238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39" t="s">
        <v>186</v>
      </c>
      <c r="AU1034" s="239" t="s">
        <v>88</v>
      </c>
      <c r="AV1034" s="13" t="s">
        <v>88</v>
      </c>
      <c r="AW1034" s="13" t="s">
        <v>39</v>
      </c>
      <c r="AX1034" s="13" t="s">
        <v>78</v>
      </c>
      <c r="AY1034" s="239" t="s">
        <v>146</v>
      </c>
    </row>
    <row r="1035" s="13" customFormat="1">
      <c r="A1035" s="13"/>
      <c r="B1035" s="229"/>
      <c r="C1035" s="230"/>
      <c r="D1035" s="221" t="s">
        <v>186</v>
      </c>
      <c r="E1035" s="231" t="s">
        <v>32</v>
      </c>
      <c r="F1035" s="232" t="s">
        <v>611</v>
      </c>
      <c r="G1035" s="230"/>
      <c r="H1035" s="233">
        <v>14.83</v>
      </c>
      <c r="I1035" s="234"/>
      <c r="J1035" s="230"/>
      <c r="K1035" s="230"/>
      <c r="L1035" s="235"/>
      <c r="M1035" s="236"/>
      <c r="N1035" s="237"/>
      <c r="O1035" s="237"/>
      <c r="P1035" s="237"/>
      <c r="Q1035" s="237"/>
      <c r="R1035" s="237"/>
      <c r="S1035" s="237"/>
      <c r="T1035" s="238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39" t="s">
        <v>186</v>
      </c>
      <c r="AU1035" s="239" t="s">
        <v>88</v>
      </c>
      <c r="AV1035" s="13" t="s">
        <v>88</v>
      </c>
      <c r="AW1035" s="13" t="s">
        <v>39</v>
      </c>
      <c r="AX1035" s="13" t="s">
        <v>78</v>
      </c>
      <c r="AY1035" s="239" t="s">
        <v>146</v>
      </c>
    </row>
    <row r="1036" s="13" customFormat="1">
      <c r="A1036" s="13"/>
      <c r="B1036" s="229"/>
      <c r="C1036" s="230"/>
      <c r="D1036" s="221" t="s">
        <v>186</v>
      </c>
      <c r="E1036" s="231" t="s">
        <v>32</v>
      </c>
      <c r="F1036" s="232" t="s">
        <v>612</v>
      </c>
      <c r="G1036" s="230"/>
      <c r="H1036" s="233">
        <v>3.1000000000000001</v>
      </c>
      <c r="I1036" s="234"/>
      <c r="J1036" s="230"/>
      <c r="K1036" s="230"/>
      <c r="L1036" s="235"/>
      <c r="M1036" s="236"/>
      <c r="N1036" s="237"/>
      <c r="O1036" s="237"/>
      <c r="P1036" s="237"/>
      <c r="Q1036" s="237"/>
      <c r="R1036" s="237"/>
      <c r="S1036" s="237"/>
      <c r="T1036" s="238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39" t="s">
        <v>186</v>
      </c>
      <c r="AU1036" s="239" t="s">
        <v>88</v>
      </c>
      <c r="AV1036" s="13" t="s">
        <v>88</v>
      </c>
      <c r="AW1036" s="13" t="s">
        <v>39</v>
      </c>
      <c r="AX1036" s="13" t="s">
        <v>78</v>
      </c>
      <c r="AY1036" s="239" t="s">
        <v>146</v>
      </c>
    </row>
    <row r="1037" s="13" customFormat="1">
      <c r="A1037" s="13"/>
      <c r="B1037" s="229"/>
      <c r="C1037" s="230"/>
      <c r="D1037" s="221" t="s">
        <v>186</v>
      </c>
      <c r="E1037" s="231" t="s">
        <v>32</v>
      </c>
      <c r="F1037" s="232" t="s">
        <v>613</v>
      </c>
      <c r="G1037" s="230"/>
      <c r="H1037" s="233">
        <v>66.120000000000005</v>
      </c>
      <c r="I1037" s="234"/>
      <c r="J1037" s="230"/>
      <c r="K1037" s="230"/>
      <c r="L1037" s="235"/>
      <c r="M1037" s="236"/>
      <c r="N1037" s="237"/>
      <c r="O1037" s="237"/>
      <c r="P1037" s="237"/>
      <c r="Q1037" s="237"/>
      <c r="R1037" s="237"/>
      <c r="S1037" s="237"/>
      <c r="T1037" s="238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39" t="s">
        <v>186</v>
      </c>
      <c r="AU1037" s="239" t="s">
        <v>88</v>
      </c>
      <c r="AV1037" s="13" t="s">
        <v>88</v>
      </c>
      <c r="AW1037" s="13" t="s">
        <v>39</v>
      </c>
      <c r="AX1037" s="13" t="s">
        <v>78</v>
      </c>
      <c r="AY1037" s="239" t="s">
        <v>146</v>
      </c>
    </row>
    <row r="1038" s="13" customFormat="1">
      <c r="A1038" s="13"/>
      <c r="B1038" s="229"/>
      <c r="C1038" s="230"/>
      <c r="D1038" s="221" t="s">
        <v>186</v>
      </c>
      <c r="E1038" s="231" t="s">
        <v>32</v>
      </c>
      <c r="F1038" s="232" t="s">
        <v>614</v>
      </c>
      <c r="G1038" s="230"/>
      <c r="H1038" s="233">
        <v>42.799999999999997</v>
      </c>
      <c r="I1038" s="234"/>
      <c r="J1038" s="230"/>
      <c r="K1038" s="230"/>
      <c r="L1038" s="235"/>
      <c r="M1038" s="236"/>
      <c r="N1038" s="237"/>
      <c r="O1038" s="237"/>
      <c r="P1038" s="237"/>
      <c r="Q1038" s="237"/>
      <c r="R1038" s="237"/>
      <c r="S1038" s="237"/>
      <c r="T1038" s="238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39" t="s">
        <v>186</v>
      </c>
      <c r="AU1038" s="239" t="s">
        <v>88</v>
      </c>
      <c r="AV1038" s="13" t="s">
        <v>88</v>
      </c>
      <c r="AW1038" s="13" t="s">
        <v>39</v>
      </c>
      <c r="AX1038" s="13" t="s">
        <v>78</v>
      </c>
      <c r="AY1038" s="239" t="s">
        <v>146</v>
      </c>
    </row>
    <row r="1039" s="14" customFormat="1">
      <c r="A1039" s="14"/>
      <c r="B1039" s="244"/>
      <c r="C1039" s="245"/>
      <c r="D1039" s="221" t="s">
        <v>186</v>
      </c>
      <c r="E1039" s="246" t="s">
        <v>32</v>
      </c>
      <c r="F1039" s="247" t="s">
        <v>615</v>
      </c>
      <c r="G1039" s="245"/>
      <c r="H1039" s="246" t="s">
        <v>32</v>
      </c>
      <c r="I1039" s="248"/>
      <c r="J1039" s="245"/>
      <c r="K1039" s="245"/>
      <c r="L1039" s="249"/>
      <c r="M1039" s="250"/>
      <c r="N1039" s="251"/>
      <c r="O1039" s="251"/>
      <c r="P1039" s="251"/>
      <c r="Q1039" s="251"/>
      <c r="R1039" s="251"/>
      <c r="S1039" s="251"/>
      <c r="T1039" s="252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3" t="s">
        <v>186</v>
      </c>
      <c r="AU1039" s="253" t="s">
        <v>88</v>
      </c>
      <c r="AV1039" s="14" t="s">
        <v>86</v>
      </c>
      <c r="AW1039" s="14" t="s">
        <v>39</v>
      </c>
      <c r="AX1039" s="14" t="s">
        <v>78</v>
      </c>
      <c r="AY1039" s="253" t="s">
        <v>146</v>
      </c>
    </row>
    <row r="1040" s="13" customFormat="1">
      <c r="A1040" s="13"/>
      <c r="B1040" s="229"/>
      <c r="C1040" s="230"/>
      <c r="D1040" s="221" t="s">
        <v>186</v>
      </c>
      <c r="E1040" s="231" t="s">
        <v>32</v>
      </c>
      <c r="F1040" s="232" t="s">
        <v>616</v>
      </c>
      <c r="G1040" s="230"/>
      <c r="H1040" s="233">
        <v>5.0700000000000003</v>
      </c>
      <c r="I1040" s="234"/>
      <c r="J1040" s="230"/>
      <c r="K1040" s="230"/>
      <c r="L1040" s="235"/>
      <c r="M1040" s="236"/>
      <c r="N1040" s="237"/>
      <c r="O1040" s="237"/>
      <c r="P1040" s="237"/>
      <c r="Q1040" s="237"/>
      <c r="R1040" s="237"/>
      <c r="S1040" s="237"/>
      <c r="T1040" s="238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39" t="s">
        <v>186</v>
      </c>
      <c r="AU1040" s="239" t="s">
        <v>88</v>
      </c>
      <c r="AV1040" s="13" t="s">
        <v>88</v>
      </c>
      <c r="AW1040" s="13" t="s">
        <v>39</v>
      </c>
      <c r="AX1040" s="13" t="s">
        <v>78</v>
      </c>
      <c r="AY1040" s="239" t="s">
        <v>146</v>
      </c>
    </row>
    <row r="1041" s="13" customFormat="1">
      <c r="A1041" s="13"/>
      <c r="B1041" s="229"/>
      <c r="C1041" s="230"/>
      <c r="D1041" s="221" t="s">
        <v>186</v>
      </c>
      <c r="E1041" s="231" t="s">
        <v>32</v>
      </c>
      <c r="F1041" s="232" t="s">
        <v>617</v>
      </c>
      <c r="G1041" s="230"/>
      <c r="H1041" s="233">
        <v>5.7199999999999998</v>
      </c>
      <c r="I1041" s="234"/>
      <c r="J1041" s="230"/>
      <c r="K1041" s="230"/>
      <c r="L1041" s="235"/>
      <c r="M1041" s="236"/>
      <c r="N1041" s="237"/>
      <c r="O1041" s="237"/>
      <c r="P1041" s="237"/>
      <c r="Q1041" s="237"/>
      <c r="R1041" s="237"/>
      <c r="S1041" s="237"/>
      <c r="T1041" s="238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39" t="s">
        <v>186</v>
      </c>
      <c r="AU1041" s="239" t="s">
        <v>88</v>
      </c>
      <c r="AV1041" s="13" t="s">
        <v>88</v>
      </c>
      <c r="AW1041" s="13" t="s">
        <v>39</v>
      </c>
      <c r="AX1041" s="13" t="s">
        <v>78</v>
      </c>
      <c r="AY1041" s="239" t="s">
        <v>146</v>
      </c>
    </row>
    <row r="1042" s="13" customFormat="1">
      <c r="A1042" s="13"/>
      <c r="B1042" s="229"/>
      <c r="C1042" s="230"/>
      <c r="D1042" s="221" t="s">
        <v>186</v>
      </c>
      <c r="E1042" s="231" t="s">
        <v>32</v>
      </c>
      <c r="F1042" s="232" t="s">
        <v>618</v>
      </c>
      <c r="G1042" s="230"/>
      <c r="H1042" s="233">
        <v>6.7800000000000002</v>
      </c>
      <c r="I1042" s="234"/>
      <c r="J1042" s="230"/>
      <c r="K1042" s="230"/>
      <c r="L1042" s="235"/>
      <c r="M1042" s="236"/>
      <c r="N1042" s="237"/>
      <c r="O1042" s="237"/>
      <c r="P1042" s="237"/>
      <c r="Q1042" s="237"/>
      <c r="R1042" s="237"/>
      <c r="S1042" s="237"/>
      <c r="T1042" s="238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39" t="s">
        <v>186</v>
      </c>
      <c r="AU1042" s="239" t="s">
        <v>88</v>
      </c>
      <c r="AV1042" s="13" t="s">
        <v>88</v>
      </c>
      <c r="AW1042" s="13" t="s">
        <v>39</v>
      </c>
      <c r="AX1042" s="13" t="s">
        <v>78</v>
      </c>
      <c r="AY1042" s="239" t="s">
        <v>146</v>
      </c>
    </row>
    <row r="1043" s="13" customFormat="1">
      <c r="A1043" s="13"/>
      <c r="B1043" s="229"/>
      <c r="C1043" s="230"/>
      <c r="D1043" s="221" t="s">
        <v>186</v>
      </c>
      <c r="E1043" s="231" t="s">
        <v>32</v>
      </c>
      <c r="F1043" s="232" t="s">
        <v>619</v>
      </c>
      <c r="G1043" s="230"/>
      <c r="H1043" s="233">
        <v>17.609999999999999</v>
      </c>
      <c r="I1043" s="234"/>
      <c r="J1043" s="230"/>
      <c r="K1043" s="230"/>
      <c r="L1043" s="235"/>
      <c r="M1043" s="236"/>
      <c r="N1043" s="237"/>
      <c r="O1043" s="237"/>
      <c r="P1043" s="237"/>
      <c r="Q1043" s="237"/>
      <c r="R1043" s="237"/>
      <c r="S1043" s="237"/>
      <c r="T1043" s="238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39" t="s">
        <v>186</v>
      </c>
      <c r="AU1043" s="239" t="s">
        <v>88</v>
      </c>
      <c r="AV1043" s="13" t="s">
        <v>88</v>
      </c>
      <c r="AW1043" s="13" t="s">
        <v>39</v>
      </c>
      <c r="AX1043" s="13" t="s">
        <v>78</v>
      </c>
      <c r="AY1043" s="239" t="s">
        <v>146</v>
      </c>
    </row>
    <row r="1044" s="13" customFormat="1">
      <c r="A1044" s="13"/>
      <c r="B1044" s="229"/>
      <c r="C1044" s="230"/>
      <c r="D1044" s="221" t="s">
        <v>186</v>
      </c>
      <c r="E1044" s="231" t="s">
        <v>32</v>
      </c>
      <c r="F1044" s="232" t="s">
        <v>620</v>
      </c>
      <c r="G1044" s="230"/>
      <c r="H1044" s="233">
        <v>13.19</v>
      </c>
      <c r="I1044" s="234"/>
      <c r="J1044" s="230"/>
      <c r="K1044" s="230"/>
      <c r="L1044" s="235"/>
      <c r="M1044" s="236"/>
      <c r="N1044" s="237"/>
      <c r="O1044" s="237"/>
      <c r="P1044" s="237"/>
      <c r="Q1044" s="237"/>
      <c r="R1044" s="237"/>
      <c r="S1044" s="237"/>
      <c r="T1044" s="238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39" t="s">
        <v>186</v>
      </c>
      <c r="AU1044" s="239" t="s">
        <v>88</v>
      </c>
      <c r="AV1044" s="13" t="s">
        <v>88</v>
      </c>
      <c r="AW1044" s="13" t="s">
        <v>39</v>
      </c>
      <c r="AX1044" s="13" t="s">
        <v>78</v>
      </c>
      <c r="AY1044" s="239" t="s">
        <v>146</v>
      </c>
    </row>
    <row r="1045" s="13" customFormat="1">
      <c r="A1045" s="13"/>
      <c r="B1045" s="229"/>
      <c r="C1045" s="230"/>
      <c r="D1045" s="221" t="s">
        <v>186</v>
      </c>
      <c r="E1045" s="231" t="s">
        <v>32</v>
      </c>
      <c r="F1045" s="232" t="s">
        <v>621</v>
      </c>
      <c r="G1045" s="230"/>
      <c r="H1045" s="233">
        <v>5.5099999999999998</v>
      </c>
      <c r="I1045" s="234"/>
      <c r="J1045" s="230"/>
      <c r="K1045" s="230"/>
      <c r="L1045" s="235"/>
      <c r="M1045" s="236"/>
      <c r="N1045" s="237"/>
      <c r="O1045" s="237"/>
      <c r="P1045" s="237"/>
      <c r="Q1045" s="237"/>
      <c r="R1045" s="237"/>
      <c r="S1045" s="237"/>
      <c r="T1045" s="238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39" t="s">
        <v>186</v>
      </c>
      <c r="AU1045" s="239" t="s">
        <v>88</v>
      </c>
      <c r="AV1045" s="13" t="s">
        <v>88</v>
      </c>
      <c r="AW1045" s="13" t="s">
        <v>39</v>
      </c>
      <c r="AX1045" s="13" t="s">
        <v>78</v>
      </c>
      <c r="AY1045" s="239" t="s">
        <v>146</v>
      </c>
    </row>
    <row r="1046" s="13" customFormat="1">
      <c r="A1046" s="13"/>
      <c r="B1046" s="229"/>
      <c r="C1046" s="230"/>
      <c r="D1046" s="221" t="s">
        <v>186</v>
      </c>
      <c r="E1046" s="231" t="s">
        <v>32</v>
      </c>
      <c r="F1046" s="232" t="s">
        <v>622</v>
      </c>
      <c r="G1046" s="230"/>
      <c r="H1046" s="233">
        <v>13.76</v>
      </c>
      <c r="I1046" s="234"/>
      <c r="J1046" s="230"/>
      <c r="K1046" s="230"/>
      <c r="L1046" s="235"/>
      <c r="M1046" s="236"/>
      <c r="N1046" s="237"/>
      <c r="O1046" s="237"/>
      <c r="P1046" s="237"/>
      <c r="Q1046" s="237"/>
      <c r="R1046" s="237"/>
      <c r="S1046" s="237"/>
      <c r="T1046" s="238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39" t="s">
        <v>186</v>
      </c>
      <c r="AU1046" s="239" t="s">
        <v>88</v>
      </c>
      <c r="AV1046" s="13" t="s">
        <v>88</v>
      </c>
      <c r="AW1046" s="13" t="s">
        <v>39</v>
      </c>
      <c r="AX1046" s="13" t="s">
        <v>78</v>
      </c>
      <c r="AY1046" s="239" t="s">
        <v>146</v>
      </c>
    </row>
    <row r="1047" s="13" customFormat="1">
      <c r="A1047" s="13"/>
      <c r="B1047" s="229"/>
      <c r="C1047" s="230"/>
      <c r="D1047" s="221" t="s">
        <v>186</v>
      </c>
      <c r="E1047" s="231" t="s">
        <v>32</v>
      </c>
      <c r="F1047" s="232" t="s">
        <v>623</v>
      </c>
      <c r="G1047" s="230"/>
      <c r="H1047" s="233">
        <v>3</v>
      </c>
      <c r="I1047" s="234"/>
      <c r="J1047" s="230"/>
      <c r="K1047" s="230"/>
      <c r="L1047" s="235"/>
      <c r="M1047" s="236"/>
      <c r="N1047" s="237"/>
      <c r="O1047" s="237"/>
      <c r="P1047" s="237"/>
      <c r="Q1047" s="237"/>
      <c r="R1047" s="237"/>
      <c r="S1047" s="237"/>
      <c r="T1047" s="238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39" t="s">
        <v>186</v>
      </c>
      <c r="AU1047" s="239" t="s">
        <v>88</v>
      </c>
      <c r="AV1047" s="13" t="s">
        <v>88</v>
      </c>
      <c r="AW1047" s="13" t="s">
        <v>39</v>
      </c>
      <c r="AX1047" s="13" t="s">
        <v>78</v>
      </c>
      <c r="AY1047" s="239" t="s">
        <v>146</v>
      </c>
    </row>
    <row r="1048" s="13" customFormat="1">
      <c r="A1048" s="13"/>
      <c r="B1048" s="229"/>
      <c r="C1048" s="230"/>
      <c r="D1048" s="221" t="s">
        <v>186</v>
      </c>
      <c r="E1048" s="231" t="s">
        <v>32</v>
      </c>
      <c r="F1048" s="232" t="s">
        <v>624</v>
      </c>
      <c r="G1048" s="230"/>
      <c r="H1048" s="233">
        <v>7.7400000000000002</v>
      </c>
      <c r="I1048" s="234"/>
      <c r="J1048" s="230"/>
      <c r="K1048" s="230"/>
      <c r="L1048" s="235"/>
      <c r="M1048" s="236"/>
      <c r="N1048" s="237"/>
      <c r="O1048" s="237"/>
      <c r="P1048" s="237"/>
      <c r="Q1048" s="237"/>
      <c r="R1048" s="237"/>
      <c r="S1048" s="237"/>
      <c r="T1048" s="238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39" t="s">
        <v>186</v>
      </c>
      <c r="AU1048" s="239" t="s">
        <v>88</v>
      </c>
      <c r="AV1048" s="13" t="s">
        <v>88</v>
      </c>
      <c r="AW1048" s="13" t="s">
        <v>39</v>
      </c>
      <c r="AX1048" s="13" t="s">
        <v>78</v>
      </c>
      <c r="AY1048" s="239" t="s">
        <v>146</v>
      </c>
    </row>
    <row r="1049" s="13" customFormat="1">
      <c r="A1049" s="13"/>
      <c r="B1049" s="229"/>
      <c r="C1049" s="230"/>
      <c r="D1049" s="221" t="s">
        <v>186</v>
      </c>
      <c r="E1049" s="231" t="s">
        <v>32</v>
      </c>
      <c r="F1049" s="232" t="s">
        <v>625</v>
      </c>
      <c r="G1049" s="230"/>
      <c r="H1049" s="233">
        <v>17.800000000000001</v>
      </c>
      <c r="I1049" s="234"/>
      <c r="J1049" s="230"/>
      <c r="K1049" s="230"/>
      <c r="L1049" s="235"/>
      <c r="M1049" s="236"/>
      <c r="N1049" s="237"/>
      <c r="O1049" s="237"/>
      <c r="P1049" s="237"/>
      <c r="Q1049" s="237"/>
      <c r="R1049" s="237"/>
      <c r="S1049" s="237"/>
      <c r="T1049" s="238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39" t="s">
        <v>186</v>
      </c>
      <c r="AU1049" s="239" t="s">
        <v>88</v>
      </c>
      <c r="AV1049" s="13" t="s">
        <v>88</v>
      </c>
      <c r="AW1049" s="13" t="s">
        <v>39</v>
      </c>
      <c r="AX1049" s="13" t="s">
        <v>78</v>
      </c>
      <c r="AY1049" s="239" t="s">
        <v>146</v>
      </c>
    </row>
    <row r="1050" s="13" customFormat="1">
      <c r="A1050" s="13"/>
      <c r="B1050" s="229"/>
      <c r="C1050" s="230"/>
      <c r="D1050" s="221" t="s">
        <v>186</v>
      </c>
      <c r="E1050" s="231" t="s">
        <v>32</v>
      </c>
      <c r="F1050" s="232" t="s">
        <v>626</v>
      </c>
      <c r="G1050" s="230"/>
      <c r="H1050" s="233">
        <v>14.66</v>
      </c>
      <c r="I1050" s="234"/>
      <c r="J1050" s="230"/>
      <c r="K1050" s="230"/>
      <c r="L1050" s="235"/>
      <c r="M1050" s="236"/>
      <c r="N1050" s="237"/>
      <c r="O1050" s="237"/>
      <c r="P1050" s="237"/>
      <c r="Q1050" s="237"/>
      <c r="R1050" s="237"/>
      <c r="S1050" s="237"/>
      <c r="T1050" s="238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39" t="s">
        <v>186</v>
      </c>
      <c r="AU1050" s="239" t="s">
        <v>88</v>
      </c>
      <c r="AV1050" s="13" t="s">
        <v>88</v>
      </c>
      <c r="AW1050" s="13" t="s">
        <v>39</v>
      </c>
      <c r="AX1050" s="13" t="s">
        <v>78</v>
      </c>
      <c r="AY1050" s="239" t="s">
        <v>146</v>
      </c>
    </row>
    <row r="1051" s="13" customFormat="1">
      <c r="A1051" s="13"/>
      <c r="B1051" s="229"/>
      <c r="C1051" s="230"/>
      <c r="D1051" s="221" t="s">
        <v>186</v>
      </c>
      <c r="E1051" s="231" t="s">
        <v>32</v>
      </c>
      <c r="F1051" s="232" t="s">
        <v>627</v>
      </c>
      <c r="G1051" s="230"/>
      <c r="H1051" s="233">
        <v>3.1000000000000001</v>
      </c>
      <c r="I1051" s="234"/>
      <c r="J1051" s="230"/>
      <c r="K1051" s="230"/>
      <c r="L1051" s="235"/>
      <c r="M1051" s="236"/>
      <c r="N1051" s="237"/>
      <c r="O1051" s="237"/>
      <c r="P1051" s="237"/>
      <c r="Q1051" s="237"/>
      <c r="R1051" s="237"/>
      <c r="S1051" s="237"/>
      <c r="T1051" s="238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39" t="s">
        <v>186</v>
      </c>
      <c r="AU1051" s="239" t="s">
        <v>88</v>
      </c>
      <c r="AV1051" s="13" t="s">
        <v>88</v>
      </c>
      <c r="AW1051" s="13" t="s">
        <v>39</v>
      </c>
      <c r="AX1051" s="13" t="s">
        <v>78</v>
      </c>
      <c r="AY1051" s="239" t="s">
        <v>146</v>
      </c>
    </row>
    <row r="1052" s="13" customFormat="1">
      <c r="A1052" s="13"/>
      <c r="B1052" s="229"/>
      <c r="C1052" s="230"/>
      <c r="D1052" s="221" t="s">
        <v>186</v>
      </c>
      <c r="E1052" s="231" t="s">
        <v>32</v>
      </c>
      <c r="F1052" s="232" t="s">
        <v>628</v>
      </c>
      <c r="G1052" s="230"/>
      <c r="H1052" s="233">
        <v>67.25</v>
      </c>
      <c r="I1052" s="234"/>
      <c r="J1052" s="230"/>
      <c r="K1052" s="230"/>
      <c r="L1052" s="235"/>
      <c r="M1052" s="236"/>
      <c r="N1052" s="237"/>
      <c r="O1052" s="237"/>
      <c r="P1052" s="237"/>
      <c r="Q1052" s="237"/>
      <c r="R1052" s="237"/>
      <c r="S1052" s="237"/>
      <c r="T1052" s="238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39" t="s">
        <v>186</v>
      </c>
      <c r="AU1052" s="239" t="s">
        <v>88</v>
      </c>
      <c r="AV1052" s="13" t="s">
        <v>88</v>
      </c>
      <c r="AW1052" s="13" t="s">
        <v>39</v>
      </c>
      <c r="AX1052" s="13" t="s">
        <v>78</v>
      </c>
      <c r="AY1052" s="239" t="s">
        <v>146</v>
      </c>
    </row>
    <row r="1053" s="13" customFormat="1">
      <c r="A1053" s="13"/>
      <c r="B1053" s="229"/>
      <c r="C1053" s="230"/>
      <c r="D1053" s="221" t="s">
        <v>186</v>
      </c>
      <c r="E1053" s="231" t="s">
        <v>32</v>
      </c>
      <c r="F1053" s="232" t="s">
        <v>629</v>
      </c>
      <c r="G1053" s="230"/>
      <c r="H1053" s="233">
        <v>43.100000000000001</v>
      </c>
      <c r="I1053" s="234"/>
      <c r="J1053" s="230"/>
      <c r="K1053" s="230"/>
      <c r="L1053" s="235"/>
      <c r="M1053" s="236"/>
      <c r="N1053" s="237"/>
      <c r="O1053" s="237"/>
      <c r="P1053" s="237"/>
      <c r="Q1053" s="237"/>
      <c r="R1053" s="237"/>
      <c r="S1053" s="237"/>
      <c r="T1053" s="238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39" t="s">
        <v>186</v>
      </c>
      <c r="AU1053" s="239" t="s">
        <v>88</v>
      </c>
      <c r="AV1053" s="13" t="s">
        <v>88</v>
      </c>
      <c r="AW1053" s="13" t="s">
        <v>39</v>
      </c>
      <c r="AX1053" s="13" t="s">
        <v>78</v>
      </c>
      <c r="AY1053" s="239" t="s">
        <v>146</v>
      </c>
    </row>
    <row r="1054" s="15" customFormat="1">
      <c r="A1054" s="15"/>
      <c r="B1054" s="254"/>
      <c r="C1054" s="255"/>
      <c r="D1054" s="221" t="s">
        <v>186</v>
      </c>
      <c r="E1054" s="256" t="s">
        <v>32</v>
      </c>
      <c r="F1054" s="257" t="s">
        <v>256</v>
      </c>
      <c r="G1054" s="255"/>
      <c r="H1054" s="258">
        <v>606.53000000000009</v>
      </c>
      <c r="I1054" s="259"/>
      <c r="J1054" s="255"/>
      <c r="K1054" s="255"/>
      <c r="L1054" s="260"/>
      <c r="M1054" s="261"/>
      <c r="N1054" s="262"/>
      <c r="O1054" s="262"/>
      <c r="P1054" s="262"/>
      <c r="Q1054" s="262"/>
      <c r="R1054" s="262"/>
      <c r="S1054" s="262"/>
      <c r="T1054" s="263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T1054" s="264" t="s">
        <v>186</v>
      </c>
      <c r="AU1054" s="264" t="s">
        <v>88</v>
      </c>
      <c r="AV1054" s="15" t="s">
        <v>171</v>
      </c>
      <c r="AW1054" s="15" t="s">
        <v>39</v>
      </c>
      <c r="AX1054" s="15" t="s">
        <v>86</v>
      </c>
      <c r="AY1054" s="264" t="s">
        <v>146</v>
      </c>
    </row>
    <row r="1055" s="2" customFormat="1" ht="24.15" customHeight="1">
      <c r="A1055" s="42"/>
      <c r="B1055" s="43"/>
      <c r="C1055" s="265" t="s">
        <v>1059</v>
      </c>
      <c r="D1055" s="265" t="s">
        <v>286</v>
      </c>
      <c r="E1055" s="266" t="s">
        <v>1060</v>
      </c>
      <c r="F1055" s="267" t="s">
        <v>1061</v>
      </c>
      <c r="G1055" s="268" t="s">
        <v>294</v>
      </c>
      <c r="H1055" s="269">
        <v>636.85699999999997</v>
      </c>
      <c r="I1055" s="270"/>
      <c r="J1055" s="271">
        <f>ROUND(I1055*H1055,2)</f>
        <v>0</v>
      </c>
      <c r="K1055" s="267" t="s">
        <v>152</v>
      </c>
      <c r="L1055" s="272"/>
      <c r="M1055" s="273" t="s">
        <v>32</v>
      </c>
      <c r="N1055" s="274" t="s">
        <v>49</v>
      </c>
      <c r="O1055" s="88"/>
      <c r="P1055" s="217">
        <f>O1055*H1055</f>
        <v>0</v>
      </c>
      <c r="Q1055" s="217">
        <v>0.0020999999999999999</v>
      </c>
      <c r="R1055" s="217">
        <f>Q1055*H1055</f>
        <v>1.3373996999999998</v>
      </c>
      <c r="S1055" s="217">
        <v>0</v>
      </c>
      <c r="T1055" s="218">
        <f>S1055*H1055</f>
        <v>0</v>
      </c>
      <c r="U1055" s="42"/>
      <c r="V1055" s="42"/>
      <c r="W1055" s="42"/>
      <c r="X1055" s="42"/>
      <c r="Y1055" s="42"/>
      <c r="Z1055" s="42"/>
      <c r="AA1055" s="42"/>
      <c r="AB1055" s="42"/>
      <c r="AC1055" s="42"/>
      <c r="AD1055" s="42"/>
      <c r="AE1055" s="42"/>
      <c r="AR1055" s="219" t="s">
        <v>538</v>
      </c>
      <c r="AT1055" s="219" t="s">
        <v>286</v>
      </c>
      <c r="AU1055" s="219" t="s">
        <v>88</v>
      </c>
      <c r="AY1055" s="20" t="s">
        <v>146</v>
      </c>
      <c r="BE1055" s="220">
        <f>IF(N1055="základní",J1055,0)</f>
        <v>0</v>
      </c>
      <c r="BF1055" s="220">
        <f>IF(N1055="snížená",J1055,0)</f>
        <v>0</v>
      </c>
      <c r="BG1055" s="220">
        <f>IF(N1055="zákl. přenesená",J1055,0)</f>
        <v>0</v>
      </c>
      <c r="BH1055" s="220">
        <f>IF(N1055="sníž. přenesená",J1055,0)</f>
        <v>0</v>
      </c>
      <c r="BI1055" s="220">
        <f>IF(N1055="nulová",J1055,0)</f>
        <v>0</v>
      </c>
      <c r="BJ1055" s="20" t="s">
        <v>86</v>
      </c>
      <c r="BK1055" s="220">
        <f>ROUND(I1055*H1055,2)</f>
        <v>0</v>
      </c>
      <c r="BL1055" s="20" t="s">
        <v>362</v>
      </c>
      <c r="BM1055" s="219" t="s">
        <v>1062</v>
      </c>
    </row>
    <row r="1056" s="2" customFormat="1">
      <c r="A1056" s="42"/>
      <c r="B1056" s="43"/>
      <c r="C1056" s="44"/>
      <c r="D1056" s="221" t="s">
        <v>155</v>
      </c>
      <c r="E1056" s="44"/>
      <c r="F1056" s="222" t="s">
        <v>1061</v>
      </c>
      <c r="G1056" s="44"/>
      <c r="H1056" s="44"/>
      <c r="I1056" s="223"/>
      <c r="J1056" s="44"/>
      <c r="K1056" s="44"/>
      <c r="L1056" s="48"/>
      <c r="M1056" s="224"/>
      <c r="N1056" s="225"/>
      <c r="O1056" s="88"/>
      <c r="P1056" s="88"/>
      <c r="Q1056" s="88"/>
      <c r="R1056" s="88"/>
      <c r="S1056" s="88"/>
      <c r="T1056" s="89"/>
      <c r="U1056" s="42"/>
      <c r="V1056" s="42"/>
      <c r="W1056" s="42"/>
      <c r="X1056" s="42"/>
      <c r="Y1056" s="42"/>
      <c r="Z1056" s="42"/>
      <c r="AA1056" s="42"/>
      <c r="AB1056" s="42"/>
      <c r="AC1056" s="42"/>
      <c r="AD1056" s="42"/>
      <c r="AE1056" s="42"/>
      <c r="AT1056" s="20" t="s">
        <v>155</v>
      </c>
      <c r="AU1056" s="20" t="s">
        <v>88</v>
      </c>
    </row>
    <row r="1057" s="13" customFormat="1">
      <c r="A1057" s="13"/>
      <c r="B1057" s="229"/>
      <c r="C1057" s="230"/>
      <c r="D1057" s="221" t="s">
        <v>186</v>
      </c>
      <c r="E1057" s="230"/>
      <c r="F1057" s="232" t="s">
        <v>1063</v>
      </c>
      <c r="G1057" s="230"/>
      <c r="H1057" s="233">
        <v>636.85699999999997</v>
      </c>
      <c r="I1057" s="234"/>
      <c r="J1057" s="230"/>
      <c r="K1057" s="230"/>
      <c r="L1057" s="235"/>
      <c r="M1057" s="236"/>
      <c r="N1057" s="237"/>
      <c r="O1057" s="237"/>
      <c r="P1057" s="237"/>
      <c r="Q1057" s="237"/>
      <c r="R1057" s="237"/>
      <c r="S1057" s="237"/>
      <c r="T1057" s="238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39" t="s">
        <v>186</v>
      </c>
      <c r="AU1057" s="239" t="s">
        <v>88</v>
      </c>
      <c r="AV1057" s="13" t="s">
        <v>88</v>
      </c>
      <c r="AW1057" s="13" t="s">
        <v>4</v>
      </c>
      <c r="AX1057" s="13" t="s">
        <v>86</v>
      </c>
      <c r="AY1057" s="239" t="s">
        <v>146</v>
      </c>
    </row>
    <row r="1058" s="2" customFormat="1" ht="24.15" customHeight="1">
      <c r="A1058" s="42"/>
      <c r="B1058" s="43"/>
      <c r="C1058" s="208" t="s">
        <v>1064</v>
      </c>
      <c r="D1058" s="208" t="s">
        <v>149</v>
      </c>
      <c r="E1058" s="209" t="s">
        <v>1054</v>
      </c>
      <c r="F1058" s="210" t="s">
        <v>1055</v>
      </c>
      <c r="G1058" s="211" t="s">
        <v>294</v>
      </c>
      <c r="H1058" s="212">
        <v>606.52999999999997</v>
      </c>
      <c r="I1058" s="213"/>
      <c r="J1058" s="214">
        <f>ROUND(I1058*H1058,2)</f>
        <v>0</v>
      </c>
      <c r="K1058" s="210" t="s">
        <v>152</v>
      </c>
      <c r="L1058" s="48"/>
      <c r="M1058" s="215" t="s">
        <v>32</v>
      </c>
      <c r="N1058" s="216" t="s">
        <v>49</v>
      </c>
      <c r="O1058" s="88"/>
      <c r="P1058" s="217">
        <f>O1058*H1058</f>
        <v>0</v>
      </c>
      <c r="Q1058" s="217">
        <v>0</v>
      </c>
      <c r="R1058" s="217">
        <f>Q1058*H1058</f>
        <v>0</v>
      </c>
      <c r="S1058" s="217">
        <v>0</v>
      </c>
      <c r="T1058" s="218">
        <f>S1058*H1058</f>
        <v>0</v>
      </c>
      <c r="U1058" s="42"/>
      <c r="V1058" s="42"/>
      <c r="W1058" s="42"/>
      <c r="X1058" s="42"/>
      <c r="Y1058" s="42"/>
      <c r="Z1058" s="42"/>
      <c r="AA1058" s="42"/>
      <c r="AB1058" s="42"/>
      <c r="AC1058" s="42"/>
      <c r="AD1058" s="42"/>
      <c r="AE1058" s="42"/>
      <c r="AR1058" s="219" t="s">
        <v>362</v>
      </c>
      <c r="AT1058" s="219" t="s">
        <v>149</v>
      </c>
      <c r="AU1058" s="219" t="s">
        <v>88</v>
      </c>
      <c r="AY1058" s="20" t="s">
        <v>146</v>
      </c>
      <c r="BE1058" s="220">
        <f>IF(N1058="základní",J1058,0)</f>
        <v>0</v>
      </c>
      <c r="BF1058" s="220">
        <f>IF(N1058="snížená",J1058,0)</f>
        <v>0</v>
      </c>
      <c r="BG1058" s="220">
        <f>IF(N1058="zákl. přenesená",J1058,0)</f>
        <v>0</v>
      </c>
      <c r="BH1058" s="220">
        <f>IF(N1058="sníž. přenesená",J1058,0)</f>
        <v>0</v>
      </c>
      <c r="BI1058" s="220">
        <f>IF(N1058="nulová",J1058,0)</f>
        <v>0</v>
      </c>
      <c r="BJ1058" s="20" t="s">
        <v>86</v>
      </c>
      <c r="BK1058" s="220">
        <f>ROUND(I1058*H1058,2)</f>
        <v>0</v>
      </c>
      <c r="BL1058" s="20" t="s">
        <v>362</v>
      </c>
      <c r="BM1058" s="219" t="s">
        <v>1065</v>
      </c>
    </row>
    <row r="1059" s="2" customFormat="1">
      <c r="A1059" s="42"/>
      <c r="B1059" s="43"/>
      <c r="C1059" s="44"/>
      <c r="D1059" s="221" t="s">
        <v>155</v>
      </c>
      <c r="E1059" s="44"/>
      <c r="F1059" s="222" t="s">
        <v>1057</v>
      </c>
      <c r="G1059" s="44"/>
      <c r="H1059" s="44"/>
      <c r="I1059" s="223"/>
      <c r="J1059" s="44"/>
      <c r="K1059" s="44"/>
      <c r="L1059" s="48"/>
      <c r="M1059" s="224"/>
      <c r="N1059" s="225"/>
      <c r="O1059" s="88"/>
      <c r="P1059" s="88"/>
      <c r="Q1059" s="88"/>
      <c r="R1059" s="88"/>
      <c r="S1059" s="88"/>
      <c r="T1059" s="89"/>
      <c r="U1059" s="42"/>
      <c r="V1059" s="42"/>
      <c r="W1059" s="42"/>
      <c r="X1059" s="42"/>
      <c r="Y1059" s="42"/>
      <c r="Z1059" s="42"/>
      <c r="AA1059" s="42"/>
      <c r="AB1059" s="42"/>
      <c r="AC1059" s="42"/>
      <c r="AD1059" s="42"/>
      <c r="AE1059" s="42"/>
      <c r="AT1059" s="20" t="s">
        <v>155</v>
      </c>
      <c r="AU1059" s="20" t="s">
        <v>88</v>
      </c>
    </row>
    <row r="1060" s="2" customFormat="1">
      <c r="A1060" s="42"/>
      <c r="B1060" s="43"/>
      <c r="C1060" s="44"/>
      <c r="D1060" s="226" t="s">
        <v>156</v>
      </c>
      <c r="E1060" s="44"/>
      <c r="F1060" s="227" t="s">
        <v>1058</v>
      </c>
      <c r="G1060" s="44"/>
      <c r="H1060" s="44"/>
      <c r="I1060" s="223"/>
      <c r="J1060" s="44"/>
      <c r="K1060" s="44"/>
      <c r="L1060" s="48"/>
      <c r="M1060" s="224"/>
      <c r="N1060" s="225"/>
      <c r="O1060" s="88"/>
      <c r="P1060" s="88"/>
      <c r="Q1060" s="88"/>
      <c r="R1060" s="88"/>
      <c r="S1060" s="88"/>
      <c r="T1060" s="89"/>
      <c r="U1060" s="42"/>
      <c r="V1060" s="42"/>
      <c r="W1060" s="42"/>
      <c r="X1060" s="42"/>
      <c r="Y1060" s="42"/>
      <c r="Z1060" s="42"/>
      <c r="AA1060" s="42"/>
      <c r="AB1060" s="42"/>
      <c r="AC1060" s="42"/>
      <c r="AD1060" s="42"/>
      <c r="AE1060" s="42"/>
      <c r="AT1060" s="20" t="s">
        <v>156</v>
      </c>
      <c r="AU1060" s="20" t="s">
        <v>88</v>
      </c>
    </row>
    <row r="1061" s="14" customFormat="1">
      <c r="A1061" s="14"/>
      <c r="B1061" s="244"/>
      <c r="C1061" s="245"/>
      <c r="D1061" s="221" t="s">
        <v>186</v>
      </c>
      <c r="E1061" s="246" t="s">
        <v>32</v>
      </c>
      <c r="F1061" s="247" t="s">
        <v>325</v>
      </c>
      <c r="G1061" s="245"/>
      <c r="H1061" s="246" t="s">
        <v>32</v>
      </c>
      <c r="I1061" s="248"/>
      <c r="J1061" s="245"/>
      <c r="K1061" s="245"/>
      <c r="L1061" s="249"/>
      <c r="M1061" s="250"/>
      <c r="N1061" s="251"/>
      <c r="O1061" s="251"/>
      <c r="P1061" s="251"/>
      <c r="Q1061" s="251"/>
      <c r="R1061" s="251"/>
      <c r="S1061" s="251"/>
      <c r="T1061" s="252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3" t="s">
        <v>186</v>
      </c>
      <c r="AU1061" s="253" t="s">
        <v>88</v>
      </c>
      <c r="AV1061" s="14" t="s">
        <v>86</v>
      </c>
      <c r="AW1061" s="14" t="s">
        <v>39</v>
      </c>
      <c r="AX1061" s="14" t="s">
        <v>78</v>
      </c>
      <c r="AY1061" s="253" t="s">
        <v>146</v>
      </c>
    </row>
    <row r="1062" s="13" customFormat="1">
      <c r="A1062" s="13"/>
      <c r="B1062" s="229"/>
      <c r="C1062" s="230"/>
      <c r="D1062" s="221" t="s">
        <v>186</v>
      </c>
      <c r="E1062" s="231" t="s">
        <v>32</v>
      </c>
      <c r="F1062" s="232" t="s">
        <v>598</v>
      </c>
      <c r="G1062" s="230"/>
      <c r="H1062" s="233">
        <v>7.4100000000000001</v>
      </c>
      <c r="I1062" s="234"/>
      <c r="J1062" s="230"/>
      <c r="K1062" s="230"/>
      <c r="L1062" s="235"/>
      <c r="M1062" s="236"/>
      <c r="N1062" s="237"/>
      <c r="O1062" s="237"/>
      <c r="P1062" s="237"/>
      <c r="Q1062" s="237"/>
      <c r="R1062" s="237"/>
      <c r="S1062" s="237"/>
      <c r="T1062" s="238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39" t="s">
        <v>186</v>
      </c>
      <c r="AU1062" s="239" t="s">
        <v>88</v>
      </c>
      <c r="AV1062" s="13" t="s">
        <v>88</v>
      </c>
      <c r="AW1062" s="13" t="s">
        <v>39</v>
      </c>
      <c r="AX1062" s="13" t="s">
        <v>78</v>
      </c>
      <c r="AY1062" s="239" t="s">
        <v>146</v>
      </c>
    </row>
    <row r="1063" s="13" customFormat="1">
      <c r="A1063" s="13"/>
      <c r="B1063" s="229"/>
      <c r="C1063" s="230"/>
      <c r="D1063" s="221" t="s">
        <v>186</v>
      </c>
      <c r="E1063" s="231" t="s">
        <v>32</v>
      </c>
      <c r="F1063" s="232" t="s">
        <v>599</v>
      </c>
      <c r="G1063" s="230"/>
      <c r="H1063" s="233">
        <v>5.8899999999999997</v>
      </c>
      <c r="I1063" s="234"/>
      <c r="J1063" s="230"/>
      <c r="K1063" s="230"/>
      <c r="L1063" s="235"/>
      <c r="M1063" s="236"/>
      <c r="N1063" s="237"/>
      <c r="O1063" s="237"/>
      <c r="P1063" s="237"/>
      <c r="Q1063" s="237"/>
      <c r="R1063" s="237"/>
      <c r="S1063" s="237"/>
      <c r="T1063" s="238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39" t="s">
        <v>186</v>
      </c>
      <c r="AU1063" s="239" t="s">
        <v>88</v>
      </c>
      <c r="AV1063" s="13" t="s">
        <v>88</v>
      </c>
      <c r="AW1063" s="13" t="s">
        <v>39</v>
      </c>
      <c r="AX1063" s="13" t="s">
        <v>78</v>
      </c>
      <c r="AY1063" s="239" t="s">
        <v>146</v>
      </c>
    </row>
    <row r="1064" s="13" customFormat="1">
      <c r="A1064" s="13"/>
      <c r="B1064" s="229"/>
      <c r="C1064" s="230"/>
      <c r="D1064" s="221" t="s">
        <v>186</v>
      </c>
      <c r="E1064" s="231" t="s">
        <v>32</v>
      </c>
      <c r="F1064" s="232" t="s">
        <v>600</v>
      </c>
      <c r="G1064" s="230"/>
      <c r="H1064" s="233">
        <v>4.1100000000000003</v>
      </c>
      <c r="I1064" s="234"/>
      <c r="J1064" s="230"/>
      <c r="K1064" s="230"/>
      <c r="L1064" s="235"/>
      <c r="M1064" s="236"/>
      <c r="N1064" s="237"/>
      <c r="O1064" s="237"/>
      <c r="P1064" s="237"/>
      <c r="Q1064" s="237"/>
      <c r="R1064" s="237"/>
      <c r="S1064" s="237"/>
      <c r="T1064" s="238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39" t="s">
        <v>186</v>
      </c>
      <c r="AU1064" s="239" t="s">
        <v>88</v>
      </c>
      <c r="AV1064" s="13" t="s">
        <v>88</v>
      </c>
      <c r="AW1064" s="13" t="s">
        <v>39</v>
      </c>
      <c r="AX1064" s="13" t="s">
        <v>78</v>
      </c>
      <c r="AY1064" s="239" t="s">
        <v>146</v>
      </c>
    </row>
    <row r="1065" s="13" customFormat="1">
      <c r="A1065" s="13"/>
      <c r="B1065" s="229"/>
      <c r="C1065" s="230"/>
      <c r="D1065" s="221" t="s">
        <v>186</v>
      </c>
      <c r="E1065" s="231" t="s">
        <v>32</v>
      </c>
      <c r="F1065" s="232" t="s">
        <v>601</v>
      </c>
      <c r="G1065" s="230"/>
      <c r="H1065" s="233">
        <v>2.98</v>
      </c>
      <c r="I1065" s="234"/>
      <c r="J1065" s="230"/>
      <c r="K1065" s="230"/>
      <c r="L1065" s="235"/>
      <c r="M1065" s="236"/>
      <c r="N1065" s="237"/>
      <c r="O1065" s="237"/>
      <c r="P1065" s="237"/>
      <c r="Q1065" s="237"/>
      <c r="R1065" s="237"/>
      <c r="S1065" s="237"/>
      <c r="T1065" s="238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39" t="s">
        <v>186</v>
      </c>
      <c r="AU1065" s="239" t="s">
        <v>88</v>
      </c>
      <c r="AV1065" s="13" t="s">
        <v>88</v>
      </c>
      <c r="AW1065" s="13" t="s">
        <v>39</v>
      </c>
      <c r="AX1065" s="13" t="s">
        <v>78</v>
      </c>
      <c r="AY1065" s="239" t="s">
        <v>146</v>
      </c>
    </row>
    <row r="1066" s="13" customFormat="1">
      <c r="A1066" s="13"/>
      <c r="B1066" s="229"/>
      <c r="C1066" s="230"/>
      <c r="D1066" s="221" t="s">
        <v>186</v>
      </c>
      <c r="E1066" s="231" t="s">
        <v>32</v>
      </c>
      <c r="F1066" s="232" t="s">
        <v>602</v>
      </c>
      <c r="G1066" s="230"/>
      <c r="H1066" s="233">
        <v>15.68</v>
      </c>
      <c r="I1066" s="234"/>
      <c r="J1066" s="230"/>
      <c r="K1066" s="230"/>
      <c r="L1066" s="235"/>
      <c r="M1066" s="236"/>
      <c r="N1066" s="237"/>
      <c r="O1066" s="237"/>
      <c r="P1066" s="237"/>
      <c r="Q1066" s="237"/>
      <c r="R1066" s="237"/>
      <c r="S1066" s="237"/>
      <c r="T1066" s="238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39" t="s">
        <v>186</v>
      </c>
      <c r="AU1066" s="239" t="s">
        <v>88</v>
      </c>
      <c r="AV1066" s="13" t="s">
        <v>88</v>
      </c>
      <c r="AW1066" s="13" t="s">
        <v>39</v>
      </c>
      <c r="AX1066" s="13" t="s">
        <v>78</v>
      </c>
      <c r="AY1066" s="239" t="s">
        <v>146</v>
      </c>
    </row>
    <row r="1067" s="13" customFormat="1">
      <c r="A1067" s="13"/>
      <c r="B1067" s="229"/>
      <c r="C1067" s="230"/>
      <c r="D1067" s="221" t="s">
        <v>186</v>
      </c>
      <c r="E1067" s="231" t="s">
        <v>32</v>
      </c>
      <c r="F1067" s="232" t="s">
        <v>603</v>
      </c>
      <c r="G1067" s="230"/>
      <c r="H1067" s="233">
        <v>15.41</v>
      </c>
      <c r="I1067" s="234"/>
      <c r="J1067" s="230"/>
      <c r="K1067" s="230"/>
      <c r="L1067" s="235"/>
      <c r="M1067" s="236"/>
      <c r="N1067" s="237"/>
      <c r="O1067" s="237"/>
      <c r="P1067" s="237"/>
      <c r="Q1067" s="237"/>
      <c r="R1067" s="237"/>
      <c r="S1067" s="237"/>
      <c r="T1067" s="238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39" t="s">
        <v>186</v>
      </c>
      <c r="AU1067" s="239" t="s">
        <v>88</v>
      </c>
      <c r="AV1067" s="13" t="s">
        <v>88</v>
      </c>
      <c r="AW1067" s="13" t="s">
        <v>39</v>
      </c>
      <c r="AX1067" s="13" t="s">
        <v>78</v>
      </c>
      <c r="AY1067" s="239" t="s">
        <v>146</v>
      </c>
    </row>
    <row r="1068" s="13" customFormat="1">
      <c r="A1068" s="13"/>
      <c r="B1068" s="229"/>
      <c r="C1068" s="230"/>
      <c r="D1068" s="221" t="s">
        <v>186</v>
      </c>
      <c r="E1068" s="231" t="s">
        <v>32</v>
      </c>
      <c r="F1068" s="232" t="s">
        <v>604</v>
      </c>
      <c r="G1068" s="230"/>
      <c r="H1068" s="233">
        <v>86.730000000000004</v>
      </c>
      <c r="I1068" s="234"/>
      <c r="J1068" s="230"/>
      <c r="K1068" s="230"/>
      <c r="L1068" s="235"/>
      <c r="M1068" s="236"/>
      <c r="N1068" s="237"/>
      <c r="O1068" s="237"/>
      <c r="P1068" s="237"/>
      <c r="Q1068" s="237"/>
      <c r="R1068" s="237"/>
      <c r="S1068" s="237"/>
      <c r="T1068" s="238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39" t="s">
        <v>186</v>
      </c>
      <c r="AU1068" s="239" t="s">
        <v>88</v>
      </c>
      <c r="AV1068" s="13" t="s">
        <v>88</v>
      </c>
      <c r="AW1068" s="13" t="s">
        <v>39</v>
      </c>
      <c r="AX1068" s="13" t="s">
        <v>78</v>
      </c>
      <c r="AY1068" s="239" t="s">
        <v>146</v>
      </c>
    </row>
    <row r="1069" s="13" customFormat="1">
      <c r="A1069" s="13"/>
      <c r="B1069" s="229"/>
      <c r="C1069" s="230"/>
      <c r="D1069" s="221" t="s">
        <v>186</v>
      </c>
      <c r="E1069" s="231" t="s">
        <v>32</v>
      </c>
      <c r="F1069" s="232" t="s">
        <v>605</v>
      </c>
      <c r="G1069" s="230"/>
      <c r="H1069" s="233">
        <v>41.850000000000001</v>
      </c>
      <c r="I1069" s="234"/>
      <c r="J1069" s="230"/>
      <c r="K1069" s="230"/>
      <c r="L1069" s="235"/>
      <c r="M1069" s="236"/>
      <c r="N1069" s="237"/>
      <c r="O1069" s="237"/>
      <c r="P1069" s="237"/>
      <c r="Q1069" s="237"/>
      <c r="R1069" s="237"/>
      <c r="S1069" s="237"/>
      <c r="T1069" s="238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39" t="s">
        <v>186</v>
      </c>
      <c r="AU1069" s="239" t="s">
        <v>88</v>
      </c>
      <c r="AV1069" s="13" t="s">
        <v>88</v>
      </c>
      <c r="AW1069" s="13" t="s">
        <v>39</v>
      </c>
      <c r="AX1069" s="13" t="s">
        <v>78</v>
      </c>
      <c r="AY1069" s="239" t="s">
        <v>146</v>
      </c>
    </row>
    <row r="1070" s="13" customFormat="1">
      <c r="A1070" s="13"/>
      <c r="B1070" s="229"/>
      <c r="C1070" s="230"/>
      <c r="D1070" s="221" t="s">
        <v>186</v>
      </c>
      <c r="E1070" s="231" t="s">
        <v>32</v>
      </c>
      <c r="F1070" s="232" t="s">
        <v>606</v>
      </c>
      <c r="G1070" s="230"/>
      <c r="H1070" s="233">
        <v>21.530000000000001</v>
      </c>
      <c r="I1070" s="234"/>
      <c r="J1070" s="230"/>
      <c r="K1070" s="230"/>
      <c r="L1070" s="235"/>
      <c r="M1070" s="236"/>
      <c r="N1070" s="237"/>
      <c r="O1070" s="237"/>
      <c r="P1070" s="237"/>
      <c r="Q1070" s="237"/>
      <c r="R1070" s="237"/>
      <c r="S1070" s="237"/>
      <c r="T1070" s="238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39" t="s">
        <v>186</v>
      </c>
      <c r="AU1070" s="239" t="s">
        <v>88</v>
      </c>
      <c r="AV1070" s="13" t="s">
        <v>88</v>
      </c>
      <c r="AW1070" s="13" t="s">
        <v>39</v>
      </c>
      <c r="AX1070" s="13" t="s">
        <v>78</v>
      </c>
      <c r="AY1070" s="239" t="s">
        <v>146</v>
      </c>
    </row>
    <row r="1071" s="13" customFormat="1">
      <c r="A1071" s="13"/>
      <c r="B1071" s="229"/>
      <c r="C1071" s="230"/>
      <c r="D1071" s="221" t="s">
        <v>186</v>
      </c>
      <c r="E1071" s="231" t="s">
        <v>32</v>
      </c>
      <c r="F1071" s="232" t="s">
        <v>607</v>
      </c>
      <c r="G1071" s="230"/>
      <c r="H1071" s="233">
        <v>14.130000000000001</v>
      </c>
      <c r="I1071" s="234"/>
      <c r="J1071" s="230"/>
      <c r="K1071" s="230"/>
      <c r="L1071" s="235"/>
      <c r="M1071" s="236"/>
      <c r="N1071" s="237"/>
      <c r="O1071" s="237"/>
      <c r="P1071" s="237"/>
      <c r="Q1071" s="237"/>
      <c r="R1071" s="237"/>
      <c r="S1071" s="237"/>
      <c r="T1071" s="238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39" t="s">
        <v>186</v>
      </c>
      <c r="AU1071" s="239" t="s">
        <v>88</v>
      </c>
      <c r="AV1071" s="13" t="s">
        <v>88</v>
      </c>
      <c r="AW1071" s="13" t="s">
        <v>39</v>
      </c>
      <c r="AX1071" s="13" t="s">
        <v>78</v>
      </c>
      <c r="AY1071" s="239" t="s">
        <v>146</v>
      </c>
    </row>
    <row r="1072" s="13" customFormat="1">
      <c r="A1072" s="13"/>
      <c r="B1072" s="229"/>
      <c r="C1072" s="230"/>
      <c r="D1072" s="221" t="s">
        <v>186</v>
      </c>
      <c r="E1072" s="231" t="s">
        <v>32</v>
      </c>
      <c r="F1072" s="232" t="s">
        <v>608</v>
      </c>
      <c r="G1072" s="230"/>
      <c r="H1072" s="233">
        <v>14.130000000000001</v>
      </c>
      <c r="I1072" s="234"/>
      <c r="J1072" s="230"/>
      <c r="K1072" s="230"/>
      <c r="L1072" s="235"/>
      <c r="M1072" s="236"/>
      <c r="N1072" s="237"/>
      <c r="O1072" s="237"/>
      <c r="P1072" s="237"/>
      <c r="Q1072" s="237"/>
      <c r="R1072" s="237"/>
      <c r="S1072" s="237"/>
      <c r="T1072" s="238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39" t="s">
        <v>186</v>
      </c>
      <c r="AU1072" s="239" t="s">
        <v>88</v>
      </c>
      <c r="AV1072" s="13" t="s">
        <v>88</v>
      </c>
      <c r="AW1072" s="13" t="s">
        <v>39</v>
      </c>
      <c r="AX1072" s="13" t="s">
        <v>78</v>
      </c>
      <c r="AY1072" s="239" t="s">
        <v>146</v>
      </c>
    </row>
    <row r="1073" s="13" customFormat="1">
      <c r="A1073" s="13"/>
      <c r="B1073" s="229"/>
      <c r="C1073" s="230"/>
      <c r="D1073" s="221" t="s">
        <v>186</v>
      </c>
      <c r="E1073" s="231" t="s">
        <v>32</v>
      </c>
      <c r="F1073" s="232" t="s">
        <v>609</v>
      </c>
      <c r="G1073" s="230"/>
      <c r="H1073" s="233">
        <v>7.7400000000000002</v>
      </c>
      <c r="I1073" s="234"/>
      <c r="J1073" s="230"/>
      <c r="K1073" s="230"/>
      <c r="L1073" s="235"/>
      <c r="M1073" s="236"/>
      <c r="N1073" s="237"/>
      <c r="O1073" s="237"/>
      <c r="P1073" s="237"/>
      <c r="Q1073" s="237"/>
      <c r="R1073" s="237"/>
      <c r="S1073" s="237"/>
      <c r="T1073" s="238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39" t="s">
        <v>186</v>
      </c>
      <c r="AU1073" s="239" t="s">
        <v>88</v>
      </c>
      <c r="AV1073" s="13" t="s">
        <v>88</v>
      </c>
      <c r="AW1073" s="13" t="s">
        <v>39</v>
      </c>
      <c r="AX1073" s="13" t="s">
        <v>78</v>
      </c>
      <c r="AY1073" s="239" t="s">
        <v>146</v>
      </c>
    </row>
    <row r="1074" s="13" customFormat="1">
      <c r="A1074" s="13"/>
      <c r="B1074" s="229"/>
      <c r="C1074" s="230"/>
      <c r="D1074" s="221" t="s">
        <v>186</v>
      </c>
      <c r="E1074" s="231" t="s">
        <v>32</v>
      </c>
      <c r="F1074" s="232" t="s">
        <v>610</v>
      </c>
      <c r="G1074" s="230"/>
      <c r="H1074" s="233">
        <v>17.800000000000001</v>
      </c>
      <c r="I1074" s="234"/>
      <c r="J1074" s="230"/>
      <c r="K1074" s="230"/>
      <c r="L1074" s="235"/>
      <c r="M1074" s="236"/>
      <c r="N1074" s="237"/>
      <c r="O1074" s="237"/>
      <c r="P1074" s="237"/>
      <c r="Q1074" s="237"/>
      <c r="R1074" s="237"/>
      <c r="S1074" s="237"/>
      <c r="T1074" s="238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39" t="s">
        <v>186</v>
      </c>
      <c r="AU1074" s="239" t="s">
        <v>88</v>
      </c>
      <c r="AV1074" s="13" t="s">
        <v>88</v>
      </c>
      <c r="AW1074" s="13" t="s">
        <v>39</v>
      </c>
      <c r="AX1074" s="13" t="s">
        <v>78</v>
      </c>
      <c r="AY1074" s="239" t="s">
        <v>146</v>
      </c>
    </row>
    <row r="1075" s="13" customFormat="1">
      <c r="A1075" s="13"/>
      <c r="B1075" s="229"/>
      <c r="C1075" s="230"/>
      <c r="D1075" s="221" t="s">
        <v>186</v>
      </c>
      <c r="E1075" s="231" t="s">
        <v>32</v>
      </c>
      <c r="F1075" s="232" t="s">
        <v>611</v>
      </c>
      <c r="G1075" s="230"/>
      <c r="H1075" s="233">
        <v>14.83</v>
      </c>
      <c r="I1075" s="234"/>
      <c r="J1075" s="230"/>
      <c r="K1075" s="230"/>
      <c r="L1075" s="235"/>
      <c r="M1075" s="236"/>
      <c r="N1075" s="237"/>
      <c r="O1075" s="237"/>
      <c r="P1075" s="237"/>
      <c r="Q1075" s="237"/>
      <c r="R1075" s="237"/>
      <c r="S1075" s="237"/>
      <c r="T1075" s="238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39" t="s">
        <v>186</v>
      </c>
      <c r="AU1075" s="239" t="s">
        <v>88</v>
      </c>
      <c r="AV1075" s="13" t="s">
        <v>88</v>
      </c>
      <c r="AW1075" s="13" t="s">
        <v>39</v>
      </c>
      <c r="AX1075" s="13" t="s">
        <v>78</v>
      </c>
      <c r="AY1075" s="239" t="s">
        <v>146</v>
      </c>
    </row>
    <row r="1076" s="13" customFormat="1">
      <c r="A1076" s="13"/>
      <c r="B1076" s="229"/>
      <c r="C1076" s="230"/>
      <c r="D1076" s="221" t="s">
        <v>186</v>
      </c>
      <c r="E1076" s="231" t="s">
        <v>32</v>
      </c>
      <c r="F1076" s="232" t="s">
        <v>612</v>
      </c>
      <c r="G1076" s="230"/>
      <c r="H1076" s="233">
        <v>3.1000000000000001</v>
      </c>
      <c r="I1076" s="234"/>
      <c r="J1076" s="230"/>
      <c r="K1076" s="230"/>
      <c r="L1076" s="235"/>
      <c r="M1076" s="236"/>
      <c r="N1076" s="237"/>
      <c r="O1076" s="237"/>
      <c r="P1076" s="237"/>
      <c r="Q1076" s="237"/>
      <c r="R1076" s="237"/>
      <c r="S1076" s="237"/>
      <c r="T1076" s="238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39" t="s">
        <v>186</v>
      </c>
      <c r="AU1076" s="239" t="s">
        <v>88</v>
      </c>
      <c r="AV1076" s="13" t="s">
        <v>88</v>
      </c>
      <c r="AW1076" s="13" t="s">
        <v>39</v>
      </c>
      <c r="AX1076" s="13" t="s">
        <v>78</v>
      </c>
      <c r="AY1076" s="239" t="s">
        <v>146</v>
      </c>
    </row>
    <row r="1077" s="13" customFormat="1">
      <c r="A1077" s="13"/>
      <c r="B1077" s="229"/>
      <c r="C1077" s="230"/>
      <c r="D1077" s="221" t="s">
        <v>186</v>
      </c>
      <c r="E1077" s="231" t="s">
        <v>32</v>
      </c>
      <c r="F1077" s="232" t="s">
        <v>613</v>
      </c>
      <c r="G1077" s="230"/>
      <c r="H1077" s="233">
        <v>66.120000000000005</v>
      </c>
      <c r="I1077" s="234"/>
      <c r="J1077" s="230"/>
      <c r="K1077" s="230"/>
      <c r="L1077" s="235"/>
      <c r="M1077" s="236"/>
      <c r="N1077" s="237"/>
      <c r="O1077" s="237"/>
      <c r="P1077" s="237"/>
      <c r="Q1077" s="237"/>
      <c r="R1077" s="237"/>
      <c r="S1077" s="237"/>
      <c r="T1077" s="238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39" t="s">
        <v>186</v>
      </c>
      <c r="AU1077" s="239" t="s">
        <v>88</v>
      </c>
      <c r="AV1077" s="13" t="s">
        <v>88</v>
      </c>
      <c r="AW1077" s="13" t="s">
        <v>39</v>
      </c>
      <c r="AX1077" s="13" t="s">
        <v>78</v>
      </c>
      <c r="AY1077" s="239" t="s">
        <v>146</v>
      </c>
    </row>
    <row r="1078" s="13" customFormat="1">
      <c r="A1078" s="13"/>
      <c r="B1078" s="229"/>
      <c r="C1078" s="230"/>
      <c r="D1078" s="221" t="s">
        <v>186</v>
      </c>
      <c r="E1078" s="231" t="s">
        <v>32</v>
      </c>
      <c r="F1078" s="232" t="s">
        <v>614</v>
      </c>
      <c r="G1078" s="230"/>
      <c r="H1078" s="233">
        <v>42.799999999999997</v>
      </c>
      <c r="I1078" s="234"/>
      <c r="J1078" s="230"/>
      <c r="K1078" s="230"/>
      <c r="L1078" s="235"/>
      <c r="M1078" s="236"/>
      <c r="N1078" s="237"/>
      <c r="O1078" s="237"/>
      <c r="P1078" s="237"/>
      <c r="Q1078" s="237"/>
      <c r="R1078" s="237"/>
      <c r="S1078" s="237"/>
      <c r="T1078" s="238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39" t="s">
        <v>186</v>
      </c>
      <c r="AU1078" s="239" t="s">
        <v>88</v>
      </c>
      <c r="AV1078" s="13" t="s">
        <v>88</v>
      </c>
      <c r="AW1078" s="13" t="s">
        <v>39</v>
      </c>
      <c r="AX1078" s="13" t="s">
        <v>78</v>
      </c>
      <c r="AY1078" s="239" t="s">
        <v>146</v>
      </c>
    </row>
    <row r="1079" s="14" customFormat="1">
      <c r="A1079" s="14"/>
      <c r="B1079" s="244"/>
      <c r="C1079" s="245"/>
      <c r="D1079" s="221" t="s">
        <v>186</v>
      </c>
      <c r="E1079" s="246" t="s">
        <v>32</v>
      </c>
      <c r="F1079" s="247" t="s">
        <v>615</v>
      </c>
      <c r="G1079" s="245"/>
      <c r="H1079" s="246" t="s">
        <v>32</v>
      </c>
      <c r="I1079" s="248"/>
      <c r="J1079" s="245"/>
      <c r="K1079" s="245"/>
      <c r="L1079" s="249"/>
      <c r="M1079" s="250"/>
      <c r="N1079" s="251"/>
      <c r="O1079" s="251"/>
      <c r="P1079" s="251"/>
      <c r="Q1079" s="251"/>
      <c r="R1079" s="251"/>
      <c r="S1079" s="251"/>
      <c r="T1079" s="252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3" t="s">
        <v>186</v>
      </c>
      <c r="AU1079" s="253" t="s">
        <v>88</v>
      </c>
      <c r="AV1079" s="14" t="s">
        <v>86</v>
      </c>
      <c r="AW1079" s="14" t="s">
        <v>39</v>
      </c>
      <c r="AX1079" s="14" t="s">
        <v>78</v>
      </c>
      <c r="AY1079" s="253" t="s">
        <v>146</v>
      </c>
    </row>
    <row r="1080" s="13" customFormat="1">
      <c r="A1080" s="13"/>
      <c r="B1080" s="229"/>
      <c r="C1080" s="230"/>
      <c r="D1080" s="221" t="s">
        <v>186</v>
      </c>
      <c r="E1080" s="231" t="s">
        <v>32</v>
      </c>
      <c r="F1080" s="232" t="s">
        <v>616</v>
      </c>
      <c r="G1080" s="230"/>
      <c r="H1080" s="233">
        <v>5.0700000000000003</v>
      </c>
      <c r="I1080" s="234"/>
      <c r="J1080" s="230"/>
      <c r="K1080" s="230"/>
      <c r="L1080" s="235"/>
      <c r="M1080" s="236"/>
      <c r="N1080" s="237"/>
      <c r="O1080" s="237"/>
      <c r="P1080" s="237"/>
      <c r="Q1080" s="237"/>
      <c r="R1080" s="237"/>
      <c r="S1080" s="237"/>
      <c r="T1080" s="238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39" t="s">
        <v>186</v>
      </c>
      <c r="AU1080" s="239" t="s">
        <v>88</v>
      </c>
      <c r="AV1080" s="13" t="s">
        <v>88</v>
      </c>
      <c r="AW1080" s="13" t="s">
        <v>39</v>
      </c>
      <c r="AX1080" s="13" t="s">
        <v>78</v>
      </c>
      <c r="AY1080" s="239" t="s">
        <v>146</v>
      </c>
    </row>
    <row r="1081" s="13" customFormat="1">
      <c r="A1081" s="13"/>
      <c r="B1081" s="229"/>
      <c r="C1081" s="230"/>
      <c r="D1081" s="221" t="s">
        <v>186</v>
      </c>
      <c r="E1081" s="231" t="s">
        <v>32</v>
      </c>
      <c r="F1081" s="232" t="s">
        <v>617</v>
      </c>
      <c r="G1081" s="230"/>
      <c r="H1081" s="233">
        <v>5.7199999999999998</v>
      </c>
      <c r="I1081" s="234"/>
      <c r="J1081" s="230"/>
      <c r="K1081" s="230"/>
      <c r="L1081" s="235"/>
      <c r="M1081" s="236"/>
      <c r="N1081" s="237"/>
      <c r="O1081" s="237"/>
      <c r="P1081" s="237"/>
      <c r="Q1081" s="237"/>
      <c r="R1081" s="237"/>
      <c r="S1081" s="237"/>
      <c r="T1081" s="238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39" t="s">
        <v>186</v>
      </c>
      <c r="AU1081" s="239" t="s">
        <v>88</v>
      </c>
      <c r="AV1081" s="13" t="s">
        <v>88</v>
      </c>
      <c r="AW1081" s="13" t="s">
        <v>39</v>
      </c>
      <c r="AX1081" s="13" t="s">
        <v>78</v>
      </c>
      <c r="AY1081" s="239" t="s">
        <v>146</v>
      </c>
    </row>
    <row r="1082" s="13" customFormat="1">
      <c r="A1082" s="13"/>
      <c r="B1082" s="229"/>
      <c r="C1082" s="230"/>
      <c r="D1082" s="221" t="s">
        <v>186</v>
      </c>
      <c r="E1082" s="231" t="s">
        <v>32</v>
      </c>
      <c r="F1082" s="232" t="s">
        <v>618</v>
      </c>
      <c r="G1082" s="230"/>
      <c r="H1082" s="233">
        <v>6.7800000000000002</v>
      </c>
      <c r="I1082" s="234"/>
      <c r="J1082" s="230"/>
      <c r="K1082" s="230"/>
      <c r="L1082" s="235"/>
      <c r="M1082" s="236"/>
      <c r="N1082" s="237"/>
      <c r="O1082" s="237"/>
      <c r="P1082" s="237"/>
      <c r="Q1082" s="237"/>
      <c r="R1082" s="237"/>
      <c r="S1082" s="237"/>
      <c r="T1082" s="238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39" t="s">
        <v>186</v>
      </c>
      <c r="AU1082" s="239" t="s">
        <v>88</v>
      </c>
      <c r="AV1082" s="13" t="s">
        <v>88</v>
      </c>
      <c r="AW1082" s="13" t="s">
        <v>39</v>
      </c>
      <c r="AX1082" s="13" t="s">
        <v>78</v>
      </c>
      <c r="AY1082" s="239" t="s">
        <v>146</v>
      </c>
    </row>
    <row r="1083" s="13" customFormat="1">
      <c r="A1083" s="13"/>
      <c r="B1083" s="229"/>
      <c r="C1083" s="230"/>
      <c r="D1083" s="221" t="s">
        <v>186</v>
      </c>
      <c r="E1083" s="231" t="s">
        <v>32</v>
      </c>
      <c r="F1083" s="232" t="s">
        <v>619</v>
      </c>
      <c r="G1083" s="230"/>
      <c r="H1083" s="233">
        <v>17.609999999999999</v>
      </c>
      <c r="I1083" s="234"/>
      <c r="J1083" s="230"/>
      <c r="K1083" s="230"/>
      <c r="L1083" s="235"/>
      <c r="M1083" s="236"/>
      <c r="N1083" s="237"/>
      <c r="O1083" s="237"/>
      <c r="P1083" s="237"/>
      <c r="Q1083" s="237"/>
      <c r="R1083" s="237"/>
      <c r="S1083" s="237"/>
      <c r="T1083" s="238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39" t="s">
        <v>186</v>
      </c>
      <c r="AU1083" s="239" t="s">
        <v>88</v>
      </c>
      <c r="AV1083" s="13" t="s">
        <v>88</v>
      </c>
      <c r="AW1083" s="13" t="s">
        <v>39</v>
      </c>
      <c r="AX1083" s="13" t="s">
        <v>78</v>
      </c>
      <c r="AY1083" s="239" t="s">
        <v>146</v>
      </c>
    </row>
    <row r="1084" s="13" customFormat="1">
      <c r="A1084" s="13"/>
      <c r="B1084" s="229"/>
      <c r="C1084" s="230"/>
      <c r="D1084" s="221" t="s">
        <v>186</v>
      </c>
      <c r="E1084" s="231" t="s">
        <v>32</v>
      </c>
      <c r="F1084" s="232" t="s">
        <v>620</v>
      </c>
      <c r="G1084" s="230"/>
      <c r="H1084" s="233">
        <v>13.19</v>
      </c>
      <c r="I1084" s="234"/>
      <c r="J1084" s="230"/>
      <c r="K1084" s="230"/>
      <c r="L1084" s="235"/>
      <c r="M1084" s="236"/>
      <c r="N1084" s="237"/>
      <c r="O1084" s="237"/>
      <c r="P1084" s="237"/>
      <c r="Q1084" s="237"/>
      <c r="R1084" s="237"/>
      <c r="S1084" s="237"/>
      <c r="T1084" s="238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39" t="s">
        <v>186</v>
      </c>
      <c r="AU1084" s="239" t="s">
        <v>88</v>
      </c>
      <c r="AV1084" s="13" t="s">
        <v>88</v>
      </c>
      <c r="AW1084" s="13" t="s">
        <v>39</v>
      </c>
      <c r="AX1084" s="13" t="s">
        <v>78</v>
      </c>
      <c r="AY1084" s="239" t="s">
        <v>146</v>
      </c>
    </row>
    <row r="1085" s="13" customFormat="1">
      <c r="A1085" s="13"/>
      <c r="B1085" s="229"/>
      <c r="C1085" s="230"/>
      <c r="D1085" s="221" t="s">
        <v>186</v>
      </c>
      <c r="E1085" s="231" t="s">
        <v>32</v>
      </c>
      <c r="F1085" s="232" t="s">
        <v>621</v>
      </c>
      <c r="G1085" s="230"/>
      <c r="H1085" s="233">
        <v>5.5099999999999998</v>
      </c>
      <c r="I1085" s="234"/>
      <c r="J1085" s="230"/>
      <c r="K1085" s="230"/>
      <c r="L1085" s="235"/>
      <c r="M1085" s="236"/>
      <c r="N1085" s="237"/>
      <c r="O1085" s="237"/>
      <c r="P1085" s="237"/>
      <c r="Q1085" s="237"/>
      <c r="R1085" s="237"/>
      <c r="S1085" s="237"/>
      <c r="T1085" s="238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39" t="s">
        <v>186</v>
      </c>
      <c r="AU1085" s="239" t="s">
        <v>88</v>
      </c>
      <c r="AV1085" s="13" t="s">
        <v>88</v>
      </c>
      <c r="AW1085" s="13" t="s">
        <v>39</v>
      </c>
      <c r="AX1085" s="13" t="s">
        <v>78</v>
      </c>
      <c r="AY1085" s="239" t="s">
        <v>146</v>
      </c>
    </row>
    <row r="1086" s="13" customFormat="1">
      <c r="A1086" s="13"/>
      <c r="B1086" s="229"/>
      <c r="C1086" s="230"/>
      <c r="D1086" s="221" t="s">
        <v>186</v>
      </c>
      <c r="E1086" s="231" t="s">
        <v>32</v>
      </c>
      <c r="F1086" s="232" t="s">
        <v>622</v>
      </c>
      <c r="G1086" s="230"/>
      <c r="H1086" s="233">
        <v>13.76</v>
      </c>
      <c r="I1086" s="234"/>
      <c r="J1086" s="230"/>
      <c r="K1086" s="230"/>
      <c r="L1086" s="235"/>
      <c r="M1086" s="236"/>
      <c r="N1086" s="237"/>
      <c r="O1086" s="237"/>
      <c r="P1086" s="237"/>
      <c r="Q1086" s="237"/>
      <c r="R1086" s="237"/>
      <c r="S1086" s="237"/>
      <c r="T1086" s="238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39" t="s">
        <v>186</v>
      </c>
      <c r="AU1086" s="239" t="s">
        <v>88</v>
      </c>
      <c r="AV1086" s="13" t="s">
        <v>88</v>
      </c>
      <c r="AW1086" s="13" t="s">
        <v>39</v>
      </c>
      <c r="AX1086" s="13" t="s">
        <v>78</v>
      </c>
      <c r="AY1086" s="239" t="s">
        <v>146</v>
      </c>
    </row>
    <row r="1087" s="13" customFormat="1">
      <c r="A1087" s="13"/>
      <c r="B1087" s="229"/>
      <c r="C1087" s="230"/>
      <c r="D1087" s="221" t="s">
        <v>186</v>
      </c>
      <c r="E1087" s="231" t="s">
        <v>32</v>
      </c>
      <c r="F1087" s="232" t="s">
        <v>623</v>
      </c>
      <c r="G1087" s="230"/>
      <c r="H1087" s="233">
        <v>3</v>
      </c>
      <c r="I1087" s="234"/>
      <c r="J1087" s="230"/>
      <c r="K1087" s="230"/>
      <c r="L1087" s="235"/>
      <c r="M1087" s="236"/>
      <c r="N1087" s="237"/>
      <c r="O1087" s="237"/>
      <c r="P1087" s="237"/>
      <c r="Q1087" s="237"/>
      <c r="R1087" s="237"/>
      <c r="S1087" s="237"/>
      <c r="T1087" s="238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39" t="s">
        <v>186</v>
      </c>
      <c r="AU1087" s="239" t="s">
        <v>88</v>
      </c>
      <c r="AV1087" s="13" t="s">
        <v>88</v>
      </c>
      <c r="AW1087" s="13" t="s">
        <v>39</v>
      </c>
      <c r="AX1087" s="13" t="s">
        <v>78</v>
      </c>
      <c r="AY1087" s="239" t="s">
        <v>146</v>
      </c>
    </row>
    <row r="1088" s="13" customFormat="1">
      <c r="A1088" s="13"/>
      <c r="B1088" s="229"/>
      <c r="C1088" s="230"/>
      <c r="D1088" s="221" t="s">
        <v>186</v>
      </c>
      <c r="E1088" s="231" t="s">
        <v>32</v>
      </c>
      <c r="F1088" s="232" t="s">
        <v>624</v>
      </c>
      <c r="G1088" s="230"/>
      <c r="H1088" s="233">
        <v>7.7400000000000002</v>
      </c>
      <c r="I1088" s="234"/>
      <c r="J1088" s="230"/>
      <c r="K1088" s="230"/>
      <c r="L1088" s="235"/>
      <c r="M1088" s="236"/>
      <c r="N1088" s="237"/>
      <c r="O1088" s="237"/>
      <c r="P1088" s="237"/>
      <c r="Q1088" s="237"/>
      <c r="R1088" s="237"/>
      <c r="S1088" s="237"/>
      <c r="T1088" s="238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39" t="s">
        <v>186</v>
      </c>
      <c r="AU1088" s="239" t="s">
        <v>88</v>
      </c>
      <c r="AV1088" s="13" t="s">
        <v>88</v>
      </c>
      <c r="AW1088" s="13" t="s">
        <v>39</v>
      </c>
      <c r="AX1088" s="13" t="s">
        <v>78</v>
      </c>
      <c r="AY1088" s="239" t="s">
        <v>146</v>
      </c>
    </row>
    <row r="1089" s="13" customFormat="1">
      <c r="A1089" s="13"/>
      <c r="B1089" s="229"/>
      <c r="C1089" s="230"/>
      <c r="D1089" s="221" t="s">
        <v>186</v>
      </c>
      <c r="E1089" s="231" t="s">
        <v>32</v>
      </c>
      <c r="F1089" s="232" t="s">
        <v>625</v>
      </c>
      <c r="G1089" s="230"/>
      <c r="H1089" s="233">
        <v>17.800000000000001</v>
      </c>
      <c r="I1089" s="234"/>
      <c r="J1089" s="230"/>
      <c r="K1089" s="230"/>
      <c r="L1089" s="235"/>
      <c r="M1089" s="236"/>
      <c r="N1089" s="237"/>
      <c r="O1089" s="237"/>
      <c r="P1089" s="237"/>
      <c r="Q1089" s="237"/>
      <c r="R1089" s="237"/>
      <c r="S1089" s="237"/>
      <c r="T1089" s="238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39" t="s">
        <v>186</v>
      </c>
      <c r="AU1089" s="239" t="s">
        <v>88</v>
      </c>
      <c r="AV1089" s="13" t="s">
        <v>88</v>
      </c>
      <c r="AW1089" s="13" t="s">
        <v>39</v>
      </c>
      <c r="AX1089" s="13" t="s">
        <v>78</v>
      </c>
      <c r="AY1089" s="239" t="s">
        <v>146</v>
      </c>
    </row>
    <row r="1090" s="13" customFormat="1">
      <c r="A1090" s="13"/>
      <c r="B1090" s="229"/>
      <c r="C1090" s="230"/>
      <c r="D1090" s="221" t="s">
        <v>186</v>
      </c>
      <c r="E1090" s="231" t="s">
        <v>32</v>
      </c>
      <c r="F1090" s="232" t="s">
        <v>626</v>
      </c>
      <c r="G1090" s="230"/>
      <c r="H1090" s="233">
        <v>14.66</v>
      </c>
      <c r="I1090" s="234"/>
      <c r="J1090" s="230"/>
      <c r="K1090" s="230"/>
      <c r="L1090" s="235"/>
      <c r="M1090" s="236"/>
      <c r="N1090" s="237"/>
      <c r="O1090" s="237"/>
      <c r="P1090" s="237"/>
      <c r="Q1090" s="237"/>
      <c r="R1090" s="237"/>
      <c r="S1090" s="237"/>
      <c r="T1090" s="238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39" t="s">
        <v>186</v>
      </c>
      <c r="AU1090" s="239" t="s">
        <v>88</v>
      </c>
      <c r="AV1090" s="13" t="s">
        <v>88</v>
      </c>
      <c r="AW1090" s="13" t="s">
        <v>39</v>
      </c>
      <c r="AX1090" s="13" t="s">
        <v>78</v>
      </c>
      <c r="AY1090" s="239" t="s">
        <v>146</v>
      </c>
    </row>
    <row r="1091" s="13" customFormat="1">
      <c r="A1091" s="13"/>
      <c r="B1091" s="229"/>
      <c r="C1091" s="230"/>
      <c r="D1091" s="221" t="s">
        <v>186</v>
      </c>
      <c r="E1091" s="231" t="s">
        <v>32</v>
      </c>
      <c r="F1091" s="232" t="s">
        <v>627</v>
      </c>
      <c r="G1091" s="230"/>
      <c r="H1091" s="233">
        <v>3.1000000000000001</v>
      </c>
      <c r="I1091" s="234"/>
      <c r="J1091" s="230"/>
      <c r="K1091" s="230"/>
      <c r="L1091" s="235"/>
      <c r="M1091" s="236"/>
      <c r="N1091" s="237"/>
      <c r="O1091" s="237"/>
      <c r="P1091" s="237"/>
      <c r="Q1091" s="237"/>
      <c r="R1091" s="237"/>
      <c r="S1091" s="237"/>
      <c r="T1091" s="238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39" t="s">
        <v>186</v>
      </c>
      <c r="AU1091" s="239" t="s">
        <v>88</v>
      </c>
      <c r="AV1091" s="13" t="s">
        <v>88</v>
      </c>
      <c r="AW1091" s="13" t="s">
        <v>39</v>
      </c>
      <c r="AX1091" s="13" t="s">
        <v>78</v>
      </c>
      <c r="AY1091" s="239" t="s">
        <v>146</v>
      </c>
    </row>
    <row r="1092" s="13" customFormat="1">
      <c r="A1092" s="13"/>
      <c r="B1092" s="229"/>
      <c r="C1092" s="230"/>
      <c r="D1092" s="221" t="s">
        <v>186</v>
      </c>
      <c r="E1092" s="231" t="s">
        <v>32</v>
      </c>
      <c r="F1092" s="232" t="s">
        <v>628</v>
      </c>
      <c r="G1092" s="230"/>
      <c r="H1092" s="233">
        <v>67.25</v>
      </c>
      <c r="I1092" s="234"/>
      <c r="J1092" s="230"/>
      <c r="K1092" s="230"/>
      <c r="L1092" s="235"/>
      <c r="M1092" s="236"/>
      <c r="N1092" s="237"/>
      <c r="O1092" s="237"/>
      <c r="P1092" s="237"/>
      <c r="Q1092" s="237"/>
      <c r="R1092" s="237"/>
      <c r="S1092" s="237"/>
      <c r="T1092" s="238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39" t="s">
        <v>186</v>
      </c>
      <c r="AU1092" s="239" t="s">
        <v>88</v>
      </c>
      <c r="AV1092" s="13" t="s">
        <v>88</v>
      </c>
      <c r="AW1092" s="13" t="s">
        <v>39</v>
      </c>
      <c r="AX1092" s="13" t="s">
        <v>78</v>
      </c>
      <c r="AY1092" s="239" t="s">
        <v>146</v>
      </c>
    </row>
    <row r="1093" s="13" customFormat="1">
      <c r="A1093" s="13"/>
      <c r="B1093" s="229"/>
      <c r="C1093" s="230"/>
      <c r="D1093" s="221" t="s">
        <v>186</v>
      </c>
      <c r="E1093" s="231" t="s">
        <v>32</v>
      </c>
      <c r="F1093" s="232" t="s">
        <v>629</v>
      </c>
      <c r="G1093" s="230"/>
      <c r="H1093" s="233">
        <v>43.100000000000001</v>
      </c>
      <c r="I1093" s="234"/>
      <c r="J1093" s="230"/>
      <c r="K1093" s="230"/>
      <c r="L1093" s="235"/>
      <c r="M1093" s="236"/>
      <c r="N1093" s="237"/>
      <c r="O1093" s="237"/>
      <c r="P1093" s="237"/>
      <c r="Q1093" s="237"/>
      <c r="R1093" s="237"/>
      <c r="S1093" s="237"/>
      <c r="T1093" s="238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39" t="s">
        <v>186</v>
      </c>
      <c r="AU1093" s="239" t="s">
        <v>88</v>
      </c>
      <c r="AV1093" s="13" t="s">
        <v>88</v>
      </c>
      <c r="AW1093" s="13" t="s">
        <v>39</v>
      </c>
      <c r="AX1093" s="13" t="s">
        <v>78</v>
      </c>
      <c r="AY1093" s="239" t="s">
        <v>146</v>
      </c>
    </row>
    <row r="1094" s="15" customFormat="1">
      <c r="A1094" s="15"/>
      <c r="B1094" s="254"/>
      <c r="C1094" s="255"/>
      <c r="D1094" s="221" t="s">
        <v>186</v>
      </c>
      <c r="E1094" s="256" t="s">
        <v>32</v>
      </c>
      <c r="F1094" s="257" t="s">
        <v>256</v>
      </c>
      <c r="G1094" s="255"/>
      <c r="H1094" s="258">
        <v>606.53000000000009</v>
      </c>
      <c r="I1094" s="259"/>
      <c r="J1094" s="255"/>
      <c r="K1094" s="255"/>
      <c r="L1094" s="260"/>
      <c r="M1094" s="261"/>
      <c r="N1094" s="262"/>
      <c r="O1094" s="262"/>
      <c r="P1094" s="262"/>
      <c r="Q1094" s="262"/>
      <c r="R1094" s="262"/>
      <c r="S1094" s="262"/>
      <c r="T1094" s="263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T1094" s="264" t="s">
        <v>186</v>
      </c>
      <c r="AU1094" s="264" t="s">
        <v>88</v>
      </c>
      <c r="AV1094" s="15" t="s">
        <v>171</v>
      </c>
      <c r="AW1094" s="15" t="s">
        <v>39</v>
      </c>
      <c r="AX1094" s="15" t="s">
        <v>86</v>
      </c>
      <c r="AY1094" s="264" t="s">
        <v>146</v>
      </c>
    </row>
    <row r="1095" s="2" customFormat="1" ht="24.15" customHeight="1">
      <c r="A1095" s="42"/>
      <c r="B1095" s="43"/>
      <c r="C1095" s="265" t="s">
        <v>1066</v>
      </c>
      <c r="D1095" s="265" t="s">
        <v>286</v>
      </c>
      <c r="E1095" s="266" t="s">
        <v>1067</v>
      </c>
      <c r="F1095" s="267" t="s">
        <v>1068</v>
      </c>
      <c r="G1095" s="268" t="s">
        <v>294</v>
      </c>
      <c r="H1095" s="269">
        <v>636.85699999999997</v>
      </c>
      <c r="I1095" s="270"/>
      <c r="J1095" s="271">
        <f>ROUND(I1095*H1095,2)</f>
        <v>0</v>
      </c>
      <c r="K1095" s="267" t="s">
        <v>152</v>
      </c>
      <c r="L1095" s="272"/>
      <c r="M1095" s="273" t="s">
        <v>32</v>
      </c>
      <c r="N1095" s="274" t="s">
        <v>49</v>
      </c>
      <c r="O1095" s="88"/>
      <c r="P1095" s="217">
        <f>O1095*H1095</f>
        <v>0</v>
      </c>
      <c r="Q1095" s="217">
        <v>0.00069999999999999999</v>
      </c>
      <c r="R1095" s="217">
        <f>Q1095*H1095</f>
        <v>0.44579989999999997</v>
      </c>
      <c r="S1095" s="217">
        <v>0</v>
      </c>
      <c r="T1095" s="218">
        <f>S1095*H1095</f>
        <v>0</v>
      </c>
      <c r="U1095" s="42"/>
      <c r="V1095" s="42"/>
      <c r="W1095" s="42"/>
      <c r="X1095" s="42"/>
      <c r="Y1095" s="42"/>
      <c r="Z1095" s="42"/>
      <c r="AA1095" s="42"/>
      <c r="AB1095" s="42"/>
      <c r="AC1095" s="42"/>
      <c r="AD1095" s="42"/>
      <c r="AE1095" s="42"/>
      <c r="AR1095" s="219" t="s">
        <v>538</v>
      </c>
      <c r="AT1095" s="219" t="s">
        <v>286</v>
      </c>
      <c r="AU1095" s="219" t="s">
        <v>88</v>
      </c>
      <c r="AY1095" s="20" t="s">
        <v>146</v>
      </c>
      <c r="BE1095" s="220">
        <f>IF(N1095="základní",J1095,0)</f>
        <v>0</v>
      </c>
      <c r="BF1095" s="220">
        <f>IF(N1095="snížená",J1095,0)</f>
        <v>0</v>
      </c>
      <c r="BG1095" s="220">
        <f>IF(N1095="zákl. přenesená",J1095,0)</f>
        <v>0</v>
      </c>
      <c r="BH1095" s="220">
        <f>IF(N1095="sníž. přenesená",J1095,0)</f>
        <v>0</v>
      </c>
      <c r="BI1095" s="220">
        <f>IF(N1095="nulová",J1095,0)</f>
        <v>0</v>
      </c>
      <c r="BJ1095" s="20" t="s">
        <v>86</v>
      </c>
      <c r="BK1095" s="220">
        <f>ROUND(I1095*H1095,2)</f>
        <v>0</v>
      </c>
      <c r="BL1095" s="20" t="s">
        <v>362</v>
      </c>
      <c r="BM1095" s="219" t="s">
        <v>1069</v>
      </c>
    </row>
    <row r="1096" s="2" customFormat="1">
      <c r="A1096" s="42"/>
      <c r="B1096" s="43"/>
      <c r="C1096" s="44"/>
      <c r="D1096" s="221" t="s">
        <v>155</v>
      </c>
      <c r="E1096" s="44"/>
      <c r="F1096" s="222" t="s">
        <v>1068</v>
      </c>
      <c r="G1096" s="44"/>
      <c r="H1096" s="44"/>
      <c r="I1096" s="223"/>
      <c r="J1096" s="44"/>
      <c r="K1096" s="44"/>
      <c r="L1096" s="48"/>
      <c r="M1096" s="224"/>
      <c r="N1096" s="225"/>
      <c r="O1096" s="88"/>
      <c r="P1096" s="88"/>
      <c r="Q1096" s="88"/>
      <c r="R1096" s="88"/>
      <c r="S1096" s="88"/>
      <c r="T1096" s="89"/>
      <c r="U1096" s="42"/>
      <c r="V1096" s="42"/>
      <c r="W1096" s="42"/>
      <c r="X1096" s="42"/>
      <c r="Y1096" s="42"/>
      <c r="Z1096" s="42"/>
      <c r="AA1096" s="42"/>
      <c r="AB1096" s="42"/>
      <c r="AC1096" s="42"/>
      <c r="AD1096" s="42"/>
      <c r="AE1096" s="42"/>
      <c r="AT1096" s="20" t="s">
        <v>155</v>
      </c>
      <c r="AU1096" s="20" t="s">
        <v>88</v>
      </c>
    </row>
    <row r="1097" s="13" customFormat="1">
      <c r="A1097" s="13"/>
      <c r="B1097" s="229"/>
      <c r="C1097" s="230"/>
      <c r="D1097" s="221" t="s">
        <v>186</v>
      </c>
      <c r="E1097" s="230"/>
      <c r="F1097" s="232" t="s">
        <v>1063</v>
      </c>
      <c r="G1097" s="230"/>
      <c r="H1097" s="233">
        <v>636.85699999999997</v>
      </c>
      <c r="I1097" s="234"/>
      <c r="J1097" s="230"/>
      <c r="K1097" s="230"/>
      <c r="L1097" s="235"/>
      <c r="M1097" s="236"/>
      <c r="N1097" s="237"/>
      <c r="O1097" s="237"/>
      <c r="P1097" s="237"/>
      <c r="Q1097" s="237"/>
      <c r="R1097" s="237"/>
      <c r="S1097" s="237"/>
      <c r="T1097" s="238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39" t="s">
        <v>186</v>
      </c>
      <c r="AU1097" s="239" t="s">
        <v>88</v>
      </c>
      <c r="AV1097" s="13" t="s">
        <v>88</v>
      </c>
      <c r="AW1097" s="13" t="s">
        <v>4</v>
      </c>
      <c r="AX1097" s="13" t="s">
        <v>86</v>
      </c>
      <c r="AY1097" s="239" t="s">
        <v>146</v>
      </c>
    </row>
    <row r="1098" s="2" customFormat="1" ht="24.15" customHeight="1">
      <c r="A1098" s="42"/>
      <c r="B1098" s="43"/>
      <c r="C1098" s="208" t="s">
        <v>1070</v>
      </c>
      <c r="D1098" s="208" t="s">
        <v>149</v>
      </c>
      <c r="E1098" s="209" t="s">
        <v>1071</v>
      </c>
      <c r="F1098" s="210" t="s">
        <v>1072</v>
      </c>
      <c r="G1098" s="211" t="s">
        <v>294</v>
      </c>
      <c r="H1098" s="212">
        <v>433.28800000000001</v>
      </c>
      <c r="I1098" s="213"/>
      <c r="J1098" s="214">
        <f>ROUND(I1098*H1098,2)</f>
        <v>0</v>
      </c>
      <c r="K1098" s="210" t="s">
        <v>152</v>
      </c>
      <c r="L1098" s="48"/>
      <c r="M1098" s="215" t="s">
        <v>32</v>
      </c>
      <c r="N1098" s="216" t="s">
        <v>49</v>
      </c>
      <c r="O1098" s="88"/>
      <c r="P1098" s="217">
        <f>O1098*H1098</f>
        <v>0</v>
      </c>
      <c r="Q1098" s="217">
        <v>0</v>
      </c>
      <c r="R1098" s="217">
        <f>Q1098*H1098</f>
        <v>0</v>
      </c>
      <c r="S1098" s="217">
        <v>0</v>
      </c>
      <c r="T1098" s="218">
        <f>S1098*H1098</f>
        <v>0</v>
      </c>
      <c r="U1098" s="42"/>
      <c r="V1098" s="42"/>
      <c r="W1098" s="42"/>
      <c r="X1098" s="42"/>
      <c r="Y1098" s="42"/>
      <c r="Z1098" s="42"/>
      <c r="AA1098" s="42"/>
      <c r="AB1098" s="42"/>
      <c r="AC1098" s="42"/>
      <c r="AD1098" s="42"/>
      <c r="AE1098" s="42"/>
      <c r="AR1098" s="219" t="s">
        <v>362</v>
      </c>
      <c r="AT1098" s="219" t="s">
        <v>149</v>
      </c>
      <c r="AU1098" s="219" t="s">
        <v>88</v>
      </c>
      <c r="AY1098" s="20" t="s">
        <v>146</v>
      </c>
      <c r="BE1098" s="220">
        <f>IF(N1098="základní",J1098,0)</f>
        <v>0</v>
      </c>
      <c r="BF1098" s="220">
        <f>IF(N1098="snížená",J1098,0)</f>
        <v>0</v>
      </c>
      <c r="BG1098" s="220">
        <f>IF(N1098="zákl. přenesená",J1098,0)</f>
        <v>0</v>
      </c>
      <c r="BH1098" s="220">
        <f>IF(N1098="sníž. přenesená",J1098,0)</f>
        <v>0</v>
      </c>
      <c r="BI1098" s="220">
        <f>IF(N1098="nulová",J1098,0)</f>
        <v>0</v>
      </c>
      <c r="BJ1098" s="20" t="s">
        <v>86</v>
      </c>
      <c r="BK1098" s="220">
        <f>ROUND(I1098*H1098,2)</f>
        <v>0</v>
      </c>
      <c r="BL1098" s="20" t="s">
        <v>362</v>
      </c>
      <c r="BM1098" s="219" t="s">
        <v>1073</v>
      </c>
    </row>
    <row r="1099" s="2" customFormat="1">
      <c r="A1099" s="42"/>
      <c r="B1099" s="43"/>
      <c r="C1099" s="44"/>
      <c r="D1099" s="221" t="s">
        <v>155</v>
      </c>
      <c r="E1099" s="44"/>
      <c r="F1099" s="222" t="s">
        <v>1074</v>
      </c>
      <c r="G1099" s="44"/>
      <c r="H1099" s="44"/>
      <c r="I1099" s="223"/>
      <c r="J1099" s="44"/>
      <c r="K1099" s="44"/>
      <c r="L1099" s="48"/>
      <c r="M1099" s="224"/>
      <c r="N1099" s="225"/>
      <c r="O1099" s="88"/>
      <c r="P1099" s="88"/>
      <c r="Q1099" s="88"/>
      <c r="R1099" s="88"/>
      <c r="S1099" s="88"/>
      <c r="T1099" s="89"/>
      <c r="U1099" s="42"/>
      <c r="V1099" s="42"/>
      <c r="W1099" s="42"/>
      <c r="X1099" s="42"/>
      <c r="Y1099" s="42"/>
      <c r="Z1099" s="42"/>
      <c r="AA1099" s="42"/>
      <c r="AB1099" s="42"/>
      <c r="AC1099" s="42"/>
      <c r="AD1099" s="42"/>
      <c r="AE1099" s="42"/>
      <c r="AT1099" s="20" t="s">
        <v>155</v>
      </c>
      <c r="AU1099" s="20" t="s">
        <v>88</v>
      </c>
    </row>
    <row r="1100" s="2" customFormat="1">
      <c r="A1100" s="42"/>
      <c r="B1100" s="43"/>
      <c r="C1100" s="44"/>
      <c r="D1100" s="226" t="s">
        <v>156</v>
      </c>
      <c r="E1100" s="44"/>
      <c r="F1100" s="227" t="s">
        <v>1075</v>
      </c>
      <c r="G1100" s="44"/>
      <c r="H1100" s="44"/>
      <c r="I1100" s="223"/>
      <c r="J1100" s="44"/>
      <c r="K1100" s="44"/>
      <c r="L1100" s="48"/>
      <c r="M1100" s="224"/>
      <c r="N1100" s="225"/>
      <c r="O1100" s="88"/>
      <c r="P1100" s="88"/>
      <c r="Q1100" s="88"/>
      <c r="R1100" s="88"/>
      <c r="S1100" s="88"/>
      <c r="T1100" s="89"/>
      <c r="U1100" s="42"/>
      <c r="V1100" s="42"/>
      <c r="W1100" s="42"/>
      <c r="X1100" s="42"/>
      <c r="Y1100" s="42"/>
      <c r="Z1100" s="42"/>
      <c r="AA1100" s="42"/>
      <c r="AB1100" s="42"/>
      <c r="AC1100" s="42"/>
      <c r="AD1100" s="42"/>
      <c r="AE1100" s="42"/>
      <c r="AT1100" s="20" t="s">
        <v>156</v>
      </c>
      <c r="AU1100" s="20" t="s">
        <v>88</v>
      </c>
    </row>
    <row r="1101" s="14" customFormat="1">
      <c r="A1101" s="14"/>
      <c r="B1101" s="244"/>
      <c r="C1101" s="245"/>
      <c r="D1101" s="221" t="s">
        <v>186</v>
      </c>
      <c r="E1101" s="246" t="s">
        <v>32</v>
      </c>
      <c r="F1101" s="247" t="s">
        <v>325</v>
      </c>
      <c r="G1101" s="245"/>
      <c r="H1101" s="246" t="s">
        <v>32</v>
      </c>
      <c r="I1101" s="248"/>
      <c r="J1101" s="245"/>
      <c r="K1101" s="245"/>
      <c r="L1101" s="249"/>
      <c r="M1101" s="250"/>
      <c r="N1101" s="251"/>
      <c r="O1101" s="251"/>
      <c r="P1101" s="251"/>
      <c r="Q1101" s="251"/>
      <c r="R1101" s="251"/>
      <c r="S1101" s="251"/>
      <c r="T1101" s="252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3" t="s">
        <v>186</v>
      </c>
      <c r="AU1101" s="253" t="s">
        <v>88</v>
      </c>
      <c r="AV1101" s="14" t="s">
        <v>86</v>
      </c>
      <c r="AW1101" s="14" t="s">
        <v>39</v>
      </c>
      <c r="AX1101" s="14" t="s">
        <v>78</v>
      </c>
      <c r="AY1101" s="253" t="s">
        <v>146</v>
      </c>
    </row>
    <row r="1102" s="13" customFormat="1">
      <c r="A1102" s="13"/>
      <c r="B1102" s="229"/>
      <c r="C1102" s="230"/>
      <c r="D1102" s="221" t="s">
        <v>186</v>
      </c>
      <c r="E1102" s="231" t="s">
        <v>32</v>
      </c>
      <c r="F1102" s="232" t="s">
        <v>876</v>
      </c>
      <c r="G1102" s="230"/>
      <c r="H1102" s="233">
        <v>433.28800000000001</v>
      </c>
      <c r="I1102" s="234"/>
      <c r="J1102" s="230"/>
      <c r="K1102" s="230"/>
      <c r="L1102" s="235"/>
      <c r="M1102" s="236"/>
      <c r="N1102" s="237"/>
      <c r="O1102" s="237"/>
      <c r="P1102" s="237"/>
      <c r="Q1102" s="237"/>
      <c r="R1102" s="237"/>
      <c r="S1102" s="237"/>
      <c r="T1102" s="238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39" t="s">
        <v>186</v>
      </c>
      <c r="AU1102" s="239" t="s">
        <v>88</v>
      </c>
      <c r="AV1102" s="13" t="s">
        <v>88</v>
      </c>
      <c r="AW1102" s="13" t="s">
        <v>39</v>
      </c>
      <c r="AX1102" s="13" t="s">
        <v>86</v>
      </c>
      <c r="AY1102" s="239" t="s">
        <v>146</v>
      </c>
    </row>
    <row r="1103" s="2" customFormat="1" ht="24.15" customHeight="1">
      <c r="A1103" s="42"/>
      <c r="B1103" s="43"/>
      <c r="C1103" s="265" t="s">
        <v>1076</v>
      </c>
      <c r="D1103" s="265" t="s">
        <v>286</v>
      </c>
      <c r="E1103" s="266" t="s">
        <v>1077</v>
      </c>
      <c r="F1103" s="267" t="s">
        <v>1078</v>
      </c>
      <c r="G1103" s="268" t="s">
        <v>294</v>
      </c>
      <c r="H1103" s="269">
        <v>909.90499999999997</v>
      </c>
      <c r="I1103" s="270"/>
      <c r="J1103" s="271">
        <f>ROUND(I1103*H1103,2)</f>
        <v>0</v>
      </c>
      <c r="K1103" s="267" t="s">
        <v>152</v>
      </c>
      <c r="L1103" s="272"/>
      <c r="M1103" s="273" t="s">
        <v>32</v>
      </c>
      <c r="N1103" s="274" t="s">
        <v>49</v>
      </c>
      <c r="O1103" s="88"/>
      <c r="P1103" s="217">
        <f>O1103*H1103</f>
        <v>0</v>
      </c>
      <c r="Q1103" s="217">
        <v>0.0015</v>
      </c>
      <c r="R1103" s="217">
        <f>Q1103*H1103</f>
        <v>1.3648575000000001</v>
      </c>
      <c r="S1103" s="217">
        <v>0</v>
      </c>
      <c r="T1103" s="218">
        <f>S1103*H1103</f>
        <v>0</v>
      </c>
      <c r="U1103" s="42"/>
      <c r="V1103" s="42"/>
      <c r="W1103" s="42"/>
      <c r="X1103" s="42"/>
      <c r="Y1103" s="42"/>
      <c r="Z1103" s="42"/>
      <c r="AA1103" s="42"/>
      <c r="AB1103" s="42"/>
      <c r="AC1103" s="42"/>
      <c r="AD1103" s="42"/>
      <c r="AE1103" s="42"/>
      <c r="AR1103" s="219" t="s">
        <v>538</v>
      </c>
      <c r="AT1103" s="219" t="s">
        <v>286</v>
      </c>
      <c r="AU1103" s="219" t="s">
        <v>88</v>
      </c>
      <c r="AY1103" s="20" t="s">
        <v>146</v>
      </c>
      <c r="BE1103" s="220">
        <f>IF(N1103="základní",J1103,0)</f>
        <v>0</v>
      </c>
      <c r="BF1103" s="220">
        <f>IF(N1103="snížená",J1103,0)</f>
        <v>0</v>
      </c>
      <c r="BG1103" s="220">
        <f>IF(N1103="zákl. přenesená",J1103,0)</f>
        <v>0</v>
      </c>
      <c r="BH1103" s="220">
        <f>IF(N1103="sníž. přenesená",J1103,0)</f>
        <v>0</v>
      </c>
      <c r="BI1103" s="220">
        <f>IF(N1103="nulová",J1103,0)</f>
        <v>0</v>
      </c>
      <c r="BJ1103" s="20" t="s">
        <v>86</v>
      </c>
      <c r="BK1103" s="220">
        <f>ROUND(I1103*H1103,2)</f>
        <v>0</v>
      </c>
      <c r="BL1103" s="20" t="s">
        <v>362</v>
      </c>
      <c r="BM1103" s="219" t="s">
        <v>1079</v>
      </c>
    </row>
    <row r="1104" s="2" customFormat="1">
      <c r="A1104" s="42"/>
      <c r="B1104" s="43"/>
      <c r="C1104" s="44"/>
      <c r="D1104" s="221" t="s">
        <v>155</v>
      </c>
      <c r="E1104" s="44"/>
      <c r="F1104" s="222" t="s">
        <v>1078</v>
      </c>
      <c r="G1104" s="44"/>
      <c r="H1104" s="44"/>
      <c r="I1104" s="223"/>
      <c r="J1104" s="44"/>
      <c r="K1104" s="44"/>
      <c r="L1104" s="48"/>
      <c r="M1104" s="224"/>
      <c r="N1104" s="225"/>
      <c r="O1104" s="88"/>
      <c r="P1104" s="88"/>
      <c r="Q1104" s="88"/>
      <c r="R1104" s="88"/>
      <c r="S1104" s="88"/>
      <c r="T1104" s="89"/>
      <c r="U1104" s="42"/>
      <c r="V1104" s="42"/>
      <c r="W1104" s="42"/>
      <c r="X1104" s="42"/>
      <c r="Y1104" s="42"/>
      <c r="Z1104" s="42"/>
      <c r="AA1104" s="42"/>
      <c r="AB1104" s="42"/>
      <c r="AC1104" s="42"/>
      <c r="AD1104" s="42"/>
      <c r="AE1104" s="42"/>
      <c r="AT1104" s="20" t="s">
        <v>155</v>
      </c>
      <c r="AU1104" s="20" t="s">
        <v>88</v>
      </c>
    </row>
    <row r="1105" s="13" customFormat="1">
      <c r="A1105" s="13"/>
      <c r="B1105" s="229"/>
      <c r="C1105" s="230"/>
      <c r="D1105" s="221" t="s">
        <v>186</v>
      </c>
      <c r="E1105" s="230"/>
      <c r="F1105" s="232" t="s">
        <v>1080</v>
      </c>
      <c r="G1105" s="230"/>
      <c r="H1105" s="233">
        <v>909.90499999999997</v>
      </c>
      <c r="I1105" s="234"/>
      <c r="J1105" s="230"/>
      <c r="K1105" s="230"/>
      <c r="L1105" s="235"/>
      <c r="M1105" s="236"/>
      <c r="N1105" s="237"/>
      <c r="O1105" s="237"/>
      <c r="P1105" s="237"/>
      <c r="Q1105" s="237"/>
      <c r="R1105" s="237"/>
      <c r="S1105" s="237"/>
      <c r="T1105" s="238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39" t="s">
        <v>186</v>
      </c>
      <c r="AU1105" s="239" t="s">
        <v>88</v>
      </c>
      <c r="AV1105" s="13" t="s">
        <v>88</v>
      </c>
      <c r="AW1105" s="13" t="s">
        <v>4</v>
      </c>
      <c r="AX1105" s="13" t="s">
        <v>86</v>
      </c>
      <c r="AY1105" s="239" t="s">
        <v>146</v>
      </c>
    </row>
    <row r="1106" s="2" customFormat="1" ht="24.15" customHeight="1">
      <c r="A1106" s="42"/>
      <c r="B1106" s="43"/>
      <c r="C1106" s="208" t="s">
        <v>1081</v>
      </c>
      <c r="D1106" s="208" t="s">
        <v>149</v>
      </c>
      <c r="E1106" s="209" t="s">
        <v>1082</v>
      </c>
      <c r="F1106" s="210" t="s">
        <v>1083</v>
      </c>
      <c r="G1106" s="211" t="s">
        <v>294</v>
      </c>
      <c r="H1106" s="212">
        <v>805.16600000000005</v>
      </c>
      <c r="I1106" s="213"/>
      <c r="J1106" s="214">
        <f>ROUND(I1106*H1106,2)</f>
        <v>0</v>
      </c>
      <c r="K1106" s="210" t="s">
        <v>152</v>
      </c>
      <c r="L1106" s="48"/>
      <c r="M1106" s="215" t="s">
        <v>32</v>
      </c>
      <c r="N1106" s="216" t="s">
        <v>49</v>
      </c>
      <c r="O1106" s="88"/>
      <c r="P1106" s="217">
        <f>O1106*H1106</f>
        <v>0</v>
      </c>
      <c r="Q1106" s="217">
        <v>1.0000000000000001E-05</v>
      </c>
      <c r="R1106" s="217">
        <f>Q1106*H1106</f>
        <v>0.0080516600000000004</v>
      </c>
      <c r="S1106" s="217">
        <v>0</v>
      </c>
      <c r="T1106" s="218">
        <f>S1106*H1106</f>
        <v>0</v>
      </c>
      <c r="U1106" s="42"/>
      <c r="V1106" s="42"/>
      <c r="W1106" s="42"/>
      <c r="X1106" s="42"/>
      <c r="Y1106" s="42"/>
      <c r="Z1106" s="42"/>
      <c r="AA1106" s="42"/>
      <c r="AB1106" s="42"/>
      <c r="AC1106" s="42"/>
      <c r="AD1106" s="42"/>
      <c r="AE1106" s="42"/>
      <c r="AR1106" s="219" t="s">
        <v>362</v>
      </c>
      <c r="AT1106" s="219" t="s">
        <v>149</v>
      </c>
      <c r="AU1106" s="219" t="s">
        <v>88</v>
      </c>
      <c r="AY1106" s="20" t="s">
        <v>146</v>
      </c>
      <c r="BE1106" s="220">
        <f>IF(N1106="základní",J1106,0)</f>
        <v>0</v>
      </c>
      <c r="BF1106" s="220">
        <f>IF(N1106="snížená",J1106,0)</f>
        <v>0</v>
      </c>
      <c r="BG1106" s="220">
        <f>IF(N1106="zákl. přenesená",J1106,0)</f>
        <v>0</v>
      </c>
      <c r="BH1106" s="220">
        <f>IF(N1106="sníž. přenesená",J1106,0)</f>
        <v>0</v>
      </c>
      <c r="BI1106" s="220">
        <f>IF(N1106="nulová",J1106,0)</f>
        <v>0</v>
      </c>
      <c r="BJ1106" s="20" t="s">
        <v>86</v>
      </c>
      <c r="BK1106" s="220">
        <f>ROUND(I1106*H1106,2)</f>
        <v>0</v>
      </c>
      <c r="BL1106" s="20" t="s">
        <v>362</v>
      </c>
      <c r="BM1106" s="219" t="s">
        <v>1084</v>
      </c>
    </row>
    <row r="1107" s="2" customFormat="1">
      <c r="A1107" s="42"/>
      <c r="B1107" s="43"/>
      <c r="C1107" s="44"/>
      <c r="D1107" s="221" t="s">
        <v>155</v>
      </c>
      <c r="E1107" s="44"/>
      <c r="F1107" s="222" t="s">
        <v>1085</v>
      </c>
      <c r="G1107" s="44"/>
      <c r="H1107" s="44"/>
      <c r="I1107" s="223"/>
      <c r="J1107" s="44"/>
      <c r="K1107" s="44"/>
      <c r="L1107" s="48"/>
      <c r="M1107" s="224"/>
      <c r="N1107" s="225"/>
      <c r="O1107" s="88"/>
      <c r="P1107" s="88"/>
      <c r="Q1107" s="88"/>
      <c r="R1107" s="88"/>
      <c r="S1107" s="88"/>
      <c r="T1107" s="89"/>
      <c r="U1107" s="42"/>
      <c r="V1107" s="42"/>
      <c r="W1107" s="42"/>
      <c r="X1107" s="42"/>
      <c r="Y1107" s="42"/>
      <c r="Z1107" s="42"/>
      <c r="AA1107" s="42"/>
      <c r="AB1107" s="42"/>
      <c r="AC1107" s="42"/>
      <c r="AD1107" s="42"/>
      <c r="AE1107" s="42"/>
      <c r="AT1107" s="20" t="s">
        <v>155</v>
      </c>
      <c r="AU1107" s="20" t="s">
        <v>88</v>
      </c>
    </row>
    <row r="1108" s="2" customFormat="1">
      <c r="A1108" s="42"/>
      <c r="B1108" s="43"/>
      <c r="C1108" s="44"/>
      <c r="D1108" s="226" t="s">
        <v>156</v>
      </c>
      <c r="E1108" s="44"/>
      <c r="F1108" s="227" t="s">
        <v>1086</v>
      </c>
      <c r="G1108" s="44"/>
      <c r="H1108" s="44"/>
      <c r="I1108" s="223"/>
      <c r="J1108" s="44"/>
      <c r="K1108" s="44"/>
      <c r="L1108" s="48"/>
      <c r="M1108" s="224"/>
      <c r="N1108" s="225"/>
      <c r="O1108" s="88"/>
      <c r="P1108" s="88"/>
      <c r="Q1108" s="88"/>
      <c r="R1108" s="88"/>
      <c r="S1108" s="88"/>
      <c r="T1108" s="89"/>
      <c r="U1108" s="42"/>
      <c r="V1108" s="42"/>
      <c r="W1108" s="42"/>
      <c r="X1108" s="42"/>
      <c r="Y1108" s="42"/>
      <c r="Z1108" s="42"/>
      <c r="AA1108" s="42"/>
      <c r="AB1108" s="42"/>
      <c r="AC1108" s="42"/>
      <c r="AD1108" s="42"/>
      <c r="AE1108" s="42"/>
      <c r="AT1108" s="20" t="s">
        <v>156</v>
      </c>
      <c r="AU1108" s="20" t="s">
        <v>88</v>
      </c>
    </row>
    <row r="1109" s="14" customFormat="1">
      <c r="A1109" s="14"/>
      <c r="B1109" s="244"/>
      <c r="C1109" s="245"/>
      <c r="D1109" s="221" t="s">
        <v>186</v>
      </c>
      <c r="E1109" s="246" t="s">
        <v>32</v>
      </c>
      <c r="F1109" s="247" t="s">
        <v>1087</v>
      </c>
      <c r="G1109" s="245"/>
      <c r="H1109" s="246" t="s">
        <v>32</v>
      </c>
      <c r="I1109" s="248"/>
      <c r="J1109" s="245"/>
      <c r="K1109" s="245"/>
      <c r="L1109" s="249"/>
      <c r="M1109" s="250"/>
      <c r="N1109" s="251"/>
      <c r="O1109" s="251"/>
      <c r="P1109" s="251"/>
      <c r="Q1109" s="251"/>
      <c r="R1109" s="251"/>
      <c r="S1109" s="251"/>
      <c r="T1109" s="252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3" t="s">
        <v>186</v>
      </c>
      <c r="AU1109" s="253" t="s">
        <v>88</v>
      </c>
      <c r="AV1109" s="14" t="s">
        <v>86</v>
      </c>
      <c r="AW1109" s="14" t="s">
        <v>39</v>
      </c>
      <c r="AX1109" s="14" t="s">
        <v>78</v>
      </c>
      <c r="AY1109" s="253" t="s">
        <v>146</v>
      </c>
    </row>
    <row r="1110" s="14" customFormat="1">
      <c r="A1110" s="14"/>
      <c r="B1110" s="244"/>
      <c r="C1110" s="245"/>
      <c r="D1110" s="221" t="s">
        <v>186</v>
      </c>
      <c r="E1110" s="246" t="s">
        <v>32</v>
      </c>
      <c r="F1110" s="247" t="s">
        <v>1088</v>
      </c>
      <c r="G1110" s="245"/>
      <c r="H1110" s="246" t="s">
        <v>32</v>
      </c>
      <c r="I1110" s="248"/>
      <c r="J1110" s="245"/>
      <c r="K1110" s="245"/>
      <c r="L1110" s="249"/>
      <c r="M1110" s="250"/>
      <c r="N1110" s="251"/>
      <c r="O1110" s="251"/>
      <c r="P1110" s="251"/>
      <c r="Q1110" s="251"/>
      <c r="R1110" s="251"/>
      <c r="S1110" s="251"/>
      <c r="T1110" s="252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53" t="s">
        <v>186</v>
      </c>
      <c r="AU1110" s="253" t="s">
        <v>88</v>
      </c>
      <c r="AV1110" s="14" t="s">
        <v>86</v>
      </c>
      <c r="AW1110" s="14" t="s">
        <v>39</v>
      </c>
      <c r="AX1110" s="14" t="s">
        <v>78</v>
      </c>
      <c r="AY1110" s="253" t="s">
        <v>146</v>
      </c>
    </row>
    <row r="1111" s="14" customFormat="1">
      <c r="A1111" s="14"/>
      <c r="B1111" s="244"/>
      <c r="C1111" s="245"/>
      <c r="D1111" s="221" t="s">
        <v>186</v>
      </c>
      <c r="E1111" s="246" t="s">
        <v>32</v>
      </c>
      <c r="F1111" s="247" t="s">
        <v>1089</v>
      </c>
      <c r="G1111" s="245"/>
      <c r="H1111" s="246" t="s">
        <v>32</v>
      </c>
      <c r="I1111" s="248"/>
      <c r="J1111" s="245"/>
      <c r="K1111" s="245"/>
      <c r="L1111" s="249"/>
      <c r="M1111" s="250"/>
      <c r="N1111" s="251"/>
      <c r="O1111" s="251"/>
      <c r="P1111" s="251"/>
      <c r="Q1111" s="251"/>
      <c r="R1111" s="251"/>
      <c r="S1111" s="251"/>
      <c r="T1111" s="252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3" t="s">
        <v>186</v>
      </c>
      <c r="AU1111" s="253" t="s">
        <v>88</v>
      </c>
      <c r="AV1111" s="14" t="s">
        <v>86</v>
      </c>
      <c r="AW1111" s="14" t="s">
        <v>39</v>
      </c>
      <c r="AX1111" s="14" t="s">
        <v>78</v>
      </c>
      <c r="AY1111" s="253" t="s">
        <v>146</v>
      </c>
    </row>
    <row r="1112" s="13" customFormat="1">
      <c r="A1112" s="13"/>
      <c r="B1112" s="229"/>
      <c r="C1112" s="230"/>
      <c r="D1112" s="221" t="s">
        <v>186</v>
      </c>
      <c r="E1112" s="231" t="s">
        <v>32</v>
      </c>
      <c r="F1112" s="232" t="s">
        <v>1090</v>
      </c>
      <c r="G1112" s="230"/>
      <c r="H1112" s="233">
        <v>150.63900000000001</v>
      </c>
      <c r="I1112" s="234"/>
      <c r="J1112" s="230"/>
      <c r="K1112" s="230"/>
      <c r="L1112" s="235"/>
      <c r="M1112" s="236"/>
      <c r="N1112" s="237"/>
      <c r="O1112" s="237"/>
      <c r="P1112" s="237"/>
      <c r="Q1112" s="237"/>
      <c r="R1112" s="237"/>
      <c r="S1112" s="237"/>
      <c r="T1112" s="238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39" t="s">
        <v>186</v>
      </c>
      <c r="AU1112" s="239" t="s">
        <v>88</v>
      </c>
      <c r="AV1112" s="13" t="s">
        <v>88</v>
      </c>
      <c r="AW1112" s="13" t="s">
        <v>39</v>
      </c>
      <c r="AX1112" s="13" t="s">
        <v>78</v>
      </c>
      <c r="AY1112" s="239" t="s">
        <v>146</v>
      </c>
    </row>
    <row r="1113" s="13" customFormat="1">
      <c r="A1113" s="13"/>
      <c r="B1113" s="229"/>
      <c r="C1113" s="230"/>
      <c r="D1113" s="221" t="s">
        <v>186</v>
      </c>
      <c r="E1113" s="231" t="s">
        <v>32</v>
      </c>
      <c r="F1113" s="232" t="s">
        <v>1091</v>
      </c>
      <c r="G1113" s="230"/>
      <c r="H1113" s="233">
        <v>423.63</v>
      </c>
      <c r="I1113" s="234"/>
      <c r="J1113" s="230"/>
      <c r="K1113" s="230"/>
      <c r="L1113" s="235"/>
      <c r="M1113" s="236"/>
      <c r="N1113" s="237"/>
      <c r="O1113" s="237"/>
      <c r="P1113" s="237"/>
      <c r="Q1113" s="237"/>
      <c r="R1113" s="237"/>
      <c r="S1113" s="237"/>
      <c r="T1113" s="238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39" t="s">
        <v>186</v>
      </c>
      <c r="AU1113" s="239" t="s">
        <v>88</v>
      </c>
      <c r="AV1113" s="13" t="s">
        <v>88</v>
      </c>
      <c r="AW1113" s="13" t="s">
        <v>39</v>
      </c>
      <c r="AX1113" s="13" t="s">
        <v>78</v>
      </c>
      <c r="AY1113" s="239" t="s">
        <v>146</v>
      </c>
    </row>
    <row r="1114" s="14" customFormat="1">
      <c r="A1114" s="14"/>
      <c r="B1114" s="244"/>
      <c r="C1114" s="245"/>
      <c r="D1114" s="221" t="s">
        <v>186</v>
      </c>
      <c r="E1114" s="246" t="s">
        <v>32</v>
      </c>
      <c r="F1114" s="247" t="s">
        <v>1092</v>
      </c>
      <c r="G1114" s="245"/>
      <c r="H1114" s="246" t="s">
        <v>32</v>
      </c>
      <c r="I1114" s="248"/>
      <c r="J1114" s="245"/>
      <c r="K1114" s="245"/>
      <c r="L1114" s="249"/>
      <c r="M1114" s="250"/>
      <c r="N1114" s="251"/>
      <c r="O1114" s="251"/>
      <c r="P1114" s="251"/>
      <c r="Q1114" s="251"/>
      <c r="R1114" s="251"/>
      <c r="S1114" s="251"/>
      <c r="T1114" s="252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3" t="s">
        <v>186</v>
      </c>
      <c r="AU1114" s="253" t="s">
        <v>88</v>
      </c>
      <c r="AV1114" s="14" t="s">
        <v>86</v>
      </c>
      <c r="AW1114" s="14" t="s">
        <v>39</v>
      </c>
      <c r="AX1114" s="14" t="s">
        <v>78</v>
      </c>
      <c r="AY1114" s="253" t="s">
        <v>146</v>
      </c>
    </row>
    <row r="1115" s="13" customFormat="1">
      <c r="A1115" s="13"/>
      <c r="B1115" s="229"/>
      <c r="C1115" s="230"/>
      <c r="D1115" s="221" t="s">
        <v>186</v>
      </c>
      <c r="E1115" s="231" t="s">
        <v>32</v>
      </c>
      <c r="F1115" s="232" t="s">
        <v>1093</v>
      </c>
      <c r="G1115" s="230"/>
      <c r="H1115" s="233">
        <v>45.719999999999999</v>
      </c>
      <c r="I1115" s="234"/>
      <c r="J1115" s="230"/>
      <c r="K1115" s="230"/>
      <c r="L1115" s="235"/>
      <c r="M1115" s="236"/>
      <c r="N1115" s="237"/>
      <c r="O1115" s="237"/>
      <c r="P1115" s="237"/>
      <c r="Q1115" s="237"/>
      <c r="R1115" s="237"/>
      <c r="S1115" s="237"/>
      <c r="T1115" s="238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39" t="s">
        <v>186</v>
      </c>
      <c r="AU1115" s="239" t="s">
        <v>88</v>
      </c>
      <c r="AV1115" s="13" t="s">
        <v>88</v>
      </c>
      <c r="AW1115" s="13" t="s">
        <v>39</v>
      </c>
      <c r="AX1115" s="13" t="s">
        <v>78</v>
      </c>
      <c r="AY1115" s="239" t="s">
        <v>146</v>
      </c>
    </row>
    <row r="1116" s="14" customFormat="1">
      <c r="A1116" s="14"/>
      <c r="B1116" s="244"/>
      <c r="C1116" s="245"/>
      <c r="D1116" s="221" t="s">
        <v>186</v>
      </c>
      <c r="E1116" s="246" t="s">
        <v>32</v>
      </c>
      <c r="F1116" s="247" t="s">
        <v>1094</v>
      </c>
      <c r="G1116" s="245"/>
      <c r="H1116" s="246" t="s">
        <v>32</v>
      </c>
      <c r="I1116" s="248"/>
      <c r="J1116" s="245"/>
      <c r="K1116" s="245"/>
      <c r="L1116" s="249"/>
      <c r="M1116" s="250"/>
      <c r="N1116" s="251"/>
      <c r="O1116" s="251"/>
      <c r="P1116" s="251"/>
      <c r="Q1116" s="251"/>
      <c r="R1116" s="251"/>
      <c r="S1116" s="251"/>
      <c r="T1116" s="252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53" t="s">
        <v>186</v>
      </c>
      <c r="AU1116" s="253" t="s">
        <v>88</v>
      </c>
      <c r="AV1116" s="14" t="s">
        <v>86</v>
      </c>
      <c r="AW1116" s="14" t="s">
        <v>39</v>
      </c>
      <c r="AX1116" s="14" t="s">
        <v>78</v>
      </c>
      <c r="AY1116" s="253" t="s">
        <v>146</v>
      </c>
    </row>
    <row r="1117" s="13" customFormat="1">
      <c r="A1117" s="13"/>
      <c r="B1117" s="229"/>
      <c r="C1117" s="230"/>
      <c r="D1117" s="221" t="s">
        <v>186</v>
      </c>
      <c r="E1117" s="231" t="s">
        <v>32</v>
      </c>
      <c r="F1117" s="232" t="s">
        <v>1095</v>
      </c>
      <c r="G1117" s="230"/>
      <c r="H1117" s="233">
        <v>185.17699999999999</v>
      </c>
      <c r="I1117" s="234"/>
      <c r="J1117" s="230"/>
      <c r="K1117" s="230"/>
      <c r="L1117" s="235"/>
      <c r="M1117" s="236"/>
      <c r="N1117" s="237"/>
      <c r="O1117" s="237"/>
      <c r="P1117" s="237"/>
      <c r="Q1117" s="237"/>
      <c r="R1117" s="237"/>
      <c r="S1117" s="237"/>
      <c r="T1117" s="238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39" t="s">
        <v>186</v>
      </c>
      <c r="AU1117" s="239" t="s">
        <v>88</v>
      </c>
      <c r="AV1117" s="13" t="s">
        <v>88</v>
      </c>
      <c r="AW1117" s="13" t="s">
        <v>39</v>
      </c>
      <c r="AX1117" s="13" t="s">
        <v>78</v>
      </c>
      <c r="AY1117" s="239" t="s">
        <v>146</v>
      </c>
    </row>
    <row r="1118" s="15" customFormat="1">
      <c r="A1118" s="15"/>
      <c r="B1118" s="254"/>
      <c r="C1118" s="255"/>
      <c r="D1118" s="221" t="s">
        <v>186</v>
      </c>
      <c r="E1118" s="256" t="s">
        <v>32</v>
      </c>
      <c r="F1118" s="257" t="s">
        <v>256</v>
      </c>
      <c r="G1118" s="255"/>
      <c r="H1118" s="258">
        <v>805.16600000000005</v>
      </c>
      <c r="I1118" s="259"/>
      <c r="J1118" s="255"/>
      <c r="K1118" s="255"/>
      <c r="L1118" s="260"/>
      <c r="M1118" s="261"/>
      <c r="N1118" s="262"/>
      <c r="O1118" s="262"/>
      <c r="P1118" s="262"/>
      <c r="Q1118" s="262"/>
      <c r="R1118" s="262"/>
      <c r="S1118" s="262"/>
      <c r="T1118" s="263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T1118" s="264" t="s">
        <v>186</v>
      </c>
      <c r="AU1118" s="264" t="s">
        <v>88</v>
      </c>
      <c r="AV1118" s="15" t="s">
        <v>171</v>
      </c>
      <c r="AW1118" s="15" t="s">
        <v>39</v>
      </c>
      <c r="AX1118" s="15" t="s">
        <v>86</v>
      </c>
      <c r="AY1118" s="264" t="s">
        <v>146</v>
      </c>
    </row>
    <row r="1119" s="2" customFormat="1" ht="24.15" customHeight="1">
      <c r="A1119" s="42"/>
      <c r="B1119" s="43"/>
      <c r="C1119" s="265" t="s">
        <v>1096</v>
      </c>
      <c r="D1119" s="265" t="s">
        <v>286</v>
      </c>
      <c r="E1119" s="266" t="s">
        <v>1097</v>
      </c>
      <c r="F1119" s="267" t="s">
        <v>1098</v>
      </c>
      <c r="G1119" s="268" t="s">
        <v>294</v>
      </c>
      <c r="H1119" s="269">
        <v>845.42399999999998</v>
      </c>
      <c r="I1119" s="270"/>
      <c r="J1119" s="271">
        <f>ROUND(I1119*H1119,2)</f>
        <v>0</v>
      </c>
      <c r="K1119" s="267" t="s">
        <v>152</v>
      </c>
      <c r="L1119" s="272"/>
      <c r="M1119" s="273" t="s">
        <v>32</v>
      </c>
      <c r="N1119" s="274" t="s">
        <v>49</v>
      </c>
      <c r="O1119" s="88"/>
      <c r="P1119" s="217">
        <f>O1119*H1119</f>
        <v>0</v>
      </c>
      <c r="Q1119" s="217">
        <v>8.0000000000000007E-05</v>
      </c>
      <c r="R1119" s="217">
        <f>Q1119*H1119</f>
        <v>0.06763392</v>
      </c>
      <c r="S1119" s="217">
        <v>0</v>
      </c>
      <c r="T1119" s="218">
        <f>S1119*H1119</f>
        <v>0</v>
      </c>
      <c r="U1119" s="42"/>
      <c r="V1119" s="42"/>
      <c r="W1119" s="42"/>
      <c r="X1119" s="42"/>
      <c r="Y1119" s="42"/>
      <c r="Z1119" s="42"/>
      <c r="AA1119" s="42"/>
      <c r="AB1119" s="42"/>
      <c r="AC1119" s="42"/>
      <c r="AD1119" s="42"/>
      <c r="AE1119" s="42"/>
      <c r="AR1119" s="219" t="s">
        <v>538</v>
      </c>
      <c r="AT1119" s="219" t="s">
        <v>286</v>
      </c>
      <c r="AU1119" s="219" t="s">
        <v>88</v>
      </c>
      <c r="AY1119" s="20" t="s">
        <v>146</v>
      </c>
      <c r="BE1119" s="220">
        <f>IF(N1119="základní",J1119,0)</f>
        <v>0</v>
      </c>
      <c r="BF1119" s="220">
        <f>IF(N1119="snížená",J1119,0)</f>
        <v>0</v>
      </c>
      <c r="BG1119" s="220">
        <f>IF(N1119="zákl. přenesená",J1119,0)</f>
        <v>0</v>
      </c>
      <c r="BH1119" s="220">
        <f>IF(N1119="sníž. přenesená",J1119,0)</f>
        <v>0</v>
      </c>
      <c r="BI1119" s="220">
        <f>IF(N1119="nulová",J1119,0)</f>
        <v>0</v>
      </c>
      <c r="BJ1119" s="20" t="s">
        <v>86</v>
      </c>
      <c r="BK1119" s="220">
        <f>ROUND(I1119*H1119,2)</f>
        <v>0</v>
      </c>
      <c r="BL1119" s="20" t="s">
        <v>362</v>
      </c>
      <c r="BM1119" s="219" t="s">
        <v>1099</v>
      </c>
    </row>
    <row r="1120" s="2" customFormat="1">
      <c r="A1120" s="42"/>
      <c r="B1120" s="43"/>
      <c r="C1120" s="44"/>
      <c r="D1120" s="221" t="s">
        <v>155</v>
      </c>
      <c r="E1120" s="44"/>
      <c r="F1120" s="222" t="s">
        <v>1098</v>
      </c>
      <c r="G1120" s="44"/>
      <c r="H1120" s="44"/>
      <c r="I1120" s="223"/>
      <c r="J1120" s="44"/>
      <c r="K1120" s="44"/>
      <c r="L1120" s="48"/>
      <c r="M1120" s="224"/>
      <c r="N1120" s="225"/>
      <c r="O1120" s="88"/>
      <c r="P1120" s="88"/>
      <c r="Q1120" s="88"/>
      <c r="R1120" s="88"/>
      <c r="S1120" s="88"/>
      <c r="T1120" s="89"/>
      <c r="U1120" s="42"/>
      <c r="V1120" s="42"/>
      <c r="W1120" s="42"/>
      <c r="X1120" s="42"/>
      <c r="Y1120" s="42"/>
      <c r="Z1120" s="42"/>
      <c r="AA1120" s="42"/>
      <c r="AB1120" s="42"/>
      <c r="AC1120" s="42"/>
      <c r="AD1120" s="42"/>
      <c r="AE1120" s="42"/>
      <c r="AT1120" s="20" t="s">
        <v>155</v>
      </c>
      <c r="AU1120" s="20" t="s">
        <v>88</v>
      </c>
    </row>
    <row r="1121" s="13" customFormat="1">
      <c r="A1121" s="13"/>
      <c r="B1121" s="229"/>
      <c r="C1121" s="230"/>
      <c r="D1121" s="221" t="s">
        <v>186</v>
      </c>
      <c r="E1121" s="230"/>
      <c r="F1121" s="232" t="s">
        <v>1100</v>
      </c>
      <c r="G1121" s="230"/>
      <c r="H1121" s="233">
        <v>845.42399999999998</v>
      </c>
      <c r="I1121" s="234"/>
      <c r="J1121" s="230"/>
      <c r="K1121" s="230"/>
      <c r="L1121" s="235"/>
      <c r="M1121" s="236"/>
      <c r="N1121" s="237"/>
      <c r="O1121" s="237"/>
      <c r="P1121" s="237"/>
      <c r="Q1121" s="237"/>
      <c r="R1121" s="237"/>
      <c r="S1121" s="237"/>
      <c r="T1121" s="238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39" t="s">
        <v>186</v>
      </c>
      <c r="AU1121" s="239" t="s">
        <v>88</v>
      </c>
      <c r="AV1121" s="13" t="s">
        <v>88</v>
      </c>
      <c r="AW1121" s="13" t="s">
        <v>4</v>
      </c>
      <c r="AX1121" s="13" t="s">
        <v>86</v>
      </c>
      <c r="AY1121" s="239" t="s">
        <v>146</v>
      </c>
    </row>
    <row r="1122" s="2" customFormat="1" ht="24.15" customHeight="1">
      <c r="A1122" s="42"/>
      <c r="B1122" s="43"/>
      <c r="C1122" s="208" t="s">
        <v>1101</v>
      </c>
      <c r="D1122" s="208" t="s">
        <v>149</v>
      </c>
      <c r="E1122" s="209" t="s">
        <v>1102</v>
      </c>
      <c r="F1122" s="210" t="s">
        <v>1103</v>
      </c>
      <c r="G1122" s="211" t="s">
        <v>294</v>
      </c>
      <c r="H1122" s="212">
        <v>644.85199999999998</v>
      </c>
      <c r="I1122" s="213"/>
      <c r="J1122" s="214">
        <f>ROUND(I1122*H1122,2)</f>
        <v>0</v>
      </c>
      <c r="K1122" s="210" t="s">
        <v>152</v>
      </c>
      <c r="L1122" s="48"/>
      <c r="M1122" s="215" t="s">
        <v>32</v>
      </c>
      <c r="N1122" s="216" t="s">
        <v>49</v>
      </c>
      <c r="O1122" s="88"/>
      <c r="P1122" s="217">
        <f>O1122*H1122</f>
        <v>0</v>
      </c>
      <c r="Q1122" s="217">
        <v>0.00024000000000000001</v>
      </c>
      <c r="R1122" s="217">
        <f>Q1122*H1122</f>
        <v>0.15476448000000001</v>
      </c>
      <c r="S1122" s="217">
        <v>0</v>
      </c>
      <c r="T1122" s="218">
        <f>S1122*H1122</f>
        <v>0</v>
      </c>
      <c r="U1122" s="42"/>
      <c r="V1122" s="42"/>
      <c r="W1122" s="42"/>
      <c r="X1122" s="42"/>
      <c r="Y1122" s="42"/>
      <c r="Z1122" s="42"/>
      <c r="AA1122" s="42"/>
      <c r="AB1122" s="42"/>
      <c r="AC1122" s="42"/>
      <c r="AD1122" s="42"/>
      <c r="AE1122" s="42"/>
      <c r="AR1122" s="219" t="s">
        <v>362</v>
      </c>
      <c r="AT1122" s="219" t="s">
        <v>149</v>
      </c>
      <c r="AU1122" s="219" t="s">
        <v>88</v>
      </c>
      <c r="AY1122" s="20" t="s">
        <v>146</v>
      </c>
      <c r="BE1122" s="220">
        <f>IF(N1122="základní",J1122,0)</f>
        <v>0</v>
      </c>
      <c r="BF1122" s="220">
        <f>IF(N1122="snížená",J1122,0)</f>
        <v>0</v>
      </c>
      <c r="BG1122" s="220">
        <f>IF(N1122="zákl. přenesená",J1122,0)</f>
        <v>0</v>
      </c>
      <c r="BH1122" s="220">
        <f>IF(N1122="sníž. přenesená",J1122,0)</f>
        <v>0</v>
      </c>
      <c r="BI1122" s="220">
        <f>IF(N1122="nulová",J1122,0)</f>
        <v>0</v>
      </c>
      <c r="BJ1122" s="20" t="s">
        <v>86</v>
      </c>
      <c r="BK1122" s="220">
        <f>ROUND(I1122*H1122,2)</f>
        <v>0</v>
      </c>
      <c r="BL1122" s="20" t="s">
        <v>362</v>
      </c>
      <c r="BM1122" s="219" t="s">
        <v>1104</v>
      </c>
    </row>
    <row r="1123" s="2" customFormat="1">
      <c r="A1123" s="42"/>
      <c r="B1123" s="43"/>
      <c r="C1123" s="44"/>
      <c r="D1123" s="221" t="s">
        <v>155</v>
      </c>
      <c r="E1123" s="44"/>
      <c r="F1123" s="222" t="s">
        <v>1105</v>
      </c>
      <c r="G1123" s="44"/>
      <c r="H1123" s="44"/>
      <c r="I1123" s="223"/>
      <c r="J1123" s="44"/>
      <c r="K1123" s="44"/>
      <c r="L1123" s="48"/>
      <c r="M1123" s="224"/>
      <c r="N1123" s="225"/>
      <c r="O1123" s="88"/>
      <c r="P1123" s="88"/>
      <c r="Q1123" s="88"/>
      <c r="R1123" s="88"/>
      <c r="S1123" s="88"/>
      <c r="T1123" s="89"/>
      <c r="U1123" s="42"/>
      <c r="V1123" s="42"/>
      <c r="W1123" s="42"/>
      <c r="X1123" s="42"/>
      <c r="Y1123" s="42"/>
      <c r="Z1123" s="42"/>
      <c r="AA1123" s="42"/>
      <c r="AB1123" s="42"/>
      <c r="AC1123" s="42"/>
      <c r="AD1123" s="42"/>
      <c r="AE1123" s="42"/>
      <c r="AT1123" s="20" t="s">
        <v>155</v>
      </c>
      <c r="AU1123" s="20" t="s">
        <v>88</v>
      </c>
    </row>
    <row r="1124" s="2" customFormat="1">
      <c r="A1124" s="42"/>
      <c r="B1124" s="43"/>
      <c r="C1124" s="44"/>
      <c r="D1124" s="226" t="s">
        <v>156</v>
      </c>
      <c r="E1124" s="44"/>
      <c r="F1124" s="227" t="s">
        <v>1106</v>
      </c>
      <c r="G1124" s="44"/>
      <c r="H1124" s="44"/>
      <c r="I1124" s="223"/>
      <c r="J1124" s="44"/>
      <c r="K1124" s="44"/>
      <c r="L1124" s="48"/>
      <c r="M1124" s="224"/>
      <c r="N1124" s="225"/>
      <c r="O1124" s="88"/>
      <c r="P1124" s="88"/>
      <c r="Q1124" s="88"/>
      <c r="R1124" s="88"/>
      <c r="S1124" s="88"/>
      <c r="T1124" s="89"/>
      <c r="U1124" s="42"/>
      <c r="V1124" s="42"/>
      <c r="W1124" s="42"/>
      <c r="X1124" s="42"/>
      <c r="Y1124" s="42"/>
      <c r="Z1124" s="42"/>
      <c r="AA1124" s="42"/>
      <c r="AB1124" s="42"/>
      <c r="AC1124" s="42"/>
      <c r="AD1124" s="42"/>
      <c r="AE1124" s="42"/>
      <c r="AT1124" s="20" t="s">
        <v>156</v>
      </c>
      <c r="AU1124" s="20" t="s">
        <v>88</v>
      </c>
    </row>
    <row r="1125" s="14" customFormat="1">
      <c r="A1125" s="14"/>
      <c r="B1125" s="244"/>
      <c r="C1125" s="245"/>
      <c r="D1125" s="221" t="s">
        <v>186</v>
      </c>
      <c r="E1125" s="246" t="s">
        <v>32</v>
      </c>
      <c r="F1125" s="247" t="s">
        <v>1087</v>
      </c>
      <c r="G1125" s="245"/>
      <c r="H1125" s="246" t="s">
        <v>32</v>
      </c>
      <c r="I1125" s="248"/>
      <c r="J1125" s="245"/>
      <c r="K1125" s="245"/>
      <c r="L1125" s="249"/>
      <c r="M1125" s="250"/>
      <c r="N1125" s="251"/>
      <c r="O1125" s="251"/>
      <c r="P1125" s="251"/>
      <c r="Q1125" s="251"/>
      <c r="R1125" s="251"/>
      <c r="S1125" s="251"/>
      <c r="T1125" s="252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3" t="s">
        <v>186</v>
      </c>
      <c r="AU1125" s="253" t="s">
        <v>88</v>
      </c>
      <c r="AV1125" s="14" t="s">
        <v>86</v>
      </c>
      <c r="AW1125" s="14" t="s">
        <v>39</v>
      </c>
      <c r="AX1125" s="14" t="s">
        <v>78</v>
      </c>
      <c r="AY1125" s="253" t="s">
        <v>146</v>
      </c>
    </row>
    <row r="1126" s="14" customFormat="1">
      <c r="A1126" s="14"/>
      <c r="B1126" s="244"/>
      <c r="C1126" s="245"/>
      <c r="D1126" s="221" t="s">
        <v>186</v>
      </c>
      <c r="E1126" s="246" t="s">
        <v>32</v>
      </c>
      <c r="F1126" s="247" t="s">
        <v>1088</v>
      </c>
      <c r="G1126" s="245"/>
      <c r="H1126" s="246" t="s">
        <v>32</v>
      </c>
      <c r="I1126" s="248"/>
      <c r="J1126" s="245"/>
      <c r="K1126" s="245"/>
      <c r="L1126" s="249"/>
      <c r="M1126" s="250"/>
      <c r="N1126" s="251"/>
      <c r="O1126" s="251"/>
      <c r="P1126" s="251"/>
      <c r="Q1126" s="251"/>
      <c r="R1126" s="251"/>
      <c r="S1126" s="251"/>
      <c r="T1126" s="252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53" t="s">
        <v>186</v>
      </c>
      <c r="AU1126" s="253" t="s">
        <v>88</v>
      </c>
      <c r="AV1126" s="14" t="s">
        <v>86</v>
      </c>
      <c r="AW1126" s="14" t="s">
        <v>39</v>
      </c>
      <c r="AX1126" s="14" t="s">
        <v>78</v>
      </c>
      <c r="AY1126" s="253" t="s">
        <v>146</v>
      </c>
    </row>
    <row r="1127" s="14" customFormat="1">
      <c r="A1127" s="14"/>
      <c r="B1127" s="244"/>
      <c r="C1127" s="245"/>
      <c r="D1127" s="221" t="s">
        <v>186</v>
      </c>
      <c r="E1127" s="246" t="s">
        <v>32</v>
      </c>
      <c r="F1127" s="247" t="s">
        <v>1089</v>
      </c>
      <c r="G1127" s="245"/>
      <c r="H1127" s="246" t="s">
        <v>32</v>
      </c>
      <c r="I1127" s="248"/>
      <c r="J1127" s="245"/>
      <c r="K1127" s="245"/>
      <c r="L1127" s="249"/>
      <c r="M1127" s="250"/>
      <c r="N1127" s="251"/>
      <c r="O1127" s="251"/>
      <c r="P1127" s="251"/>
      <c r="Q1127" s="251"/>
      <c r="R1127" s="251"/>
      <c r="S1127" s="251"/>
      <c r="T1127" s="252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53" t="s">
        <v>186</v>
      </c>
      <c r="AU1127" s="253" t="s">
        <v>88</v>
      </c>
      <c r="AV1127" s="14" t="s">
        <v>86</v>
      </c>
      <c r="AW1127" s="14" t="s">
        <v>39</v>
      </c>
      <c r="AX1127" s="14" t="s">
        <v>78</v>
      </c>
      <c r="AY1127" s="253" t="s">
        <v>146</v>
      </c>
    </row>
    <row r="1128" s="13" customFormat="1">
      <c r="A1128" s="13"/>
      <c r="B1128" s="229"/>
      <c r="C1128" s="230"/>
      <c r="D1128" s="221" t="s">
        <v>186</v>
      </c>
      <c r="E1128" s="231" t="s">
        <v>32</v>
      </c>
      <c r="F1128" s="232" t="s">
        <v>1090</v>
      </c>
      <c r="G1128" s="230"/>
      <c r="H1128" s="233">
        <v>150.63900000000001</v>
      </c>
      <c r="I1128" s="234"/>
      <c r="J1128" s="230"/>
      <c r="K1128" s="230"/>
      <c r="L1128" s="235"/>
      <c r="M1128" s="236"/>
      <c r="N1128" s="237"/>
      <c r="O1128" s="237"/>
      <c r="P1128" s="237"/>
      <c r="Q1128" s="237"/>
      <c r="R1128" s="237"/>
      <c r="S1128" s="237"/>
      <c r="T1128" s="238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39" t="s">
        <v>186</v>
      </c>
      <c r="AU1128" s="239" t="s">
        <v>88</v>
      </c>
      <c r="AV1128" s="13" t="s">
        <v>88</v>
      </c>
      <c r="AW1128" s="13" t="s">
        <v>39</v>
      </c>
      <c r="AX1128" s="13" t="s">
        <v>78</v>
      </c>
      <c r="AY1128" s="239" t="s">
        <v>146</v>
      </c>
    </row>
    <row r="1129" s="13" customFormat="1">
      <c r="A1129" s="13"/>
      <c r="B1129" s="229"/>
      <c r="C1129" s="230"/>
      <c r="D1129" s="221" t="s">
        <v>186</v>
      </c>
      <c r="E1129" s="231" t="s">
        <v>32</v>
      </c>
      <c r="F1129" s="232" t="s">
        <v>1091</v>
      </c>
      <c r="G1129" s="230"/>
      <c r="H1129" s="233">
        <v>423.63</v>
      </c>
      <c r="I1129" s="234"/>
      <c r="J1129" s="230"/>
      <c r="K1129" s="230"/>
      <c r="L1129" s="235"/>
      <c r="M1129" s="236"/>
      <c r="N1129" s="237"/>
      <c r="O1129" s="237"/>
      <c r="P1129" s="237"/>
      <c r="Q1129" s="237"/>
      <c r="R1129" s="237"/>
      <c r="S1129" s="237"/>
      <c r="T1129" s="238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39" t="s">
        <v>186</v>
      </c>
      <c r="AU1129" s="239" t="s">
        <v>88</v>
      </c>
      <c r="AV1129" s="13" t="s">
        <v>88</v>
      </c>
      <c r="AW1129" s="13" t="s">
        <v>39</v>
      </c>
      <c r="AX1129" s="13" t="s">
        <v>78</v>
      </c>
      <c r="AY1129" s="239" t="s">
        <v>146</v>
      </c>
    </row>
    <row r="1130" s="14" customFormat="1">
      <c r="A1130" s="14"/>
      <c r="B1130" s="244"/>
      <c r="C1130" s="245"/>
      <c r="D1130" s="221" t="s">
        <v>186</v>
      </c>
      <c r="E1130" s="246" t="s">
        <v>32</v>
      </c>
      <c r="F1130" s="247" t="s">
        <v>1092</v>
      </c>
      <c r="G1130" s="245"/>
      <c r="H1130" s="246" t="s">
        <v>32</v>
      </c>
      <c r="I1130" s="248"/>
      <c r="J1130" s="245"/>
      <c r="K1130" s="245"/>
      <c r="L1130" s="249"/>
      <c r="M1130" s="250"/>
      <c r="N1130" s="251"/>
      <c r="O1130" s="251"/>
      <c r="P1130" s="251"/>
      <c r="Q1130" s="251"/>
      <c r="R1130" s="251"/>
      <c r="S1130" s="251"/>
      <c r="T1130" s="252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3" t="s">
        <v>186</v>
      </c>
      <c r="AU1130" s="253" t="s">
        <v>88</v>
      </c>
      <c r="AV1130" s="14" t="s">
        <v>86</v>
      </c>
      <c r="AW1130" s="14" t="s">
        <v>39</v>
      </c>
      <c r="AX1130" s="14" t="s">
        <v>78</v>
      </c>
      <c r="AY1130" s="253" t="s">
        <v>146</v>
      </c>
    </row>
    <row r="1131" s="13" customFormat="1">
      <c r="A1131" s="13"/>
      <c r="B1131" s="229"/>
      <c r="C1131" s="230"/>
      <c r="D1131" s="221" t="s">
        <v>186</v>
      </c>
      <c r="E1131" s="231" t="s">
        <v>32</v>
      </c>
      <c r="F1131" s="232" t="s">
        <v>1093</v>
      </c>
      <c r="G1131" s="230"/>
      <c r="H1131" s="233">
        <v>45.719999999999999</v>
      </c>
      <c r="I1131" s="234"/>
      <c r="J1131" s="230"/>
      <c r="K1131" s="230"/>
      <c r="L1131" s="235"/>
      <c r="M1131" s="236"/>
      <c r="N1131" s="237"/>
      <c r="O1131" s="237"/>
      <c r="P1131" s="237"/>
      <c r="Q1131" s="237"/>
      <c r="R1131" s="237"/>
      <c r="S1131" s="237"/>
      <c r="T1131" s="238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39" t="s">
        <v>186</v>
      </c>
      <c r="AU1131" s="239" t="s">
        <v>88</v>
      </c>
      <c r="AV1131" s="13" t="s">
        <v>88</v>
      </c>
      <c r="AW1131" s="13" t="s">
        <v>39</v>
      </c>
      <c r="AX1131" s="13" t="s">
        <v>78</v>
      </c>
      <c r="AY1131" s="239" t="s">
        <v>146</v>
      </c>
    </row>
    <row r="1132" s="14" customFormat="1">
      <c r="A1132" s="14"/>
      <c r="B1132" s="244"/>
      <c r="C1132" s="245"/>
      <c r="D1132" s="221" t="s">
        <v>186</v>
      </c>
      <c r="E1132" s="246" t="s">
        <v>32</v>
      </c>
      <c r="F1132" s="247" t="s">
        <v>1094</v>
      </c>
      <c r="G1132" s="245"/>
      <c r="H1132" s="246" t="s">
        <v>32</v>
      </c>
      <c r="I1132" s="248"/>
      <c r="J1132" s="245"/>
      <c r="K1132" s="245"/>
      <c r="L1132" s="249"/>
      <c r="M1132" s="250"/>
      <c r="N1132" s="251"/>
      <c r="O1132" s="251"/>
      <c r="P1132" s="251"/>
      <c r="Q1132" s="251"/>
      <c r="R1132" s="251"/>
      <c r="S1132" s="251"/>
      <c r="T1132" s="252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3" t="s">
        <v>186</v>
      </c>
      <c r="AU1132" s="253" t="s">
        <v>88</v>
      </c>
      <c r="AV1132" s="14" t="s">
        <v>86</v>
      </c>
      <c r="AW1132" s="14" t="s">
        <v>39</v>
      </c>
      <c r="AX1132" s="14" t="s">
        <v>78</v>
      </c>
      <c r="AY1132" s="253" t="s">
        <v>146</v>
      </c>
    </row>
    <row r="1133" s="13" customFormat="1">
      <c r="A1133" s="13"/>
      <c r="B1133" s="229"/>
      <c r="C1133" s="230"/>
      <c r="D1133" s="221" t="s">
        <v>186</v>
      </c>
      <c r="E1133" s="231" t="s">
        <v>32</v>
      </c>
      <c r="F1133" s="232" t="s">
        <v>1095</v>
      </c>
      <c r="G1133" s="230"/>
      <c r="H1133" s="233">
        <v>185.17699999999999</v>
      </c>
      <c r="I1133" s="234"/>
      <c r="J1133" s="230"/>
      <c r="K1133" s="230"/>
      <c r="L1133" s="235"/>
      <c r="M1133" s="236"/>
      <c r="N1133" s="237"/>
      <c r="O1133" s="237"/>
      <c r="P1133" s="237"/>
      <c r="Q1133" s="237"/>
      <c r="R1133" s="237"/>
      <c r="S1133" s="237"/>
      <c r="T1133" s="238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39" t="s">
        <v>186</v>
      </c>
      <c r="AU1133" s="239" t="s">
        <v>88</v>
      </c>
      <c r="AV1133" s="13" t="s">
        <v>88</v>
      </c>
      <c r="AW1133" s="13" t="s">
        <v>39</v>
      </c>
      <c r="AX1133" s="13" t="s">
        <v>78</v>
      </c>
      <c r="AY1133" s="239" t="s">
        <v>146</v>
      </c>
    </row>
    <row r="1134" s="14" customFormat="1">
      <c r="A1134" s="14"/>
      <c r="B1134" s="244"/>
      <c r="C1134" s="245"/>
      <c r="D1134" s="221" t="s">
        <v>186</v>
      </c>
      <c r="E1134" s="246" t="s">
        <v>32</v>
      </c>
      <c r="F1134" s="247" t="s">
        <v>1107</v>
      </c>
      <c r="G1134" s="245"/>
      <c r="H1134" s="246" t="s">
        <v>32</v>
      </c>
      <c r="I1134" s="248"/>
      <c r="J1134" s="245"/>
      <c r="K1134" s="245"/>
      <c r="L1134" s="249"/>
      <c r="M1134" s="250"/>
      <c r="N1134" s="251"/>
      <c r="O1134" s="251"/>
      <c r="P1134" s="251"/>
      <c r="Q1134" s="251"/>
      <c r="R1134" s="251"/>
      <c r="S1134" s="251"/>
      <c r="T1134" s="252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3" t="s">
        <v>186</v>
      </c>
      <c r="AU1134" s="253" t="s">
        <v>88</v>
      </c>
      <c r="AV1134" s="14" t="s">
        <v>86</v>
      </c>
      <c r="AW1134" s="14" t="s">
        <v>39</v>
      </c>
      <c r="AX1134" s="14" t="s">
        <v>78</v>
      </c>
      <c r="AY1134" s="253" t="s">
        <v>146</v>
      </c>
    </row>
    <row r="1135" s="13" customFormat="1">
      <c r="A1135" s="13"/>
      <c r="B1135" s="229"/>
      <c r="C1135" s="230"/>
      <c r="D1135" s="221" t="s">
        <v>186</v>
      </c>
      <c r="E1135" s="231" t="s">
        <v>32</v>
      </c>
      <c r="F1135" s="232" t="s">
        <v>1108</v>
      </c>
      <c r="G1135" s="230"/>
      <c r="H1135" s="233">
        <v>-160.31399999999999</v>
      </c>
      <c r="I1135" s="234"/>
      <c r="J1135" s="230"/>
      <c r="K1135" s="230"/>
      <c r="L1135" s="235"/>
      <c r="M1135" s="236"/>
      <c r="N1135" s="237"/>
      <c r="O1135" s="237"/>
      <c r="P1135" s="237"/>
      <c r="Q1135" s="237"/>
      <c r="R1135" s="237"/>
      <c r="S1135" s="237"/>
      <c r="T1135" s="238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39" t="s">
        <v>186</v>
      </c>
      <c r="AU1135" s="239" t="s">
        <v>88</v>
      </c>
      <c r="AV1135" s="13" t="s">
        <v>88</v>
      </c>
      <c r="AW1135" s="13" t="s">
        <v>39</v>
      </c>
      <c r="AX1135" s="13" t="s">
        <v>78</v>
      </c>
      <c r="AY1135" s="239" t="s">
        <v>146</v>
      </c>
    </row>
    <row r="1136" s="15" customFormat="1">
      <c r="A1136" s="15"/>
      <c r="B1136" s="254"/>
      <c r="C1136" s="255"/>
      <c r="D1136" s="221" t="s">
        <v>186</v>
      </c>
      <c r="E1136" s="256" t="s">
        <v>32</v>
      </c>
      <c r="F1136" s="257" t="s">
        <v>256</v>
      </c>
      <c r="G1136" s="255"/>
      <c r="H1136" s="258">
        <v>644.85200000000009</v>
      </c>
      <c r="I1136" s="259"/>
      <c r="J1136" s="255"/>
      <c r="K1136" s="255"/>
      <c r="L1136" s="260"/>
      <c r="M1136" s="261"/>
      <c r="N1136" s="262"/>
      <c r="O1136" s="262"/>
      <c r="P1136" s="262"/>
      <c r="Q1136" s="262"/>
      <c r="R1136" s="262"/>
      <c r="S1136" s="262"/>
      <c r="T1136" s="263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T1136" s="264" t="s">
        <v>186</v>
      </c>
      <c r="AU1136" s="264" t="s">
        <v>88</v>
      </c>
      <c r="AV1136" s="15" t="s">
        <v>171</v>
      </c>
      <c r="AW1136" s="15" t="s">
        <v>39</v>
      </c>
      <c r="AX1136" s="15" t="s">
        <v>86</v>
      </c>
      <c r="AY1136" s="264" t="s">
        <v>146</v>
      </c>
    </row>
    <row r="1137" s="2" customFormat="1" ht="24.15" customHeight="1">
      <c r="A1137" s="42"/>
      <c r="B1137" s="43"/>
      <c r="C1137" s="265" t="s">
        <v>1109</v>
      </c>
      <c r="D1137" s="265" t="s">
        <v>286</v>
      </c>
      <c r="E1137" s="266" t="s">
        <v>1110</v>
      </c>
      <c r="F1137" s="267" t="s">
        <v>1111</v>
      </c>
      <c r="G1137" s="268" t="s">
        <v>294</v>
      </c>
      <c r="H1137" s="269">
        <v>677.09500000000003</v>
      </c>
      <c r="I1137" s="270"/>
      <c r="J1137" s="271">
        <f>ROUND(I1137*H1137,2)</f>
        <v>0</v>
      </c>
      <c r="K1137" s="267" t="s">
        <v>152</v>
      </c>
      <c r="L1137" s="272"/>
      <c r="M1137" s="273" t="s">
        <v>32</v>
      </c>
      <c r="N1137" s="274" t="s">
        <v>49</v>
      </c>
      <c r="O1137" s="88"/>
      <c r="P1137" s="217">
        <f>O1137*H1137</f>
        <v>0</v>
      </c>
      <c r="Q1137" s="217">
        <v>0.0050000000000000001</v>
      </c>
      <c r="R1137" s="217">
        <f>Q1137*H1137</f>
        <v>3.385475</v>
      </c>
      <c r="S1137" s="217">
        <v>0</v>
      </c>
      <c r="T1137" s="218">
        <f>S1137*H1137</f>
        <v>0</v>
      </c>
      <c r="U1137" s="42"/>
      <c r="V1137" s="42"/>
      <c r="W1137" s="42"/>
      <c r="X1137" s="42"/>
      <c r="Y1137" s="42"/>
      <c r="Z1137" s="42"/>
      <c r="AA1137" s="42"/>
      <c r="AB1137" s="42"/>
      <c r="AC1137" s="42"/>
      <c r="AD1137" s="42"/>
      <c r="AE1137" s="42"/>
      <c r="AR1137" s="219" t="s">
        <v>538</v>
      </c>
      <c r="AT1137" s="219" t="s">
        <v>286</v>
      </c>
      <c r="AU1137" s="219" t="s">
        <v>88</v>
      </c>
      <c r="AY1137" s="20" t="s">
        <v>146</v>
      </c>
      <c r="BE1137" s="220">
        <f>IF(N1137="základní",J1137,0)</f>
        <v>0</v>
      </c>
      <c r="BF1137" s="220">
        <f>IF(N1137="snížená",J1137,0)</f>
        <v>0</v>
      </c>
      <c r="BG1137" s="220">
        <f>IF(N1137="zákl. přenesená",J1137,0)</f>
        <v>0</v>
      </c>
      <c r="BH1137" s="220">
        <f>IF(N1137="sníž. přenesená",J1137,0)</f>
        <v>0</v>
      </c>
      <c r="BI1137" s="220">
        <f>IF(N1137="nulová",J1137,0)</f>
        <v>0</v>
      </c>
      <c r="BJ1137" s="20" t="s">
        <v>86</v>
      </c>
      <c r="BK1137" s="220">
        <f>ROUND(I1137*H1137,2)</f>
        <v>0</v>
      </c>
      <c r="BL1137" s="20" t="s">
        <v>362</v>
      </c>
      <c r="BM1137" s="219" t="s">
        <v>1112</v>
      </c>
    </row>
    <row r="1138" s="2" customFormat="1">
      <c r="A1138" s="42"/>
      <c r="B1138" s="43"/>
      <c r="C1138" s="44"/>
      <c r="D1138" s="221" t="s">
        <v>155</v>
      </c>
      <c r="E1138" s="44"/>
      <c r="F1138" s="222" t="s">
        <v>1111</v>
      </c>
      <c r="G1138" s="44"/>
      <c r="H1138" s="44"/>
      <c r="I1138" s="223"/>
      <c r="J1138" s="44"/>
      <c r="K1138" s="44"/>
      <c r="L1138" s="48"/>
      <c r="M1138" s="224"/>
      <c r="N1138" s="225"/>
      <c r="O1138" s="88"/>
      <c r="P1138" s="88"/>
      <c r="Q1138" s="88"/>
      <c r="R1138" s="88"/>
      <c r="S1138" s="88"/>
      <c r="T1138" s="89"/>
      <c r="U1138" s="42"/>
      <c r="V1138" s="42"/>
      <c r="W1138" s="42"/>
      <c r="X1138" s="42"/>
      <c r="Y1138" s="42"/>
      <c r="Z1138" s="42"/>
      <c r="AA1138" s="42"/>
      <c r="AB1138" s="42"/>
      <c r="AC1138" s="42"/>
      <c r="AD1138" s="42"/>
      <c r="AE1138" s="42"/>
      <c r="AT1138" s="20" t="s">
        <v>155</v>
      </c>
      <c r="AU1138" s="20" t="s">
        <v>88</v>
      </c>
    </row>
    <row r="1139" s="13" customFormat="1">
      <c r="A1139" s="13"/>
      <c r="B1139" s="229"/>
      <c r="C1139" s="230"/>
      <c r="D1139" s="221" t="s">
        <v>186</v>
      </c>
      <c r="E1139" s="230"/>
      <c r="F1139" s="232" t="s">
        <v>1113</v>
      </c>
      <c r="G1139" s="230"/>
      <c r="H1139" s="233">
        <v>677.09500000000003</v>
      </c>
      <c r="I1139" s="234"/>
      <c r="J1139" s="230"/>
      <c r="K1139" s="230"/>
      <c r="L1139" s="235"/>
      <c r="M1139" s="236"/>
      <c r="N1139" s="237"/>
      <c r="O1139" s="237"/>
      <c r="P1139" s="237"/>
      <c r="Q1139" s="237"/>
      <c r="R1139" s="237"/>
      <c r="S1139" s="237"/>
      <c r="T1139" s="238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39" t="s">
        <v>186</v>
      </c>
      <c r="AU1139" s="239" t="s">
        <v>88</v>
      </c>
      <c r="AV1139" s="13" t="s">
        <v>88</v>
      </c>
      <c r="AW1139" s="13" t="s">
        <v>4</v>
      </c>
      <c r="AX1139" s="13" t="s">
        <v>86</v>
      </c>
      <c r="AY1139" s="239" t="s">
        <v>146</v>
      </c>
    </row>
    <row r="1140" s="2" customFormat="1" ht="33" customHeight="1">
      <c r="A1140" s="42"/>
      <c r="B1140" s="43"/>
      <c r="C1140" s="208" t="s">
        <v>1114</v>
      </c>
      <c r="D1140" s="208" t="s">
        <v>149</v>
      </c>
      <c r="E1140" s="209" t="s">
        <v>1115</v>
      </c>
      <c r="F1140" s="210" t="s">
        <v>1116</v>
      </c>
      <c r="G1140" s="211" t="s">
        <v>294</v>
      </c>
      <c r="H1140" s="212">
        <v>403.125</v>
      </c>
      <c r="I1140" s="213"/>
      <c r="J1140" s="214">
        <f>ROUND(I1140*H1140,2)</f>
        <v>0</v>
      </c>
      <c r="K1140" s="210" t="s">
        <v>152</v>
      </c>
      <c r="L1140" s="48"/>
      <c r="M1140" s="215" t="s">
        <v>32</v>
      </c>
      <c r="N1140" s="216" t="s">
        <v>49</v>
      </c>
      <c r="O1140" s="88"/>
      <c r="P1140" s="217">
        <f>O1140*H1140</f>
        <v>0</v>
      </c>
      <c r="Q1140" s="217">
        <v>0.00116</v>
      </c>
      <c r="R1140" s="217">
        <f>Q1140*H1140</f>
        <v>0.46762500000000001</v>
      </c>
      <c r="S1140" s="217">
        <v>0</v>
      </c>
      <c r="T1140" s="218">
        <f>S1140*H1140</f>
        <v>0</v>
      </c>
      <c r="U1140" s="42"/>
      <c r="V1140" s="42"/>
      <c r="W1140" s="42"/>
      <c r="X1140" s="42"/>
      <c r="Y1140" s="42"/>
      <c r="Z1140" s="42"/>
      <c r="AA1140" s="42"/>
      <c r="AB1140" s="42"/>
      <c r="AC1140" s="42"/>
      <c r="AD1140" s="42"/>
      <c r="AE1140" s="42"/>
      <c r="AR1140" s="219" t="s">
        <v>362</v>
      </c>
      <c r="AT1140" s="219" t="s">
        <v>149</v>
      </c>
      <c r="AU1140" s="219" t="s">
        <v>88</v>
      </c>
      <c r="AY1140" s="20" t="s">
        <v>146</v>
      </c>
      <c r="BE1140" s="220">
        <f>IF(N1140="základní",J1140,0)</f>
        <v>0</v>
      </c>
      <c r="BF1140" s="220">
        <f>IF(N1140="snížená",J1140,0)</f>
        <v>0</v>
      </c>
      <c r="BG1140" s="220">
        <f>IF(N1140="zákl. přenesená",J1140,0)</f>
        <v>0</v>
      </c>
      <c r="BH1140" s="220">
        <f>IF(N1140="sníž. přenesená",J1140,0)</f>
        <v>0</v>
      </c>
      <c r="BI1140" s="220">
        <f>IF(N1140="nulová",J1140,0)</f>
        <v>0</v>
      </c>
      <c r="BJ1140" s="20" t="s">
        <v>86</v>
      </c>
      <c r="BK1140" s="220">
        <f>ROUND(I1140*H1140,2)</f>
        <v>0</v>
      </c>
      <c r="BL1140" s="20" t="s">
        <v>362</v>
      </c>
      <c r="BM1140" s="219" t="s">
        <v>1117</v>
      </c>
    </row>
    <row r="1141" s="2" customFormat="1">
      <c r="A1141" s="42"/>
      <c r="B1141" s="43"/>
      <c r="C1141" s="44"/>
      <c r="D1141" s="221" t="s">
        <v>155</v>
      </c>
      <c r="E1141" s="44"/>
      <c r="F1141" s="222" t="s">
        <v>1118</v>
      </c>
      <c r="G1141" s="44"/>
      <c r="H1141" s="44"/>
      <c r="I1141" s="223"/>
      <c r="J1141" s="44"/>
      <c r="K1141" s="44"/>
      <c r="L1141" s="48"/>
      <c r="M1141" s="224"/>
      <c r="N1141" s="225"/>
      <c r="O1141" s="88"/>
      <c r="P1141" s="88"/>
      <c r="Q1141" s="88"/>
      <c r="R1141" s="88"/>
      <c r="S1141" s="88"/>
      <c r="T1141" s="89"/>
      <c r="U1141" s="42"/>
      <c r="V1141" s="42"/>
      <c r="W1141" s="42"/>
      <c r="X1141" s="42"/>
      <c r="Y1141" s="42"/>
      <c r="Z1141" s="42"/>
      <c r="AA1141" s="42"/>
      <c r="AB1141" s="42"/>
      <c r="AC1141" s="42"/>
      <c r="AD1141" s="42"/>
      <c r="AE1141" s="42"/>
      <c r="AT1141" s="20" t="s">
        <v>155</v>
      </c>
      <c r="AU1141" s="20" t="s">
        <v>88</v>
      </c>
    </row>
    <row r="1142" s="2" customFormat="1">
      <c r="A1142" s="42"/>
      <c r="B1142" s="43"/>
      <c r="C1142" s="44"/>
      <c r="D1142" s="226" t="s">
        <v>156</v>
      </c>
      <c r="E1142" s="44"/>
      <c r="F1142" s="227" t="s">
        <v>1119</v>
      </c>
      <c r="G1142" s="44"/>
      <c r="H1142" s="44"/>
      <c r="I1142" s="223"/>
      <c r="J1142" s="44"/>
      <c r="K1142" s="44"/>
      <c r="L1142" s="48"/>
      <c r="M1142" s="224"/>
      <c r="N1142" s="225"/>
      <c r="O1142" s="88"/>
      <c r="P1142" s="88"/>
      <c r="Q1142" s="88"/>
      <c r="R1142" s="88"/>
      <c r="S1142" s="88"/>
      <c r="T1142" s="89"/>
      <c r="U1142" s="42"/>
      <c r="V1142" s="42"/>
      <c r="W1142" s="42"/>
      <c r="X1142" s="42"/>
      <c r="Y1142" s="42"/>
      <c r="Z1142" s="42"/>
      <c r="AA1142" s="42"/>
      <c r="AB1142" s="42"/>
      <c r="AC1142" s="42"/>
      <c r="AD1142" s="42"/>
      <c r="AE1142" s="42"/>
      <c r="AT1142" s="20" t="s">
        <v>156</v>
      </c>
      <c r="AU1142" s="20" t="s">
        <v>88</v>
      </c>
    </row>
    <row r="1143" s="14" customFormat="1">
      <c r="A1143" s="14"/>
      <c r="B1143" s="244"/>
      <c r="C1143" s="245"/>
      <c r="D1143" s="221" t="s">
        <v>186</v>
      </c>
      <c r="E1143" s="246" t="s">
        <v>32</v>
      </c>
      <c r="F1143" s="247" t="s">
        <v>710</v>
      </c>
      <c r="G1143" s="245"/>
      <c r="H1143" s="246" t="s">
        <v>32</v>
      </c>
      <c r="I1143" s="248"/>
      <c r="J1143" s="245"/>
      <c r="K1143" s="245"/>
      <c r="L1143" s="249"/>
      <c r="M1143" s="250"/>
      <c r="N1143" s="251"/>
      <c r="O1143" s="251"/>
      <c r="P1143" s="251"/>
      <c r="Q1143" s="251"/>
      <c r="R1143" s="251"/>
      <c r="S1143" s="251"/>
      <c r="T1143" s="252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53" t="s">
        <v>186</v>
      </c>
      <c r="AU1143" s="253" t="s">
        <v>88</v>
      </c>
      <c r="AV1143" s="14" t="s">
        <v>86</v>
      </c>
      <c r="AW1143" s="14" t="s">
        <v>39</v>
      </c>
      <c r="AX1143" s="14" t="s">
        <v>78</v>
      </c>
      <c r="AY1143" s="253" t="s">
        <v>146</v>
      </c>
    </row>
    <row r="1144" s="13" customFormat="1">
      <c r="A1144" s="13"/>
      <c r="B1144" s="229"/>
      <c r="C1144" s="230"/>
      <c r="D1144" s="221" t="s">
        <v>186</v>
      </c>
      <c r="E1144" s="231" t="s">
        <v>32</v>
      </c>
      <c r="F1144" s="232" t="s">
        <v>909</v>
      </c>
      <c r="G1144" s="230"/>
      <c r="H1144" s="233">
        <v>78.159999999999997</v>
      </c>
      <c r="I1144" s="234"/>
      <c r="J1144" s="230"/>
      <c r="K1144" s="230"/>
      <c r="L1144" s="235"/>
      <c r="M1144" s="236"/>
      <c r="N1144" s="237"/>
      <c r="O1144" s="237"/>
      <c r="P1144" s="237"/>
      <c r="Q1144" s="237"/>
      <c r="R1144" s="237"/>
      <c r="S1144" s="237"/>
      <c r="T1144" s="238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39" t="s">
        <v>186</v>
      </c>
      <c r="AU1144" s="239" t="s">
        <v>88</v>
      </c>
      <c r="AV1144" s="13" t="s">
        <v>88</v>
      </c>
      <c r="AW1144" s="13" t="s">
        <v>39</v>
      </c>
      <c r="AX1144" s="13" t="s">
        <v>78</v>
      </c>
      <c r="AY1144" s="239" t="s">
        <v>146</v>
      </c>
    </row>
    <row r="1145" s="13" customFormat="1">
      <c r="A1145" s="13"/>
      <c r="B1145" s="229"/>
      <c r="C1145" s="230"/>
      <c r="D1145" s="221" t="s">
        <v>186</v>
      </c>
      <c r="E1145" s="231" t="s">
        <v>32</v>
      </c>
      <c r="F1145" s="232" t="s">
        <v>910</v>
      </c>
      <c r="G1145" s="230"/>
      <c r="H1145" s="233">
        <v>30.82</v>
      </c>
      <c r="I1145" s="234"/>
      <c r="J1145" s="230"/>
      <c r="K1145" s="230"/>
      <c r="L1145" s="235"/>
      <c r="M1145" s="236"/>
      <c r="N1145" s="237"/>
      <c r="O1145" s="237"/>
      <c r="P1145" s="237"/>
      <c r="Q1145" s="237"/>
      <c r="R1145" s="237"/>
      <c r="S1145" s="237"/>
      <c r="T1145" s="238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39" t="s">
        <v>186</v>
      </c>
      <c r="AU1145" s="239" t="s">
        <v>88</v>
      </c>
      <c r="AV1145" s="13" t="s">
        <v>88</v>
      </c>
      <c r="AW1145" s="13" t="s">
        <v>39</v>
      </c>
      <c r="AX1145" s="13" t="s">
        <v>78</v>
      </c>
      <c r="AY1145" s="239" t="s">
        <v>146</v>
      </c>
    </row>
    <row r="1146" s="14" customFormat="1">
      <c r="A1146" s="14"/>
      <c r="B1146" s="244"/>
      <c r="C1146" s="245"/>
      <c r="D1146" s="221" t="s">
        <v>186</v>
      </c>
      <c r="E1146" s="246" t="s">
        <v>32</v>
      </c>
      <c r="F1146" s="247" t="s">
        <v>912</v>
      </c>
      <c r="G1146" s="245"/>
      <c r="H1146" s="246" t="s">
        <v>32</v>
      </c>
      <c r="I1146" s="248"/>
      <c r="J1146" s="245"/>
      <c r="K1146" s="245"/>
      <c r="L1146" s="249"/>
      <c r="M1146" s="250"/>
      <c r="N1146" s="251"/>
      <c r="O1146" s="251"/>
      <c r="P1146" s="251"/>
      <c r="Q1146" s="251"/>
      <c r="R1146" s="251"/>
      <c r="S1146" s="251"/>
      <c r="T1146" s="252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3" t="s">
        <v>186</v>
      </c>
      <c r="AU1146" s="253" t="s">
        <v>88</v>
      </c>
      <c r="AV1146" s="14" t="s">
        <v>86</v>
      </c>
      <c r="AW1146" s="14" t="s">
        <v>39</v>
      </c>
      <c r="AX1146" s="14" t="s">
        <v>78</v>
      </c>
      <c r="AY1146" s="253" t="s">
        <v>146</v>
      </c>
    </row>
    <row r="1147" s="13" customFormat="1">
      <c r="A1147" s="13"/>
      <c r="B1147" s="229"/>
      <c r="C1147" s="230"/>
      <c r="D1147" s="221" t="s">
        <v>186</v>
      </c>
      <c r="E1147" s="231" t="s">
        <v>32</v>
      </c>
      <c r="F1147" s="232" t="s">
        <v>913</v>
      </c>
      <c r="G1147" s="230"/>
      <c r="H1147" s="233">
        <v>297.80399999999997</v>
      </c>
      <c r="I1147" s="234"/>
      <c r="J1147" s="230"/>
      <c r="K1147" s="230"/>
      <c r="L1147" s="235"/>
      <c r="M1147" s="236"/>
      <c r="N1147" s="237"/>
      <c r="O1147" s="237"/>
      <c r="P1147" s="237"/>
      <c r="Q1147" s="237"/>
      <c r="R1147" s="237"/>
      <c r="S1147" s="237"/>
      <c r="T1147" s="238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39" t="s">
        <v>186</v>
      </c>
      <c r="AU1147" s="239" t="s">
        <v>88</v>
      </c>
      <c r="AV1147" s="13" t="s">
        <v>88</v>
      </c>
      <c r="AW1147" s="13" t="s">
        <v>39</v>
      </c>
      <c r="AX1147" s="13" t="s">
        <v>78</v>
      </c>
      <c r="AY1147" s="239" t="s">
        <v>146</v>
      </c>
    </row>
    <row r="1148" s="13" customFormat="1">
      <c r="A1148" s="13"/>
      <c r="B1148" s="229"/>
      <c r="C1148" s="230"/>
      <c r="D1148" s="221" t="s">
        <v>186</v>
      </c>
      <c r="E1148" s="231" t="s">
        <v>32</v>
      </c>
      <c r="F1148" s="232" t="s">
        <v>914</v>
      </c>
      <c r="G1148" s="230"/>
      <c r="H1148" s="233">
        <v>-9.1430000000000007</v>
      </c>
      <c r="I1148" s="234"/>
      <c r="J1148" s="230"/>
      <c r="K1148" s="230"/>
      <c r="L1148" s="235"/>
      <c r="M1148" s="236"/>
      <c r="N1148" s="237"/>
      <c r="O1148" s="237"/>
      <c r="P1148" s="237"/>
      <c r="Q1148" s="237"/>
      <c r="R1148" s="237"/>
      <c r="S1148" s="237"/>
      <c r="T1148" s="238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39" t="s">
        <v>186</v>
      </c>
      <c r="AU1148" s="239" t="s">
        <v>88</v>
      </c>
      <c r="AV1148" s="13" t="s">
        <v>88</v>
      </c>
      <c r="AW1148" s="13" t="s">
        <v>39</v>
      </c>
      <c r="AX1148" s="13" t="s">
        <v>78</v>
      </c>
      <c r="AY1148" s="239" t="s">
        <v>146</v>
      </c>
    </row>
    <row r="1149" s="14" customFormat="1">
      <c r="A1149" s="14"/>
      <c r="B1149" s="244"/>
      <c r="C1149" s="245"/>
      <c r="D1149" s="221" t="s">
        <v>186</v>
      </c>
      <c r="E1149" s="246" t="s">
        <v>32</v>
      </c>
      <c r="F1149" s="247" t="s">
        <v>916</v>
      </c>
      <c r="G1149" s="245"/>
      <c r="H1149" s="246" t="s">
        <v>32</v>
      </c>
      <c r="I1149" s="248"/>
      <c r="J1149" s="245"/>
      <c r="K1149" s="245"/>
      <c r="L1149" s="249"/>
      <c r="M1149" s="250"/>
      <c r="N1149" s="251"/>
      <c r="O1149" s="251"/>
      <c r="P1149" s="251"/>
      <c r="Q1149" s="251"/>
      <c r="R1149" s="251"/>
      <c r="S1149" s="251"/>
      <c r="T1149" s="252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3" t="s">
        <v>186</v>
      </c>
      <c r="AU1149" s="253" t="s">
        <v>88</v>
      </c>
      <c r="AV1149" s="14" t="s">
        <v>86</v>
      </c>
      <c r="AW1149" s="14" t="s">
        <v>39</v>
      </c>
      <c r="AX1149" s="14" t="s">
        <v>78</v>
      </c>
      <c r="AY1149" s="253" t="s">
        <v>146</v>
      </c>
    </row>
    <row r="1150" s="13" customFormat="1">
      <c r="A1150" s="13"/>
      <c r="B1150" s="229"/>
      <c r="C1150" s="230"/>
      <c r="D1150" s="221" t="s">
        <v>186</v>
      </c>
      <c r="E1150" s="231" t="s">
        <v>32</v>
      </c>
      <c r="F1150" s="232" t="s">
        <v>917</v>
      </c>
      <c r="G1150" s="230"/>
      <c r="H1150" s="233">
        <v>5.484</v>
      </c>
      <c r="I1150" s="234"/>
      <c r="J1150" s="230"/>
      <c r="K1150" s="230"/>
      <c r="L1150" s="235"/>
      <c r="M1150" s="236"/>
      <c r="N1150" s="237"/>
      <c r="O1150" s="237"/>
      <c r="P1150" s="237"/>
      <c r="Q1150" s="237"/>
      <c r="R1150" s="237"/>
      <c r="S1150" s="237"/>
      <c r="T1150" s="238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39" t="s">
        <v>186</v>
      </c>
      <c r="AU1150" s="239" t="s">
        <v>88</v>
      </c>
      <c r="AV1150" s="13" t="s">
        <v>88</v>
      </c>
      <c r="AW1150" s="13" t="s">
        <v>39</v>
      </c>
      <c r="AX1150" s="13" t="s">
        <v>78</v>
      </c>
      <c r="AY1150" s="239" t="s">
        <v>146</v>
      </c>
    </row>
    <row r="1151" s="15" customFormat="1">
      <c r="A1151" s="15"/>
      <c r="B1151" s="254"/>
      <c r="C1151" s="255"/>
      <c r="D1151" s="221" t="s">
        <v>186</v>
      </c>
      <c r="E1151" s="256" t="s">
        <v>32</v>
      </c>
      <c r="F1151" s="257" t="s">
        <v>256</v>
      </c>
      <c r="G1151" s="255"/>
      <c r="H1151" s="258">
        <v>403.12499999999994</v>
      </c>
      <c r="I1151" s="259"/>
      <c r="J1151" s="255"/>
      <c r="K1151" s="255"/>
      <c r="L1151" s="260"/>
      <c r="M1151" s="261"/>
      <c r="N1151" s="262"/>
      <c r="O1151" s="262"/>
      <c r="P1151" s="262"/>
      <c r="Q1151" s="262"/>
      <c r="R1151" s="262"/>
      <c r="S1151" s="262"/>
      <c r="T1151" s="263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T1151" s="264" t="s">
        <v>186</v>
      </c>
      <c r="AU1151" s="264" t="s">
        <v>88</v>
      </c>
      <c r="AV1151" s="15" t="s">
        <v>171</v>
      </c>
      <c r="AW1151" s="15" t="s">
        <v>39</v>
      </c>
      <c r="AX1151" s="15" t="s">
        <v>86</v>
      </c>
      <c r="AY1151" s="264" t="s">
        <v>146</v>
      </c>
    </row>
    <row r="1152" s="2" customFormat="1" ht="24.15" customHeight="1">
      <c r="A1152" s="42"/>
      <c r="B1152" s="43"/>
      <c r="C1152" s="265" t="s">
        <v>1120</v>
      </c>
      <c r="D1152" s="265" t="s">
        <v>286</v>
      </c>
      <c r="E1152" s="266" t="s">
        <v>1121</v>
      </c>
      <c r="F1152" s="267" t="s">
        <v>1122</v>
      </c>
      <c r="G1152" s="268" t="s">
        <v>294</v>
      </c>
      <c r="H1152" s="269">
        <v>846.56299999999999</v>
      </c>
      <c r="I1152" s="270"/>
      <c r="J1152" s="271">
        <f>ROUND(I1152*H1152,2)</f>
        <v>0</v>
      </c>
      <c r="K1152" s="267" t="s">
        <v>152</v>
      </c>
      <c r="L1152" s="272"/>
      <c r="M1152" s="273" t="s">
        <v>32</v>
      </c>
      <c r="N1152" s="274" t="s">
        <v>49</v>
      </c>
      <c r="O1152" s="88"/>
      <c r="P1152" s="217">
        <f>O1152*H1152</f>
        <v>0</v>
      </c>
      <c r="Q1152" s="217">
        <v>0.0032000000000000002</v>
      </c>
      <c r="R1152" s="217">
        <f>Q1152*H1152</f>
        <v>2.7090016000000001</v>
      </c>
      <c r="S1152" s="217">
        <v>0</v>
      </c>
      <c r="T1152" s="218">
        <f>S1152*H1152</f>
        <v>0</v>
      </c>
      <c r="U1152" s="42"/>
      <c r="V1152" s="42"/>
      <c r="W1152" s="42"/>
      <c r="X1152" s="42"/>
      <c r="Y1152" s="42"/>
      <c r="Z1152" s="42"/>
      <c r="AA1152" s="42"/>
      <c r="AB1152" s="42"/>
      <c r="AC1152" s="42"/>
      <c r="AD1152" s="42"/>
      <c r="AE1152" s="42"/>
      <c r="AR1152" s="219" t="s">
        <v>538</v>
      </c>
      <c r="AT1152" s="219" t="s">
        <v>286</v>
      </c>
      <c r="AU1152" s="219" t="s">
        <v>88</v>
      </c>
      <c r="AY1152" s="20" t="s">
        <v>146</v>
      </c>
      <c r="BE1152" s="220">
        <f>IF(N1152="základní",J1152,0)</f>
        <v>0</v>
      </c>
      <c r="BF1152" s="220">
        <f>IF(N1152="snížená",J1152,0)</f>
        <v>0</v>
      </c>
      <c r="BG1152" s="220">
        <f>IF(N1152="zákl. přenesená",J1152,0)</f>
        <v>0</v>
      </c>
      <c r="BH1152" s="220">
        <f>IF(N1152="sníž. přenesená",J1152,0)</f>
        <v>0</v>
      </c>
      <c r="BI1152" s="220">
        <f>IF(N1152="nulová",J1152,0)</f>
        <v>0</v>
      </c>
      <c r="BJ1152" s="20" t="s">
        <v>86</v>
      </c>
      <c r="BK1152" s="220">
        <f>ROUND(I1152*H1152,2)</f>
        <v>0</v>
      </c>
      <c r="BL1152" s="20" t="s">
        <v>362</v>
      </c>
      <c r="BM1152" s="219" t="s">
        <v>1123</v>
      </c>
    </row>
    <row r="1153" s="2" customFormat="1">
      <c r="A1153" s="42"/>
      <c r="B1153" s="43"/>
      <c r="C1153" s="44"/>
      <c r="D1153" s="221" t="s">
        <v>155</v>
      </c>
      <c r="E1153" s="44"/>
      <c r="F1153" s="222" t="s">
        <v>1122</v>
      </c>
      <c r="G1153" s="44"/>
      <c r="H1153" s="44"/>
      <c r="I1153" s="223"/>
      <c r="J1153" s="44"/>
      <c r="K1153" s="44"/>
      <c r="L1153" s="48"/>
      <c r="M1153" s="224"/>
      <c r="N1153" s="225"/>
      <c r="O1153" s="88"/>
      <c r="P1153" s="88"/>
      <c r="Q1153" s="88"/>
      <c r="R1153" s="88"/>
      <c r="S1153" s="88"/>
      <c r="T1153" s="89"/>
      <c r="U1153" s="42"/>
      <c r="V1153" s="42"/>
      <c r="W1153" s="42"/>
      <c r="X1153" s="42"/>
      <c r="Y1153" s="42"/>
      <c r="Z1153" s="42"/>
      <c r="AA1153" s="42"/>
      <c r="AB1153" s="42"/>
      <c r="AC1153" s="42"/>
      <c r="AD1153" s="42"/>
      <c r="AE1153" s="42"/>
      <c r="AT1153" s="20" t="s">
        <v>155</v>
      </c>
      <c r="AU1153" s="20" t="s">
        <v>88</v>
      </c>
    </row>
    <row r="1154" s="13" customFormat="1">
      <c r="A1154" s="13"/>
      <c r="B1154" s="229"/>
      <c r="C1154" s="230"/>
      <c r="D1154" s="221" t="s">
        <v>186</v>
      </c>
      <c r="E1154" s="230"/>
      <c r="F1154" s="232" t="s">
        <v>1124</v>
      </c>
      <c r="G1154" s="230"/>
      <c r="H1154" s="233">
        <v>846.56299999999999</v>
      </c>
      <c r="I1154" s="234"/>
      <c r="J1154" s="230"/>
      <c r="K1154" s="230"/>
      <c r="L1154" s="235"/>
      <c r="M1154" s="236"/>
      <c r="N1154" s="237"/>
      <c r="O1154" s="237"/>
      <c r="P1154" s="237"/>
      <c r="Q1154" s="237"/>
      <c r="R1154" s="237"/>
      <c r="S1154" s="237"/>
      <c r="T1154" s="238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39" t="s">
        <v>186</v>
      </c>
      <c r="AU1154" s="239" t="s">
        <v>88</v>
      </c>
      <c r="AV1154" s="13" t="s">
        <v>88</v>
      </c>
      <c r="AW1154" s="13" t="s">
        <v>4</v>
      </c>
      <c r="AX1154" s="13" t="s">
        <v>86</v>
      </c>
      <c r="AY1154" s="239" t="s">
        <v>146</v>
      </c>
    </row>
    <row r="1155" s="2" customFormat="1" ht="37.8" customHeight="1">
      <c r="A1155" s="42"/>
      <c r="B1155" s="43"/>
      <c r="C1155" s="208" t="s">
        <v>1125</v>
      </c>
      <c r="D1155" s="208" t="s">
        <v>149</v>
      </c>
      <c r="E1155" s="209" t="s">
        <v>1126</v>
      </c>
      <c r="F1155" s="210" t="s">
        <v>1127</v>
      </c>
      <c r="G1155" s="211" t="s">
        <v>294</v>
      </c>
      <c r="H1155" s="212">
        <v>403.125</v>
      </c>
      <c r="I1155" s="213"/>
      <c r="J1155" s="214">
        <f>ROUND(I1155*H1155,2)</f>
        <v>0</v>
      </c>
      <c r="K1155" s="210" t="s">
        <v>152</v>
      </c>
      <c r="L1155" s="48"/>
      <c r="M1155" s="215" t="s">
        <v>32</v>
      </c>
      <c r="N1155" s="216" t="s">
        <v>49</v>
      </c>
      <c r="O1155" s="88"/>
      <c r="P1155" s="217">
        <f>O1155*H1155</f>
        <v>0</v>
      </c>
      <c r="Q1155" s="217">
        <v>8.0000000000000007E-05</v>
      </c>
      <c r="R1155" s="217">
        <f>Q1155*H1155</f>
        <v>0.032250000000000001</v>
      </c>
      <c r="S1155" s="217">
        <v>0</v>
      </c>
      <c r="T1155" s="218">
        <f>S1155*H1155</f>
        <v>0</v>
      </c>
      <c r="U1155" s="42"/>
      <c r="V1155" s="42"/>
      <c r="W1155" s="42"/>
      <c r="X1155" s="42"/>
      <c r="Y1155" s="42"/>
      <c r="Z1155" s="42"/>
      <c r="AA1155" s="42"/>
      <c r="AB1155" s="42"/>
      <c r="AC1155" s="42"/>
      <c r="AD1155" s="42"/>
      <c r="AE1155" s="42"/>
      <c r="AR1155" s="219" t="s">
        <v>362</v>
      </c>
      <c r="AT1155" s="219" t="s">
        <v>149</v>
      </c>
      <c r="AU1155" s="219" t="s">
        <v>88</v>
      </c>
      <c r="AY1155" s="20" t="s">
        <v>146</v>
      </c>
      <c r="BE1155" s="220">
        <f>IF(N1155="základní",J1155,0)</f>
        <v>0</v>
      </c>
      <c r="BF1155" s="220">
        <f>IF(N1155="snížená",J1155,0)</f>
        <v>0</v>
      </c>
      <c r="BG1155" s="220">
        <f>IF(N1155="zákl. přenesená",J1155,0)</f>
        <v>0</v>
      </c>
      <c r="BH1155" s="220">
        <f>IF(N1155="sníž. přenesená",J1155,0)</f>
        <v>0</v>
      </c>
      <c r="BI1155" s="220">
        <f>IF(N1155="nulová",J1155,0)</f>
        <v>0</v>
      </c>
      <c r="BJ1155" s="20" t="s">
        <v>86</v>
      </c>
      <c r="BK1155" s="220">
        <f>ROUND(I1155*H1155,2)</f>
        <v>0</v>
      </c>
      <c r="BL1155" s="20" t="s">
        <v>362</v>
      </c>
      <c r="BM1155" s="219" t="s">
        <v>1128</v>
      </c>
    </row>
    <row r="1156" s="2" customFormat="1">
      <c r="A1156" s="42"/>
      <c r="B1156" s="43"/>
      <c r="C1156" s="44"/>
      <c r="D1156" s="221" t="s">
        <v>155</v>
      </c>
      <c r="E1156" s="44"/>
      <c r="F1156" s="222" t="s">
        <v>1129</v>
      </c>
      <c r="G1156" s="44"/>
      <c r="H1156" s="44"/>
      <c r="I1156" s="223"/>
      <c r="J1156" s="44"/>
      <c r="K1156" s="44"/>
      <c r="L1156" s="48"/>
      <c r="M1156" s="224"/>
      <c r="N1156" s="225"/>
      <c r="O1156" s="88"/>
      <c r="P1156" s="88"/>
      <c r="Q1156" s="88"/>
      <c r="R1156" s="88"/>
      <c r="S1156" s="88"/>
      <c r="T1156" s="89"/>
      <c r="U1156" s="42"/>
      <c r="V1156" s="42"/>
      <c r="W1156" s="42"/>
      <c r="X1156" s="42"/>
      <c r="Y1156" s="42"/>
      <c r="Z1156" s="42"/>
      <c r="AA1156" s="42"/>
      <c r="AB1156" s="42"/>
      <c r="AC1156" s="42"/>
      <c r="AD1156" s="42"/>
      <c r="AE1156" s="42"/>
      <c r="AT1156" s="20" t="s">
        <v>155</v>
      </c>
      <c r="AU1156" s="20" t="s">
        <v>88</v>
      </c>
    </row>
    <row r="1157" s="2" customFormat="1">
      <c r="A1157" s="42"/>
      <c r="B1157" s="43"/>
      <c r="C1157" s="44"/>
      <c r="D1157" s="226" t="s">
        <v>156</v>
      </c>
      <c r="E1157" s="44"/>
      <c r="F1157" s="227" t="s">
        <v>1130</v>
      </c>
      <c r="G1157" s="44"/>
      <c r="H1157" s="44"/>
      <c r="I1157" s="223"/>
      <c r="J1157" s="44"/>
      <c r="K1157" s="44"/>
      <c r="L1157" s="48"/>
      <c r="M1157" s="224"/>
      <c r="N1157" s="225"/>
      <c r="O1157" s="88"/>
      <c r="P1157" s="88"/>
      <c r="Q1157" s="88"/>
      <c r="R1157" s="88"/>
      <c r="S1157" s="88"/>
      <c r="T1157" s="89"/>
      <c r="U1157" s="42"/>
      <c r="V1157" s="42"/>
      <c r="W1157" s="42"/>
      <c r="X1157" s="42"/>
      <c r="Y1157" s="42"/>
      <c r="Z1157" s="42"/>
      <c r="AA1157" s="42"/>
      <c r="AB1157" s="42"/>
      <c r="AC1157" s="42"/>
      <c r="AD1157" s="42"/>
      <c r="AE1157" s="42"/>
      <c r="AT1157" s="20" t="s">
        <v>156</v>
      </c>
      <c r="AU1157" s="20" t="s">
        <v>88</v>
      </c>
    </row>
    <row r="1158" s="14" customFormat="1">
      <c r="A1158" s="14"/>
      <c r="B1158" s="244"/>
      <c r="C1158" s="245"/>
      <c r="D1158" s="221" t="s">
        <v>186</v>
      </c>
      <c r="E1158" s="246" t="s">
        <v>32</v>
      </c>
      <c r="F1158" s="247" t="s">
        <v>710</v>
      </c>
      <c r="G1158" s="245"/>
      <c r="H1158" s="246" t="s">
        <v>32</v>
      </c>
      <c r="I1158" s="248"/>
      <c r="J1158" s="245"/>
      <c r="K1158" s="245"/>
      <c r="L1158" s="249"/>
      <c r="M1158" s="250"/>
      <c r="N1158" s="251"/>
      <c r="O1158" s="251"/>
      <c r="P1158" s="251"/>
      <c r="Q1158" s="251"/>
      <c r="R1158" s="251"/>
      <c r="S1158" s="251"/>
      <c r="T1158" s="252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3" t="s">
        <v>186</v>
      </c>
      <c r="AU1158" s="253" t="s">
        <v>88</v>
      </c>
      <c r="AV1158" s="14" t="s">
        <v>86</v>
      </c>
      <c r="AW1158" s="14" t="s">
        <v>39</v>
      </c>
      <c r="AX1158" s="14" t="s">
        <v>78</v>
      </c>
      <c r="AY1158" s="253" t="s">
        <v>146</v>
      </c>
    </row>
    <row r="1159" s="13" customFormat="1">
      <c r="A1159" s="13"/>
      <c r="B1159" s="229"/>
      <c r="C1159" s="230"/>
      <c r="D1159" s="221" t="s">
        <v>186</v>
      </c>
      <c r="E1159" s="231" t="s">
        <v>32</v>
      </c>
      <c r="F1159" s="232" t="s">
        <v>909</v>
      </c>
      <c r="G1159" s="230"/>
      <c r="H1159" s="233">
        <v>78.159999999999997</v>
      </c>
      <c r="I1159" s="234"/>
      <c r="J1159" s="230"/>
      <c r="K1159" s="230"/>
      <c r="L1159" s="235"/>
      <c r="M1159" s="236"/>
      <c r="N1159" s="237"/>
      <c r="O1159" s="237"/>
      <c r="P1159" s="237"/>
      <c r="Q1159" s="237"/>
      <c r="R1159" s="237"/>
      <c r="S1159" s="237"/>
      <c r="T1159" s="238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39" t="s">
        <v>186</v>
      </c>
      <c r="AU1159" s="239" t="s">
        <v>88</v>
      </c>
      <c r="AV1159" s="13" t="s">
        <v>88</v>
      </c>
      <c r="AW1159" s="13" t="s">
        <v>39</v>
      </c>
      <c r="AX1159" s="13" t="s">
        <v>78</v>
      </c>
      <c r="AY1159" s="239" t="s">
        <v>146</v>
      </c>
    </row>
    <row r="1160" s="13" customFormat="1">
      <c r="A1160" s="13"/>
      <c r="B1160" s="229"/>
      <c r="C1160" s="230"/>
      <c r="D1160" s="221" t="s">
        <v>186</v>
      </c>
      <c r="E1160" s="231" t="s">
        <v>32</v>
      </c>
      <c r="F1160" s="232" t="s">
        <v>910</v>
      </c>
      <c r="G1160" s="230"/>
      <c r="H1160" s="233">
        <v>30.82</v>
      </c>
      <c r="I1160" s="234"/>
      <c r="J1160" s="230"/>
      <c r="K1160" s="230"/>
      <c r="L1160" s="235"/>
      <c r="M1160" s="236"/>
      <c r="N1160" s="237"/>
      <c r="O1160" s="237"/>
      <c r="P1160" s="237"/>
      <c r="Q1160" s="237"/>
      <c r="R1160" s="237"/>
      <c r="S1160" s="237"/>
      <c r="T1160" s="238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39" t="s">
        <v>186</v>
      </c>
      <c r="AU1160" s="239" t="s">
        <v>88</v>
      </c>
      <c r="AV1160" s="13" t="s">
        <v>88</v>
      </c>
      <c r="AW1160" s="13" t="s">
        <v>39</v>
      </c>
      <c r="AX1160" s="13" t="s">
        <v>78</v>
      </c>
      <c r="AY1160" s="239" t="s">
        <v>146</v>
      </c>
    </row>
    <row r="1161" s="14" customFormat="1">
      <c r="A1161" s="14"/>
      <c r="B1161" s="244"/>
      <c r="C1161" s="245"/>
      <c r="D1161" s="221" t="s">
        <v>186</v>
      </c>
      <c r="E1161" s="246" t="s">
        <v>32</v>
      </c>
      <c r="F1161" s="247" t="s">
        <v>912</v>
      </c>
      <c r="G1161" s="245"/>
      <c r="H1161" s="246" t="s">
        <v>32</v>
      </c>
      <c r="I1161" s="248"/>
      <c r="J1161" s="245"/>
      <c r="K1161" s="245"/>
      <c r="L1161" s="249"/>
      <c r="M1161" s="250"/>
      <c r="N1161" s="251"/>
      <c r="O1161" s="251"/>
      <c r="P1161" s="251"/>
      <c r="Q1161" s="251"/>
      <c r="R1161" s="251"/>
      <c r="S1161" s="251"/>
      <c r="T1161" s="252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53" t="s">
        <v>186</v>
      </c>
      <c r="AU1161" s="253" t="s">
        <v>88</v>
      </c>
      <c r="AV1161" s="14" t="s">
        <v>86</v>
      </c>
      <c r="AW1161" s="14" t="s">
        <v>39</v>
      </c>
      <c r="AX1161" s="14" t="s">
        <v>78</v>
      </c>
      <c r="AY1161" s="253" t="s">
        <v>146</v>
      </c>
    </row>
    <row r="1162" s="13" customFormat="1">
      <c r="A1162" s="13"/>
      <c r="B1162" s="229"/>
      <c r="C1162" s="230"/>
      <c r="D1162" s="221" t="s">
        <v>186</v>
      </c>
      <c r="E1162" s="231" t="s">
        <v>32</v>
      </c>
      <c r="F1162" s="232" t="s">
        <v>913</v>
      </c>
      <c r="G1162" s="230"/>
      <c r="H1162" s="233">
        <v>297.80399999999997</v>
      </c>
      <c r="I1162" s="234"/>
      <c r="J1162" s="230"/>
      <c r="K1162" s="230"/>
      <c r="L1162" s="235"/>
      <c r="M1162" s="236"/>
      <c r="N1162" s="237"/>
      <c r="O1162" s="237"/>
      <c r="P1162" s="237"/>
      <c r="Q1162" s="237"/>
      <c r="R1162" s="237"/>
      <c r="S1162" s="237"/>
      <c r="T1162" s="238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39" t="s">
        <v>186</v>
      </c>
      <c r="AU1162" s="239" t="s">
        <v>88</v>
      </c>
      <c r="AV1162" s="13" t="s">
        <v>88</v>
      </c>
      <c r="AW1162" s="13" t="s">
        <v>39</v>
      </c>
      <c r="AX1162" s="13" t="s">
        <v>78</v>
      </c>
      <c r="AY1162" s="239" t="s">
        <v>146</v>
      </c>
    </row>
    <row r="1163" s="13" customFormat="1">
      <c r="A1163" s="13"/>
      <c r="B1163" s="229"/>
      <c r="C1163" s="230"/>
      <c r="D1163" s="221" t="s">
        <v>186</v>
      </c>
      <c r="E1163" s="231" t="s">
        <v>32</v>
      </c>
      <c r="F1163" s="232" t="s">
        <v>914</v>
      </c>
      <c r="G1163" s="230"/>
      <c r="H1163" s="233">
        <v>-9.1430000000000007</v>
      </c>
      <c r="I1163" s="234"/>
      <c r="J1163" s="230"/>
      <c r="K1163" s="230"/>
      <c r="L1163" s="235"/>
      <c r="M1163" s="236"/>
      <c r="N1163" s="237"/>
      <c r="O1163" s="237"/>
      <c r="P1163" s="237"/>
      <c r="Q1163" s="237"/>
      <c r="R1163" s="237"/>
      <c r="S1163" s="237"/>
      <c r="T1163" s="238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39" t="s">
        <v>186</v>
      </c>
      <c r="AU1163" s="239" t="s">
        <v>88</v>
      </c>
      <c r="AV1163" s="13" t="s">
        <v>88</v>
      </c>
      <c r="AW1163" s="13" t="s">
        <v>39</v>
      </c>
      <c r="AX1163" s="13" t="s">
        <v>78</v>
      </c>
      <c r="AY1163" s="239" t="s">
        <v>146</v>
      </c>
    </row>
    <row r="1164" s="14" customFormat="1">
      <c r="A1164" s="14"/>
      <c r="B1164" s="244"/>
      <c r="C1164" s="245"/>
      <c r="D1164" s="221" t="s">
        <v>186</v>
      </c>
      <c r="E1164" s="246" t="s">
        <v>32</v>
      </c>
      <c r="F1164" s="247" t="s">
        <v>916</v>
      </c>
      <c r="G1164" s="245"/>
      <c r="H1164" s="246" t="s">
        <v>32</v>
      </c>
      <c r="I1164" s="248"/>
      <c r="J1164" s="245"/>
      <c r="K1164" s="245"/>
      <c r="L1164" s="249"/>
      <c r="M1164" s="250"/>
      <c r="N1164" s="251"/>
      <c r="O1164" s="251"/>
      <c r="P1164" s="251"/>
      <c r="Q1164" s="251"/>
      <c r="R1164" s="251"/>
      <c r="S1164" s="251"/>
      <c r="T1164" s="252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53" t="s">
        <v>186</v>
      </c>
      <c r="AU1164" s="253" t="s">
        <v>88</v>
      </c>
      <c r="AV1164" s="14" t="s">
        <v>86</v>
      </c>
      <c r="AW1164" s="14" t="s">
        <v>39</v>
      </c>
      <c r="AX1164" s="14" t="s">
        <v>78</v>
      </c>
      <c r="AY1164" s="253" t="s">
        <v>146</v>
      </c>
    </row>
    <row r="1165" s="13" customFormat="1">
      <c r="A1165" s="13"/>
      <c r="B1165" s="229"/>
      <c r="C1165" s="230"/>
      <c r="D1165" s="221" t="s">
        <v>186</v>
      </c>
      <c r="E1165" s="231" t="s">
        <v>32</v>
      </c>
      <c r="F1165" s="232" t="s">
        <v>917</v>
      </c>
      <c r="G1165" s="230"/>
      <c r="H1165" s="233">
        <v>5.484</v>
      </c>
      <c r="I1165" s="234"/>
      <c r="J1165" s="230"/>
      <c r="K1165" s="230"/>
      <c r="L1165" s="235"/>
      <c r="M1165" s="236"/>
      <c r="N1165" s="237"/>
      <c r="O1165" s="237"/>
      <c r="P1165" s="237"/>
      <c r="Q1165" s="237"/>
      <c r="R1165" s="237"/>
      <c r="S1165" s="237"/>
      <c r="T1165" s="238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39" t="s">
        <v>186</v>
      </c>
      <c r="AU1165" s="239" t="s">
        <v>88</v>
      </c>
      <c r="AV1165" s="13" t="s">
        <v>88</v>
      </c>
      <c r="AW1165" s="13" t="s">
        <v>39</v>
      </c>
      <c r="AX1165" s="13" t="s">
        <v>78</v>
      </c>
      <c r="AY1165" s="239" t="s">
        <v>146</v>
      </c>
    </row>
    <row r="1166" s="15" customFormat="1">
      <c r="A1166" s="15"/>
      <c r="B1166" s="254"/>
      <c r="C1166" s="255"/>
      <c r="D1166" s="221" t="s">
        <v>186</v>
      </c>
      <c r="E1166" s="256" t="s">
        <v>32</v>
      </c>
      <c r="F1166" s="257" t="s">
        <v>256</v>
      </c>
      <c r="G1166" s="255"/>
      <c r="H1166" s="258">
        <v>403.12499999999994</v>
      </c>
      <c r="I1166" s="259"/>
      <c r="J1166" s="255"/>
      <c r="K1166" s="255"/>
      <c r="L1166" s="260"/>
      <c r="M1166" s="261"/>
      <c r="N1166" s="262"/>
      <c r="O1166" s="262"/>
      <c r="P1166" s="262"/>
      <c r="Q1166" s="262"/>
      <c r="R1166" s="262"/>
      <c r="S1166" s="262"/>
      <c r="T1166" s="263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T1166" s="264" t="s">
        <v>186</v>
      </c>
      <c r="AU1166" s="264" t="s">
        <v>88</v>
      </c>
      <c r="AV1166" s="15" t="s">
        <v>171</v>
      </c>
      <c r="AW1166" s="15" t="s">
        <v>39</v>
      </c>
      <c r="AX1166" s="15" t="s">
        <v>86</v>
      </c>
      <c r="AY1166" s="264" t="s">
        <v>146</v>
      </c>
    </row>
    <row r="1167" s="2" customFormat="1" ht="24.15" customHeight="1">
      <c r="A1167" s="42"/>
      <c r="B1167" s="43"/>
      <c r="C1167" s="208" t="s">
        <v>1131</v>
      </c>
      <c r="D1167" s="208" t="s">
        <v>149</v>
      </c>
      <c r="E1167" s="209" t="s">
        <v>1132</v>
      </c>
      <c r="F1167" s="210" t="s">
        <v>1133</v>
      </c>
      <c r="G1167" s="211" t="s">
        <v>294</v>
      </c>
      <c r="H1167" s="212">
        <v>403.125</v>
      </c>
      <c r="I1167" s="213"/>
      <c r="J1167" s="214">
        <f>ROUND(I1167*H1167,2)</f>
        <v>0</v>
      </c>
      <c r="K1167" s="210" t="s">
        <v>152</v>
      </c>
      <c r="L1167" s="48"/>
      <c r="M1167" s="215" t="s">
        <v>32</v>
      </c>
      <c r="N1167" s="216" t="s">
        <v>49</v>
      </c>
      <c r="O1167" s="88"/>
      <c r="P1167" s="217">
        <f>O1167*H1167</f>
        <v>0</v>
      </c>
      <c r="Q1167" s="217">
        <v>0.00116</v>
      </c>
      <c r="R1167" s="217">
        <f>Q1167*H1167</f>
        <v>0.46762500000000001</v>
      </c>
      <c r="S1167" s="217">
        <v>0</v>
      </c>
      <c r="T1167" s="218">
        <f>S1167*H1167</f>
        <v>0</v>
      </c>
      <c r="U1167" s="42"/>
      <c r="V1167" s="42"/>
      <c r="W1167" s="42"/>
      <c r="X1167" s="42"/>
      <c r="Y1167" s="42"/>
      <c r="Z1167" s="42"/>
      <c r="AA1167" s="42"/>
      <c r="AB1167" s="42"/>
      <c r="AC1167" s="42"/>
      <c r="AD1167" s="42"/>
      <c r="AE1167" s="42"/>
      <c r="AR1167" s="219" t="s">
        <v>362</v>
      </c>
      <c r="AT1167" s="219" t="s">
        <v>149</v>
      </c>
      <c r="AU1167" s="219" t="s">
        <v>88</v>
      </c>
      <c r="AY1167" s="20" t="s">
        <v>146</v>
      </c>
      <c r="BE1167" s="220">
        <f>IF(N1167="základní",J1167,0)</f>
        <v>0</v>
      </c>
      <c r="BF1167" s="220">
        <f>IF(N1167="snížená",J1167,0)</f>
        <v>0</v>
      </c>
      <c r="BG1167" s="220">
        <f>IF(N1167="zákl. přenesená",J1167,0)</f>
        <v>0</v>
      </c>
      <c r="BH1167" s="220">
        <f>IF(N1167="sníž. přenesená",J1167,0)</f>
        <v>0</v>
      </c>
      <c r="BI1167" s="220">
        <f>IF(N1167="nulová",J1167,0)</f>
        <v>0</v>
      </c>
      <c r="BJ1167" s="20" t="s">
        <v>86</v>
      </c>
      <c r="BK1167" s="220">
        <f>ROUND(I1167*H1167,2)</f>
        <v>0</v>
      </c>
      <c r="BL1167" s="20" t="s">
        <v>362</v>
      </c>
      <c r="BM1167" s="219" t="s">
        <v>1134</v>
      </c>
    </row>
    <row r="1168" s="2" customFormat="1">
      <c r="A1168" s="42"/>
      <c r="B1168" s="43"/>
      <c r="C1168" s="44"/>
      <c r="D1168" s="221" t="s">
        <v>155</v>
      </c>
      <c r="E1168" s="44"/>
      <c r="F1168" s="222" t="s">
        <v>1135</v>
      </c>
      <c r="G1168" s="44"/>
      <c r="H1168" s="44"/>
      <c r="I1168" s="223"/>
      <c r="J1168" s="44"/>
      <c r="K1168" s="44"/>
      <c r="L1168" s="48"/>
      <c r="M1168" s="224"/>
      <c r="N1168" s="225"/>
      <c r="O1168" s="88"/>
      <c r="P1168" s="88"/>
      <c r="Q1168" s="88"/>
      <c r="R1168" s="88"/>
      <c r="S1168" s="88"/>
      <c r="T1168" s="89"/>
      <c r="U1168" s="42"/>
      <c r="V1168" s="42"/>
      <c r="W1168" s="42"/>
      <c r="X1168" s="42"/>
      <c r="Y1168" s="42"/>
      <c r="Z1168" s="42"/>
      <c r="AA1168" s="42"/>
      <c r="AB1168" s="42"/>
      <c r="AC1168" s="42"/>
      <c r="AD1168" s="42"/>
      <c r="AE1168" s="42"/>
      <c r="AT1168" s="20" t="s">
        <v>155</v>
      </c>
      <c r="AU1168" s="20" t="s">
        <v>88</v>
      </c>
    </row>
    <row r="1169" s="2" customFormat="1">
      <c r="A1169" s="42"/>
      <c r="B1169" s="43"/>
      <c r="C1169" s="44"/>
      <c r="D1169" s="226" t="s">
        <v>156</v>
      </c>
      <c r="E1169" s="44"/>
      <c r="F1169" s="227" t="s">
        <v>1136</v>
      </c>
      <c r="G1169" s="44"/>
      <c r="H1169" s="44"/>
      <c r="I1169" s="223"/>
      <c r="J1169" s="44"/>
      <c r="K1169" s="44"/>
      <c r="L1169" s="48"/>
      <c r="M1169" s="224"/>
      <c r="N1169" s="225"/>
      <c r="O1169" s="88"/>
      <c r="P1169" s="88"/>
      <c r="Q1169" s="88"/>
      <c r="R1169" s="88"/>
      <c r="S1169" s="88"/>
      <c r="T1169" s="89"/>
      <c r="U1169" s="42"/>
      <c r="V1169" s="42"/>
      <c r="W1169" s="42"/>
      <c r="X1169" s="42"/>
      <c r="Y1169" s="42"/>
      <c r="Z1169" s="42"/>
      <c r="AA1169" s="42"/>
      <c r="AB1169" s="42"/>
      <c r="AC1169" s="42"/>
      <c r="AD1169" s="42"/>
      <c r="AE1169" s="42"/>
      <c r="AT1169" s="20" t="s">
        <v>156</v>
      </c>
      <c r="AU1169" s="20" t="s">
        <v>88</v>
      </c>
    </row>
    <row r="1170" s="14" customFormat="1">
      <c r="A1170" s="14"/>
      <c r="B1170" s="244"/>
      <c r="C1170" s="245"/>
      <c r="D1170" s="221" t="s">
        <v>186</v>
      </c>
      <c r="E1170" s="246" t="s">
        <v>32</v>
      </c>
      <c r="F1170" s="247" t="s">
        <v>710</v>
      </c>
      <c r="G1170" s="245"/>
      <c r="H1170" s="246" t="s">
        <v>32</v>
      </c>
      <c r="I1170" s="248"/>
      <c r="J1170" s="245"/>
      <c r="K1170" s="245"/>
      <c r="L1170" s="249"/>
      <c r="M1170" s="250"/>
      <c r="N1170" s="251"/>
      <c r="O1170" s="251"/>
      <c r="P1170" s="251"/>
      <c r="Q1170" s="251"/>
      <c r="R1170" s="251"/>
      <c r="S1170" s="251"/>
      <c r="T1170" s="252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53" t="s">
        <v>186</v>
      </c>
      <c r="AU1170" s="253" t="s">
        <v>88</v>
      </c>
      <c r="AV1170" s="14" t="s">
        <v>86</v>
      </c>
      <c r="AW1170" s="14" t="s">
        <v>39</v>
      </c>
      <c r="AX1170" s="14" t="s">
        <v>78</v>
      </c>
      <c r="AY1170" s="253" t="s">
        <v>146</v>
      </c>
    </row>
    <row r="1171" s="13" customFormat="1">
      <c r="A1171" s="13"/>
      <c r="B1171" s="229"/>
      <c r="C1171" s="230"/>
      <c r="D1171" s="221" t="s">
        <v>186</v>
      </c>
      <c r="E1171" s="231" t="s">
        <v>32</v>
      </c>
      <c r="F1171" s="232" t="s">
        <v>909</v>
      </c>
      <c r="G1171" s="230"/>
      <c r="H1171" s="233">
        <v>78.159999999999997</v>
      </c>
      <c r="I1171" s="234"/>
      <c r="J1171" s="230"/>
      <c r="K1171" s="230"/>
      <c r="L1171" s="235"/>
      <c r="M1171" s="236"/>
      <c r="N1171" s="237"/>
      <c r="O1171" s="237"/>
      <c r="P1171" s="237"/>
      <c r="Q1171" s="237"/>
      <c r="R1171" s="237"/>
      <c r="S1171" s="237"/>
      <c r="T1171" s="238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39" t="s">
        <v>186</v>
      </c>
      <c r="AU1171" s="239" t="s">
        <v>88</v>
      </c>
      <c r="AV1171" s="13" t="s">
        <v>88</v>
      </c>
      <c r="AW1171" s="13" t="s">
        <v>39</v>
      </c>
      <c r="AX1171" s="13" t="s">
        <v>78</v>
      </c>
      <c r="AY1171" s="239" t="s">
        <v>146</v>
      </c>
    </row>
    <row r="1172" s="13" customFormat="1">
      <c r="A1172" s="13"/>
      <c r="B1172" s="229"/>
      <c r="C1172" s="230"/>
      <c r="D1172" s="221" t="s">
        <v>186</v>
      </c>
      <c r="E1172" s="231" t="s">
        <v>32</v>
      </c>
      <c r="F1172" s="232" t="s">
        <v>910</v>
      </c>
      <c r="G1172" s="230"/>
      <c r="H1172" s="233">
        <v>30.82</v>
      </c>
      <c r="I1172" s="234"/>
      <c r="J1172" s="230"/>
      <c r="K1172" s="230"/>
      <c r="L1172" s="235"/>
      <c r="M1172" s="236"/>
      <c r="N1172" s="237"/>
      <c r="O1172" s="237"/>
      <c r="P1172" s="237"/>
      <c r="Q1172" s="237"/>
      <c r="R1172" s="237"/>
      <c r="S1172" s="237"/>
      <c r="T1172" s="238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39" t="s">
        <v>186</v>
      </c>
      <c r="AU1172" s="239" t="s">
        <v>88</v>
      </c>
      <c r="AV1172" s="13" t="s">
        <v>88</v>
      </c>
      <c r="AW1172" s="13" t="s">
        <v>39</v>
      </c>
      <c r="AX1172" s="13" t="s">
        <v>78</v>
      </c>
      <c r="AY1172" s="239" t="s">
        <v>146</v>
      </c>
    </row>
    <row r="1173" s="14" customFormat="1">
      <c r="A1173" s="14"/>
      <c r="B1173" s="244"/>
      <c r="C1173" s="245"/>
      <c r="D1173" s="221" t="s">
        <v>186</v>
      </c>
      <c r="E1173" s="246" t="s">
        <v>32</v>
      </c>
      <c r="F1173" s="247" t="s">
        <v>912</v>
      </c>
      <c r="G1173" s="245"/>
      <c r="H1173" s="246" t="s">
        <v>32</v>
      </c>
      <c r="I1173" s="248"/>
      <c r="J1173" s="245"/>
      <c r="K1173" s="245"/>
      <c r="L1173" s="249"/>
      <c r="M1173" s="250"/>
      <c r="N1173" s="251"/>
      <c r="O1173" s="251"/>
      <c r="P1173" s="251"/>
      <c r="Q1173" s="251"/>
      <c r="R1173" s="251"/>
      <c r="S1173" s="251"/>
      <c r="T1173" s="252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3" t="s">
        <v>186</v>
      </c>
      <c r="AU1173" s="253" t="s">
        <v>88</v>
      </c>
      <c r="AV1173" s="14" t="s">
        <v>86</v>
      </c>
      <c r="AW1173" s="14" t="s">
        <v>39</v>
      </c>
      <c r="AX1173" s="14" t="s">
        <v>78</v>
      </c>
      <c r="AY1173" s="253" t="s">
        <v>146</v>
      </c>
    </row>
    <row r="1174" s="13" customFormat="1">
      <c r="A1174" s="13"/>
      <c r="B1174" s="229"/>
      <c r="C1174" s="230"/>
      <c r="D1174" s="221" t="s">
        <v>186</v>
      </c>
      <c r="E1174" s="231" t="s">
        <v>32</v>
      </c>
      <c r="F1174" s="232" t="s">
        <v>913</v>
      </c>
      <c r="G1174" s="230"/>
      <c r="H1174" s="233">
        <v>297.80399999999997</v>
      </c>
      <c r="I1174" s="234"/>
      <c r="J1174" s="230"/>
      <c r="K1174" s="230"/>
      <c r="L1174" s="235"/>
      <c r="M1174" s="236"/>
      <c r="N1174" s="237"/>
      <c r="O1174" s="237"/>
      <c r="P1174" s="237"/>
      <c r="Q1174" s="237"/>
      <c r="R1174" s="237"/>
      <c r="S1174" s="237"/>
      <c r="T1174" s="238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39" t="s">
        <v>186</v>
      </c>
      <c r="AU1174" s="239" t="s">
        <v>88</v>
      </c>
      <c r="AV1174" s="13" t="s">
        <v>88</v>
      </c>
      <c r="AW1174" s="13" t="s">
        <v>39</v>
      </c>
      <c r="AX1174" s="13" t="s">
        <v>78</v>
      </c>
      <c r="AY1174" s="239" t="s">
        <v>146</v>
      </c>
    </row>
    <row r="1175" s="13" customFormat="1">
      <c r="A1175" s="13"/>
      <c r="B1175" s="229"/>
      <c r="C1175" s="230"/>
      <c r="D1175" s="221" t="s">
        <v>186</v>
      </c>
      <c r="E1175" s="231" t="s">
        <v>32</v>
      </c>
      <c r="F1175" s="232" t="s">
        <v>914</v>
      </c>
      <c r="G1175" s="230"/>
      <c r="H1175" s="233">
        <v>-9.1430000000000007</v>
      </c>
      <c r="I1175" s="234"/>
      <c r="J1175" s="230"/>
      <c r="K1175" s="230"/>
      <c r="L1175" s="235"/>
      <c r="M1175" s="236"/>
      <c r="N1175" s="237"/>
      <c r="O1175" s="237"/>
      <c r="P1175" s="237"/>
      <c r="Q1175" s="237"/>
      <c r="R1175" s="237"/>
      <c r="S1175" s="237"/>
      <c r="T1175" s="238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39" t="s">
        <v>186</v>
      </c>
      <c r="AU1175" s="239" t="s">
        <v>88</v>
      </c>
      <c r="AV1175" s="13" t="s">
        <v>88</v>
      </c>
      <c r="AW1175" s="13" t="s">
        <v>39</v>
      </c>
      <c r="AX1175" s="13" t="s">
        <v>78</v>
      </c>
      <c r="AY1175" s="239" t="s">
        <v>146</v>
      </c>
    </row>
    <row r="1176" s="14" customFormat="1">
      <c r="A1176" s="14"/>
      <c r="B1176" s="244"/>
      <c r="C1176" s="245"/>
      <c r="D1176" s="221" t="s">
        <v>186</v>
      </c>
      <c r="E1176" s="246" t="s">
        <v>32</v>
      </c>
      <c r="F1176" s="247" t="s">
        <v>916</v>
      </c>
      <c r="G1176" s="245"/>
      <c r="H1176" s="246" t="s">
        <v>32</v>
      </c>
      <c r="I1176" s="248"/>
      <c r="J1176" s="245"/>
      <c r="K1176" s="245"/>
      <c r="L1176" s="249"/>
      <c r="M1176" s="250"/>
      <c r="N1176" s="251"/>
      <c r="O1176" s="251"/>
      <c r="P1176" s="251"/>
      <c r="Q1176" s="251"/>
      <c r="R1176" s="251"/>
      <c r="S1176" s="251"/>
      <c r="T1176" s="252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3" t="s">
        <v>186</v>
      </c>
      <c r="AU1176" s="253" t="s">
        <v>88</v>
      </c>
      <c r="AV1176" s="14" t="s">
        <v>86</v>
      </c>
      <c r="AW1176" s="14" t="s">
        <v>39</v>
      </c>
      <c r="AX1176" s="14" t="s">
        <v>78</v>
      </c>
      <c r="AY1176" s="253" t="s">
        <v>146</v>
      </c>
    </row>
    <row r="1177" s="13" customFormat="1">
      <c r="A1177" s="13"/>
      <c r="B1177" s="229"/>
      <c r="C1177" s="230"/>
      <c r="D1177" s="221" t="s">
        <v>186</v>
      </c>
      <c r="E1177" s="231" t="s">
        <v>32</v>
      </c>
      <c r="F1177" s="232" t="s">
        <v>917</v>
      </c>
      <c r="G1177" s="230"/>
      <c r="H1177" s="233">
        <v>5.484</v>
      </c>
      <c r="I1177" s="234"/>
      <c r="J1177" s="230"/>
      <c r="K1177" s="230"/>
      <c r="L1177" s="235"/>
      <c r="M1177" s="236"/>
      <c r="N1177" s="237"/>
      <c r="O1177" s="237"/>
      <c r="P1177" s="237"/>
      <c r="Q1177" s="237"/>
      <c r="R1177" s="237"/>
      <c r="S1177" s="237"/>
      <c r="T1177" s="238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39" t="s">
        <v>186</v>
      </c>
      <c r="AU1177" s="239" t="s">
        <v>88</v>
      </c>
      <c r="AV1177" s="13" t="s">
        <v>88</v>
      </c>
      <c r="AW1177" s="13" t="s">
        <v>39</v>
      </c>
      <c r="AX1177" s="13" t="s">
        <v>78</v>
      </c>
      <c r="AY1177" s="239" t="s">
        <v>146</v>
      </c>
    </row>
    <row r="1178" s="15" customFormat="1">
      <c r="A1178" s="15"/>
      <c r="B1178" s="254"/>
      <c r="C1178" s="255"/>
      <c r="D1178" s="221" t="s">
        <v>186</v>
      </c>
      <c r="E1178" s="256" t="s">
        <v>32</v>
      </c>
      <c r="F1178" s="257" t="s">
        <v>256</v>
      </c>
      <c r="G1178" s="255"/>
      <c r="H1178" s="258">
        <v>403.12499999999994</v>
      </c>
      <c r="I1178" s="259"/>
      <c r="J1178" s="255"/>
      <c r="K1178" s="255"/>
      <c r="L1178" s="260"/>
      <c r="M1178" s="261"/>
      <c r="N1178" s="262"/>
      <c r="O1178" s="262"/>
      <c r="P1178" s="262"/>
      <c r="Q1178" s="262"/>
      <c r="R1178" s="262"/>
      <c r="S1178" s="262"/>
      <c r="T1178" s="263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T1178" s="264" t="s">
        <v>186</v>
      </c>
      <c r="AU1178" s="264" t="s">
        <v>88</v>
      </c>
      <c r="AV1178" s="15" t="s">
        <v>171</v>
      </c>
      <c r="AW1178" s="15" t="s">
        <v>39</v>
      </c>
      <c r="AX1178" s="15" t="s">
        <v>86</v>
      </c>
      <c r="AY1178" s="264" t="s">
        <v>146</v>
      </c>
    </row>
    <row r="1179" s="2" customFormat="1" ht="16.5" customHeight="1">
      <c r="A1179" s="42"/>
      <c r="B1179" s="43"/>
      <c r="C1179" s="265" t="s">
        <v>1137</v>
      </c>
      <c r="D1179" s="265" t="s">
        <v>286</v>
      </c>
      <c r="E1179" s="266" t="s">
        <v>1138</v>
      </c>
      <c r="F1179" s="267" t="s">
        <v>1139</v>
      </c>
      <c r="G1179" s="268" t="s">
        <v>227</v>
      </c>
      <c r="H1179" s="269">
        <v>55.095999999999997</v>
      </c>
      <c r="I1179" s="270"/>
      <c r="J1179" s="271">
        <f>ROUND(I1179*H1179,2)</f>
        <v>0</v>
      </c>
      <c r="K1179" s="267" t="s">
        <v>152</v>
      </c>
      <c r="L1179" s="272"/>
      <c r="M1179" s="273" t="s">
        <v>32</v>
      </c>
      <c r="N1179" s="274" t="s">
        <v>49</v>
      </c>
      <c r="O1179" s="88"/>
      <c r="P1179" s="217">
        <f>O1179*H1179</f>
        <v>0</v>
      </c>
      <c r="Q1179" s="217">
        <v>0.02</v>
      </c>
      <c r="R1179" s="217">
        <f>Q1179*H1179</f>
        <v>1.10192</v>
      </c>
      <c r="S1179" s="217">
        <v>0</v>
      </c>
      <c r="T1179" s="218">
        <f>S1179*H1179</f>
        <v>0</v>
      </c>
      <c r="U1179" s="42"/>
      <c r="V1179" s="42"/>
      <c r="W1179" s="42"/>
      <c r="X1179" s="42"/>
      <c r="Y1179" s="42"/>
      <c r="Z1179" s="42"/>
      <c r="AA1179" s="42"/>
      <c r="AB1179" s="42"/>
      <c r="AC1179" s="42"/>
      <c r="AD1179" s="42"/>
      <c r="AE1179" s="42"/>
      <c r="AR1179" s="219" t="s">
        <v>538</v>
      </c>
      <c r="AT1179" s="219" t="s">
        <v>286</v>
      </c>
      <c r="AU1179" s="219" t="s">
        <v>88</v>
      </c>
      <c r="AY1179" s="20" t="s">
        <v>146</v>
      </c>
      <c r="BE1179" s="220">
        <f>IF(N1179="základní",J1179,0)</f>
        <v>0</v>
      </c>
      <c r="BF1179" s="220">
        <f>IF(N1179="snížená",J1179,0)</f>
        <v>0</v>
      </c>
      <c r="BG1179" s="220">
        <f>IF(N1179="zákl. přenesená",J1179,0)</f>
        <v>0</v>
      </c>
      <c r="BH1179" s="220">
        <f>IF(N1179="sníž. přenesená",J1179,0)</f>
        <v>0</v>
      </c>
      <c r="BI1179" s="220">
        <f>IF(N1179="nulová",J1179,0)</f>
        <v>0</v>
      </c>
      <c r="BJ1179" s="20" t="s">
        <v>86</v>
      </c>
      <c r="BK1179" s="220">
        <f>ROUND(I1179*H1179,2)</f>
        <v>0</v>
      </c>
      <c r="BL1179" s="20" t="s">
        <v>362</v>
      </c>
      <c r="BM1179" s="219" t="s">
        <v>1140</v>
      </c>
    </row>
    <row r="1180" s="2" customFormat="1">
      <c r="A1180" s="42"/>
      <c r="B1180" s="43"/>
      <c r="C1180" s="44"/>
      <c r="D1180" s="221" t="s">
        <v>155</v>
      </c>
      <c r="E1180" s="44"/>
      <c r="F1180" s="222" t="s">
        <v>1139</v>
      </c>
      <c r="G1180" s="44"/>
      <c r="H1180" s="44"/>
      <c r="I1180" s="223"/>
      <c r="J1180" s="44"/>
      <c r="K1180" s="44"/>
      <c r="L1180" s="48"/>
      <c r="M1180" s="224"/>
      <c r="N1180" s="225"/>
      <c r="O1180" s="88"/>
      <c r="P1180" s="88"/>
      <c r="Q1180" s="88"/>
      <c r="R1180" s="88"/>
      <c r="S1180" s="88"/>
      <c r="T1180" s="89"/>
      <c r="U1180" s="42"/>
      <c r="V1180" s="42"/>
      <c r="W1180" s="42"/>
      <c r="X1180" s="42"/>
      <c r="Y1180" s="42"/>
      <c r="Z1180" s="42"/>
      <c r="AA1180" s="42"/>
      <c r="AB1180" s="42"/>
      <c r="AC1180" s="42"/>
      <c r="AD1180" s="42"/>
      <c r="AE1180" s="42"/>
      <c r="AT1180" s="20" t="s">
        <v>155</v>
      </c>
      <c r="AU1180" s="20" t="s">
        <v>88</v>
      </c>
    </row>
    <row r="1181" s="14" customFormat="1">
      <c r="A1181" s="14"/>
      <c r="B1181" s="244"/>
      <c r="C1181" s="245"/>
      <c r="D1181" s="221" t="s">
        <v>186</v>
      </c>
      <c r="E1181" s="246" t="s">
        <v>32</v>
      </c>
      <c r="F1181" s="247" t="s">
        <v>710</v>
      </c>
      <c r="G1181" s="245"/>
      <c r="H1181" s="246" t="s">
        <v>32</v>
      </c>
      <c r="I1181" s="248"/>
      <c r="J1181" s="245"/>
      <c r="K1181" s="245"/>
      <c r="L1181" s="249"/>
      <c r="M1181" s="250"/>
      <c r="N1181" s="251"/>
      <c r="O1181" s="251"/>
      <c r="P1181" s="251"/>
      <c r="Q1181" s="251"/>
      <c r="R1181" s="251"/>
      <c r="S1181" s="251"/>
      <c r="T1181" s="252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53" t="s">
        <v>186</v>
      </c>
      <c r="AU1181" s="253" t="s">
        <v>88</v>
      </c>
      <c r="AV1181" s="14" t="s">
        <v>86</v>
      </c>
      <c r="AW1181" s="14" t="s">
        <v>39</v>
      </c>
      <c r="AX1181" s="14" t="s">
        <v>78</v>
      </c>
      <c r="AY1181" s="253" t="s">
        <v>146</v>
      </c>
    </row>
    <row r="1182" s="13" customFormat="1">
      <c r="A1182" s="13"/>
      <c r="B1182" s="229"/>
      <c r="C1182" s="230"/>
      <c r="D1182" s="221" t="s">
        <v>186</v>
      </c>
      <c r="E1182" s="231" t="s">
        <v>32</v>
      </c>
      <c r="F1182" s="232" t="s">
        <v>1141</v>
      </c>
      <c r="G1182" s="230"/>
      <c r="H1182" s="233">
        <v>13.077999999999999</v>
      </c>
      <c r="I1182" s="234"/>
      <c r="J1182" s="230"/>
      <c r="K1182" s="230"/>
      <c r="L1182" s="235"/>
      <c r="M1182" s="236"/>
      <c r="N1182" s="237"/>
      <c r="O1182" s="237"/>
      <c r="P1182" s="237"/>
      <c r="Q1182" s="237"/>
      <c r="R1182" s="237"/>
      <c r="S1182" s="237"/>
      <c r="T1182" s="238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39" t="s">
        <v>186</v>
      </c>
      <c r="AU1182" s="239" t="s">
        <v>88</v>
      </c>
      <c r="AV1182" s="13" t="s">
        <v>88</v>
      </c>
      <c r="AW1182" s="13" t="s">
        <v>39</v>
      </c>
      <c r="AX1182" s="13" t="s">
        <v>78</v>
      </c>
      <c r="AY1182" s="239" t="s">
        <v>146</v>
      </c>
    </row>
    <row r="1183" s="14" customFormat="1">
      <c r="A1183" s="14"/>
      <c r="B1183" s="244"/>
      <c r="C1183" s="245"/>
      <c r="D1183" s="221" t="s">
        <v>186</v>
      </c>
      <c r="E1183" s="246" t="s">
        <v>32</v>
      </c>
      <c r="F1183" s="247" t="s">
        <v>912</v>
      </c>
      <c r="G1183" s="245"/>
      <c r="H1183" s="246" t="s">
        <v>32</v>
      </c>
      <c r="I1183" s="248"/>
      <c r="J1183" s="245"/>
      <c r="K1183" s="245"/>
      <c r="L1183" s="249"/>
      <c r="M1183" s="250"/>
      <c r="N1183" s="251"/>
      <c r="O1183" s="251"/>
      <c r="P1183" s="251"/>
      <c r="Q1183" s="251"/>
      <c r="R1183" s="251"/>
      <c r="S1183" s="251"/>
      <c r="T1183" s="252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53" t="s">
        <v>186</v>
      </c>
      <c r="AU1183" s="253" t="s">
        <v>88</v>
      </c>
      <c r="AV1183" s="14" t="s">
        <v>86</v>
      </c>
      <c r="AW1183" s="14" t="s">
        <v>39</v>
      </c>
      <c r="AX1183" s="14" t="s">
        <v>78</v>
      </c>
      <c r="AY1183" s="253" t="s">
        <v>146</v>
      </c>
    </row>
    <row r="1184" s="13" customFormat="1">
      <c r="A1184" s="13"/>
      <c r="B1184" s="229"/>
      <c r="C1184" s="230"/>
      <c r="D1184" s="221" t="s">
        <v>186</v>
      </c>
      <c r="E1184" s="231" t="s">
        <v>32</v>
      </c>
      <c r="F1184" s="232" t="s">
        <v>1142</v>
      </c>
      <c r="G1184" s="230"/>
      <c r="H1184" s="233">
        <v>40.412999999999997</v>
      </c>
      <c r="I1184" s="234"/>
      <c r="J1184" s="230"/>
      <c r="K1184" s="230"/>
      <c r="L1184" s="235"/>
      <c r="M1184" s="236"/>
      <c r="N1184" s="237"/>
      <c r="O1184" s="237"/>
      <c r="P1184" s="237"/>
      <c r="Q1184" s="237"/>
      <c r="R1184" s="237"/>
      <c r="S1184" s="237"/>
      <c r="T1184" s="238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39" t="s">
        <v>186</v>
      </c>
      <c r="AU1184" s="239" t="s">
        <v>88</v>
      </c>
      <c r="AV1184" s="13" t="s">
        <v>88</v>
      </c>
      <c r="AW1184" s="13" t="s">
        <v>39</v>
      </c>
      <c r="AX1184" s="13" t="s">
        <v>78</v>
      </c>
      <c r="AY1184" s="239" t="s">
        <v>146</v>
      </c>
    </row>
    <row r="1185" s="15" customFormat="1">
      <c r="A1185" s="15"/>
      <c r="B1185" s="254"/>
      <c r="C1185" s="255"/>
      <c r="D1185" s="221" t="s">
        <v>186</v>
      </c>
      <c r="E1185" s="256" t="s">
        <v>32</v>
      </c>
      <c r="F1185" s="257" t="s">
        <v>256</v>
      </c>
      <c r="G1185" s="255"/>
      <c r="H1185" s="258">
        <v>53.491</v>
      </c>
      <c r="I1185" s="259"/>
      <c r="J1185" s="255"/>
      <c r="K1185" s="255"/>
      <c r="L1185" s="260"/>
      <c r="M1185" s="261"/>
      <c r="N1185" s="262"/>
      <c r="O1185" s="262"/>
      <c r="P1185" s="262"/>
      <c r="Q1185" s="262"/>
      <c r="R1185" s="262"/>
      <c r="S1185" s="262"/>
      <c r="T1185" s="263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T1185" s="264" t="s">
        <v>186</v>
      </c>
      <c r="AU1185" s="264" t="s">
        <v>88</v>
      </c>
      <c r="AV1185" s="15" t="s">
        <v>171</v>
      </c>
      <c r="AW1185" s="15" t="s">
        <v>39</v>
      </c>
      <c r="AX1185" s="15" t="s">
        <v>86</v>
      </c>
      <c r="AY1185" s="264" t="s">
        <v>146</v>
      </c>
    </row>
    <row r="1186" s="13" customFormat="1">
      <c r="A1186" s="13"/>
      <c r="B1186" s="229"/>
      <c r="C1186" s="230"/>
      <c r="D1186" s="221" t="s">
        <v>186</v>
      </c>
      <c r="E1186" s="230"/>
      <c r="F1186" s="232" t="s">
        <v>1143</v>
      </c>
      <c r="G1186" s="230"/>
      <c r="H1186" s="233">
        <v>55.095999999999997</v>
      </c>
      <c r="I1186" s="234"/>
      <c r="J1186" s="230"/>
      <c r="K1186" s="230"/>
      <c r="L1186" s="235"/>
      <c r="M1186" s="236"/>
      <c r="N1186" s="237"/>
      <c r="O1186" s="237"/>
      <c r="P1186" s="237"/>
      <c r="Q1186" s="237"/>
      <c r="R1186" s="237"/>
      <c r="S1186" s="237"/>
      <c r="T1186" s="238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39" t="s">
        <v>186</v>
      </c>
      <c r="AU1186" s="239" t="s">
        <v>88</v>
      </c>
      <c r="AV1186" s="13" t="s">
        <v>88</v>
      </c>
      <c r="AW1186" s="13" t="s">
        <v>4</v>
      </c>
      <c r="AX1186" s="13" t="s">
        <v>86</v>
      </c>
      <c r="AY1186" s="239" t="s">
        <v>146</v>
      </c>
    </row>
    <row r="1187" s="2" customFormat="1" ht="24.15" customHeight="1">
      <c r="A1187" s="42"/>
      <c r="B1187" s="43"/>
      <c r="C1187" s="208" t="s">
        <v>1144</v>
      </c>
      <c r="D1187" s="208" t="s">
        <v>149</v>
      </c>
      <c r="E1187" s="209" t="s">
        <v>1145</v>
      </c>
      <c r="F1187" s="210" t="s">
        <v>1146</v>
      </c>
      <c r="G1187" s="211" t="s">
        <v>265</v>
      </c>
      <c r="H1187" s="212">
        <v>14.666</v>
      </c>
      <c r="I1187" s="213"/>
      <c r="J1187" s="214">
        <f>ROUND(I1187*H1187,2)</f>
        <v>0</v>
      </c>
      <c r="K1187" s="210" t="s">
        <v>152</v>
      </c>
      <c r="L1187" s="48"/>
      <c r="M1187" s="215" t="s">
        <v>32</v>
      </c>
      <c r="N1187" s="216" t="s">
        <v>49</v>
      </c>
      <c r="O1187" s="88"/>
      <c r="P1187" s="217">
        <f>O1187*H1187</f>
        <v>0</v>
      </c>
      <c r="Q1187" s="217">
        <v>0</v>
      </c>
      <c r="R1187" s="217">
        <f>Q1187*H1187</f>
        <v>0</v>
      </c>
      <c r="S1187" s="217">
        <v>0</v>
      </c>
      <c r="T1187" s="218">
        <f>S1187*H1187</f>
        <v>0</v>
      </c>
      <c r="U1187" s="42"/>
      <c r="V1187" s="42"/>
      <c r="W1187" s="42"/>
      <c r="X1187" s="42"/>
      <c r="Y1187" s="42"/>
      <c r="Z1187" s="42"/>
      <c r="AA1187" s="42"/>
      <c r="AB1187" s="42"/>
      <c r="AC1187" s="42"/>
      <c r="AD1187" s="42"/>
      <c r="AE1187" s="42"/>
      <c r="AR1187" s="219" t="s">
        <v>362</v>
      </c>
      <c r="AT1187" s="219" t="s">
        <v>149</v>
      </c>
      <c r="AU1187" s="219" t="s">
        <v>88</v>
      </c>
      <c r="AY1187" s="20" t="s">
        <v>146</v>
      </c>
      <c r="BE1187" s="220">
        <f>IF(N1187="základní",J1187,0)</f>
        <v>0</v>
      </c>
      <c r="BF1187" s="220">
        <f>IF(N1187="snížená",J1187,0)</f>
        <v>0</v>
      </c>
      <c r="BG1187" s="220">
        <f>IF(N1187="zákl. přenesená",J1187,0)</f>
        <v>0</v>
      </c>
      <c r="BH1187" s="220">
        <f>IF(N1187="sníž. přenesená",J1187,0)</f>
        <v>0</v>
      </c>
      <c r="BI1187" s="220">
        <f>IF(N1187="nulová",J1187,0)</f>
        <v>0</v>
      </c>
      <c r="BJ1187" s="20" t="s">
        <v>86</v>
      </c>
      <c r="BK1187" s="220">
        <f>ROUND(I1187*H1187,2)</f>
        <v>0</v>
      </c>
      <c r="BL1187" s="20" t="s">
        <v>362</v>
      </c>
      <c r="BM1187" s="219" t="s">
        <v>1147</v>
      </c>
    </row>
    <row r="1188" s="2" customFormat="1">
      <c r="A1188" s="42"/>
      <c r="B1188" s="43"/>
      <c r="C1188" s="44"/>
      <c r="D1188" s="221" t="s">
        <v>155</v>
      </c>
      <c r="E1188" s="44"/>
      <c r="F1188" s="222" t="s">
        <v>1148</v>
      </c>
      <c r="G1188" s="44"/>
      <c r="H1188" s="44"/>
      <c r="I1188" s="223"/>
      <c r="J1188" s="44"/>
      <c r="K1188" s="44"/>
      <c r="L1188" s="48"/>
      <c r="M1188" s="224"/>
      <c r="N1188" s="225"/>
      <c r="O1188" s="88"/>
      <c r="P1188" s="88"/>
      <c r="Q1188" s="88"/>
      <c r="R1188" s="88"/>
      <c r="S1188" s="88"/>
      <c r="T1188" s="89"/>
      <c r="U1188" s="42"/>
      <c r="V1188" s="42"/>
      <c r="W1188" s="42"/>
      <c r="X1188" s="42"/>
      <c r="Y1188" s="42"/>
      <c r="Z1188" s="42"/>
      <c r="AA1188" s="42"/>
      <c r="AB1188" s="42"/>
      <c r="AC1188" s="42"/>
      <c r="AD1188" s="42"/>
      <c r="AE1188" s="42"/>
      <c r="AT1188" s="20" t="s">
        <v>155</v>
      </c>
      <c r="AU1188" s="20" t="s">
        <v>88</v>
      </c>
    </row>
    <row r="1189" s="2" customFormat="1">
      <c r="A1189" s="42"/>
      <c r="B1189" s="43"/>
      <c r="C1189" s="44"/>
      <c r="D1189" s="226" t="s">
        <v>156</v>
      </c>
      <c r="E1189" s="44"/>
      <c r="F1189" s="227" t="s">
        <v>1149</v>
      </c>
      <c r="G1189" s="44"/>
      <c r="H1189" s="44"/>
      <c r="I1189" s="223"/>
      <c r="J1189" s="44"/>
      <c r="K1189" s="44"/>
      <c r="L1189" s="48"/>
      <c r="M1189" s="224"/>
      <c r="N1189" s="225"/>
      <c r="O1189" s="88"/>
      <c r="P1189" s="88"/>
      <c r="Q1189" s="88"/>
      <c r="R1189" s="88"/>
      <c r="S1189" s="88"/>
      <c r="T1189" s="89"/>
      <c r="U1189" s="42"/>
      <c r="V1189" s="42"/>
      <c r="W1189" s="42"/>
      <c r="X1189" s="42"/>
      <c r="Y1189" s="42"/>
      <c r="Z1189" s="42"/>
      <c r="AA1189" s="42"/>
      <c r="AB1189" s="42"/>
      <c r="AC1189" s="42"/>
      <c r="AD1189" s="42"/>
      <c r="AE1189" s="42"/>
      <c r="AT1189" s="20" t="s">
        <v>156</v>
      </c>
      <c r="AU1189" s="20" t="s">
        <v>88</v>
      </c>
    </row>
    <row r="1190" s="12" customFormat="1" ht="22.8" customHeight="1">
      <c r="A1190" s="12"/>
      <c r="B1190" s="192"/>
      <c r="C1190" s="193"/>
      <c r="D1190" s="194" t="s">
        <v>77</v>
      </c>
      <c r="E1190" s="206" t="s">
        <v>1150</v>
      </c>
      <c r="F1190" s="206" t="s">
        <v>1151</v>
      </c>
      <c r="G1190" s="193"/>
      <c r="H1190" s="193"/>
      <c r="I1190" s="196"/>
      <c r="J1190" s="207">
        <f>BK1190</f>
        <v>0</v>
      </c>
      <c r="K1190" s="193"/>
      <c r="L1190" s="198"/>
      <c r="M1190" s="199"/>
      <c r="N1190" s="200"/>
      <c r="O1190" s="200"/>
      <c r="P1190" s="201">
        <f>SUM(P1191:P1196)</f>
        <v>0</v>
      </c>
      <c r="Q1190" s="200"/>
      <c r="R1190" s="201">
        <f>SUM(R1191:R1196)</f>
        <v>0.0014</v>
      </c>
      <c r="S1190" s="200"/>
      <c r="T1190" s="202">
        <f>SUM(T1191:T1196)</f>
        <v>0</v>
      </c>
      <c r="U1190" s="12"/>
      <c r="V1190" s="12"/>
      <c r="W1190" s="12"/>
      <c r="X1190" s="12"/>
      <c r="Y1190" s="12"/>
      <c r="Z1190" s="12"/>
      <c r="AA1190" s="12"/>
      <c r="AB1190" s="12"/>
      <c r="AC1190" s="12"/>
      <c r="AD1190" s="12"/>
      <c r="AE1190" s="12"/>
      <c r="AR1190" s="203" t="s">
        <v>88</v>
      </c>
      <c r="AT1190" s="204" t="s">
        <v>77</v>
      </c>
      <c r="AU1190" s="204" t="s">
        <v>86</v>
      </c>
      <c r="AY1190" s="203" t="s">
        <v>146</v>
      </c>
      <c r="BK1190" s="205">
        <f>SUM(BK1191:BK1196)</f>
        <v>0</v>
      </c>
    </row>
    <row r="1191" s="2" customFormat="1" ht="24.15" customHeight="1">
      <c r="A1191" s="42"/>
      <c r="B1191" s="43"/>
      <c r="C1191" s="208" t="s">
        <v>1152</v>
      </c>
      <c r="D1191" s="208" t="s">
        <v>149</v>
      </c>
      <c r="E1191" s="209" t="s">
        <v>1153</v>
      </c>
      <c r="F1191" s="210" t="s">
        <v>1154</v>
      </c>
      <c r="G1191" s="211" t="s">
        <v>802</v>
      </c>
      <c r="H1191" s="212">
        <v>7</v>
      </c>
      <c r="I1191" s="213"/>
      <c r="J1191" s="214">
        <f>ROUND(I1191*H1191,2)</f>
        <v>0</v>
      </c>
      <c r="K1191" s="210" t="s">
        <v>152</v>
      </c>
      <c r="L1191" s="48"/>
      <c r="M1191" s="215" t="s">
        <v>32</v>
      </c>
      <c r="N1191" s="216" t="s">
        <v>49</v>
      </c>
      <c r="O1191" s="88"/>
      <c r="P1191" s="217">
        <f>O1191*H1191</f>
        <v>0</v>
      </c>
      <c r="Q1191" s="217">
        <v>0</v>
      </c>
      <c r="R1191" s="217">
        <f>Q1191*H1191</f>
        <v>0</v>
      </c>
      <c r="S1191" s="217">
        <v>0</v>
      </c>
      <c r="T1191" s="218">
        <f>S1191*H1191</f>
        <v>0</v>
      </c>
      <c r="U1191" s="42"/>
      <c r="V1191" s="42"/>
      <c r="W1191" s="42"/>
      <c r="X1191" s="42"/>
      <c r="Y1191" s="42"/>
      <c r="Z1191" s="42"/>
      <c r="AA1191" s="42"/>
      <c r="AB1191" s="42"/>
      <c r="AC1191" s="42"/>
      <c r="AD1191" s="42"/>
      <c r="AE1191" s="42"/>
      <c r="AR1191" s="219" t="s">
        <v>362</v>
      </c>
      <c r="AT1191" s="219" t="s">
        <v>149</v>
      </c>
      <c r="AU1191" s="219" t="s">
        <v>88</v>
      </c>
      <c r="AY1191" s="20" t="s">
        <v>146</v>
      </c>
      <c r="BE1191" s="220">
        <f>IF(N1191="základní",J1191,0)</f>
        <v>0</v>
      </c>
      <c r="BF1191" s="220">
        <f>IF(N1191="snížená",J1191,0)</f>
        <v>0</v>
      </c>
      <c r="BG1191" s="220">
        <f>IF(N1191="zákl. přenesená",J1191,0)</f>
        <v>0</v>
      </c>
      <c r="BH1191" s="220">
        <f>IF(N1191="sníž. přenesená",J1191,0)</f>
        <v>0</v>
      </c>
      <c r="BI1191" s="220">
        <f>IF(N1191="nulová",J1191,0)</f>
        <v>0</v>
      </c>
      <c r="BJ1191" s="20" t="s">
        <v>86</v>
      </c>
      <c r="BK1191" s="220">
        <f>ROUND(I1191*H1191,2)</f>
        <v>0</v>
      </c>
      <c r="BL1191" s="20" t="s">
        <v>362</v>
      </c>
      <c r="BM1191" s="219" t="s">
        <v>1155</v>
      </c>
    </row>
    <row r="1192" s="2" customFormat="1">
      <c r="A1192" s="42"/>
      <c r="B1192" s="43"/>
      <c r="C1192" s="44"/>
      <c r="D1192" s="221" t="s">
        <v>155</v>
      </c>
      <c r="E1192" s="44"/>
      <c r="F1192" s="222" t="s">
        <v>1156</v>
      </c>
      <c r="G1192" s="44"/>
      <c r="H1192" s="44"/>
      <c r="I1192" s="223"/>
      <c r="J1192" s="44"/>
      <c r="K1192" s="44"/>
      <c r="L1192" s="48"/>
      <c r="M1192" s="224"/>
      <c r="N1192" s="225"/>
      <c r="O1192" s="88"/>
      <c r="P1192" s="88"/>
      <c r="Q1192" s="88"/>
      <c r="R1192" s="88"/>
      <c r="S1192" s="88"/>
      <c r="T1192" s="89"/>
      <c r="U1192" s="42"/>
      <c r="V1192" s="42"/>
      <c r="W1192" s="42"/>
      <c r="X1192" s="42"/>
      <c r="Y1192" s="42"/>
      <c r="Z1192" s="42"/>
      <c r="AA1192" s="42"/>
      <c r="AB1192" s="42"/>
      <c r="AC1192" s="42"/>
      <c r="AD1192" s="42"/>
      <c r="AE1192" s="42"/>
      <c r="AT1192" s="20" t="s">
        <v>155</v>
      </c>
      <c r="AU1192" s="20" t="s">
        <v>88</v>
      </c>
    </row>
    <row r="1193" s="2" customFormat="1">
      <c r="A1193" s="42"/>
      <c r="B1193" s="43"/>
      <c r="C1193" s="44"/>
      <c r="D1193" s="226" t="s">
        <v>156</v>
      </c>
      <c r="E1193" s="44"/>
      <c r="F1193" s="227" t="s">
        <v>1157</v>
      </c>
      <c r="G1193" s="44"/>
      <c r="H1193" s="44"/>
      <c r="I1193" s="223"/>
      <c r="J1193" s="44"/>
      <c r="K1193" s="44"/>
      <c r="L1193" s="48"/>
      <c r="M1193" s="224"/>
      <c r="N1193" s="225"/>
      <c r="O1193" s="88"/>
      <c r="P1193" s="88"/>
      <c r="Q1193" s="88"/>
      <c r="R1193" s="88"/>
      <c r="S1193" s="88"/>
      <c r="T1193" s="89"/>
      <c r="U1193" s="42"/>
      <c r="V1193" s="42"/>
      <c r="W1193" s="42"/>
      <c r="X1193" s="42"/>
      <c r="Y1193" s="42"/>
      <c r="Z1193" s="42"/>
      <c r="AA1193" s="42"/>
      <c r="AB1193" s="42"/>
      <c r="AC1193" s="42"/>
      <c r="AD1193" s="42"/>
      <c r="AE1193" s="42"/>
      <c r="AT1193" s="20" t="s">
        <v>156</v>
      </c>
      <c r="AU1193" s="20" t="s">
        <v>88</v>
      </c>
    </row>
    <row r="1194" s="13" customFormat="1">
      <c r="A1194" s="13"/>
      <c r="B1194" s="229"/>
      <c r="C1194" s="230"/>
      <c r="D1194" s="221" t="s">
        <v>186</v>
      </c>
      <c r="E1194" s="231" t="s">
        <v>32</v>
      </c>
      <c r="F1194" s="232" t="s">
        <v>1158</v>
      </c>
      <c r="G1194" s="230"/>
      <c r="H1194" s="233">
        <v>7</v>
      </c>
      <c r="I1194" s="234"/>
      <c r="J1194" s="230"/>
      <c r="K1194" s="230"/>
      <c r="L1194" s="235"/>
      <c r="M1194" s="236"/>
      <c r="N1194" s="237"/>
      <c r="O1194" s="237"/>
      <c r="P1194" s="237"/>
      <c r="Q1194" s="237"/>
      <c r="R1194" s="237"/>
      <c r="S1194" s="237"/>
      <c r="T1194" s="238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39" t="s">
        <v>186</v>
      </c>
      <c r="AU1194" s="239" t="s">
        <v>88</v>
      </c>
      <c r="AV1194" s="13" t="s">
        <v>88</v>
      </c>
      <c r="AW1194" s="13" t="s">
        <v>39</v>
      </c>
      <c r="AX1194" s="13" t="s">
        <v>86</v>
      </c>
      <c r="AY1194" s="239" t="s">
        <v>146</v>
      </c>
    </row>
    <row r="1195" s="2" customFormat="1" ht="21.75" customHeight="1">
      <c r="A1195" s="42"/>
      <c r="B1195" s="43"/>
      <c r="C1195" s="265" t="s">
        <v>1159</v>
      </c>
      <c r="D1195" s="265" t="s">
        <v>286</v>
      </c>
      <c r="E1195" s="266" t="s">
        <v>1160</v>
      </c>
      <c r="F1195" s="267" t="s">
        <v>1161</v>
      </c>
      <c r="G1195" s="268" t="s">
        <v>802</v>
      </c>
      <c r="H1195" s="269">
        <v>7</v>
      </c>
      <c r="I1195" s="270"/>
      <c r="J1195" s="271">
        <f>ROUND(I1195*H1195,2)</f>
        <v>0</v>
      </c>
      <c r="K1195" s="267" t="s">
        <v>152</v>
      </c>
      <c r="L1195" s="272"/>
      <c r="M1195" s="273" t="s">
        <v>32</v>
      </c>
      <c r="N1195" s="274" t="s">
        <v>49</v>
      </c>
      <c r="O1195" s="88"/>
      <c r="P1195" s="217">
        <f>O1195*H1195</f>
        <v>0</v>
      </c>
      <c r="Q1195" s="217">
        <v>0.00020000000000000001</v>
      </c>
      <c r="R1195" s="217">
        <f>Q1195*H1195</f>
        <v>0.0014</v>
      </c>
      <c r="S1195" s="217">
        <v>0</v>
      </c>
      <c r="T1195" s="218">
        <f>S1195*H1195</f>
        <v>0</v>
      </c>
      <c r="U1195" s="42"/>
      <c r="V1195" s="42"/>
      <c r="W1195" s="42"/>
      <c r="X1195" s="42"/>
      <c r="Y1195" s="42"/>
      <c r="Z1195" s="42"/>
      <c r="AA1195" s="42"/>
      <c r="AB1195" s="42"/>
      <c r="AC1195" s="42"/>
      <c r="AD1195" s="42"/>
      <c r="AE1195" s="42"/>
      <c r="AR1195" s="219" t="s">
        <v>538</v>
      </c>
      <c r="AT1195" s="219" t="s">
        <v>286</v>
      </c>
      <c r="AU1195" s="219" t="s">
        <v>88</v>
      </c>
      <c r="AY1195" s="20" t="s">
        <v>146</v>
      </c>
      <c r="BE1195" s="220">
        <f>IF(N1195="základní",J1195,0)</f>
        <v>0</v>
      </c>
      <c r="BF1195" s="220">
        <f>IF(N1195="snížená",J1195,0)</f>
        <v>0</v>
      </c>
      <c r="BG1195" s="220">
        <f>IF(N1195="zákl. přenesená",J1195,0)</f>
        <v>0</v>
      </c>
      <c r="BH1195" s="220">
        <f>IF(N1195="sníž. přenesená",J1195,0)</f>
        <v>0</v>
      </c>
      <c r="BI1195" s="220">
        <f>IF(N1195="nulová",J1195,0)</f>
        <v>0</v>
      </c>
      <c r="BJ1195" s="20" t="s">
        <v>86</v>
      </c>
      <c r="BK1195" s="220">
        <f>ROUND(I1195*H1195,2)</f>
        <v>0</v>
      </c>
      <c r="BL1195" s="20" t="s">
        <v>362</v>
      </c>
      <c r="BM1195" s="219" t="s">
        <v>1162</v>
      </c>
    </row>
    <row r="1196" s="2" customFormat="1">
      <c r="A1196" s="42"/>
      <c r="B1196" s="43"/>
      <c r="C1196" s="44"/>
      <c r="D1196" s="221" t="s">
        <v>155</v>
      </c>
      <c r="E1196" s="44"/>
      <c r="F1196" s="222" t="s">
        <v>1161</v>
      </c>
      <c r="G1196" s="44"/>
      <c r="H1196" s="44"/>
      <c r="I1196" s="223"/>
      <c r="J1196" s="44"/>
      <c r="K1196" s="44"/>
      <c r="L1196" s="48"/>
      <c r="M1196" s="224"/>
      <c r="N1196" s="225"/>
      <c r="O1196" s="88"/>
      <c r="P1196" s="88"/>
      <c r="Q1196" s="88"/>
      <c r="R1196" s="88"/>
      <c r="S1196" s="88"/>
      <c r="T1196" s="89"/>
      <c r="U1196" s="42"/>
      <c r="V1196" s="42"/>
      <c r="W1196" s="42"/>
      <c r="X1196" s="42"/>
      <c r="Y1196" s="42"/>
      <c r="Z1196" s="42"/>
      <c r="AA1196" s="42"/>
      <c r="AB1196" s="42"/>
      <c r="AC1196" s="42"/>
      <c r="AD1196" s="42"/>
      <c r="AE1196" s="42"/>
      <c r="AT1196" s="20" t="s">
        <v>155</v>
      </c>
      <c r="AU1196" s="20" t="s">
        <v>88</v>
      </c>
    </row>
    <row r="1197" s="12" customFormat="1" ht="22.8" customHeight="1">
      <c r="A1197" s="12"/>
      <c r="B1197" s="192"/>
      <c r="C1197" s="193"/>
      <c r="D1197" s="194" t="s">
        <v>77</v>
      </c>
      <c r="E1197" s="206" t="s">
        <v>1163</v>
      </c>
      <c r="F1197" s="206" t="s">
        <v>1164</v>
      </c>
      <c r="G1197" s="193"/>
      <c r="H1197" s="193"/>
      <c r="I1197" s="196"/>
      <c r="J1197" s="207">
        <f>BK1197</f>
        <v>0</v>
      </c>
      <c r="K1197" s="193"/>
      <c r="L1197" s="198"/>
      <c r="M1197" s="199"/>
      <c r="N1197" s="200"/>
      <c r="O1197" s="200"/>
      <c r="P1197" s="201">
        <f>SUM(P1198:P1385)</f>
        <v>0</v>
      </c>
      <c r="Q1197" s="200"/>
      <c r="R1197" s="201">
        <f>SUM(R1198:R1385)</f>
        <v>62.61212789999999</v>
      </c>
      <c r="S1197" s="200"/>
      <c r="T1197" s="202">
        <f>SUM(T1198:T1385)</f>
        <v>0</v>
      </c>
      <c r="U1197" s="12"/>
      <c r="V1197" s="12"/>
      <c r="W1197" s="12"/>
      <c r="X1197" s="12"/>
      <c r="Y1197" s="12"/>
      <c r="Z1197" s="12"/>
      <c r="AA1197" s="12"/>
      <c r="AB1197" s="12"/>
      <c r="AC1197" s="12"/>
      <c r="AD1197" s="12"/>
      <c r="AE1197" s="12"/>
      <c r="AR1197" s="203" t="s">
        <v>88</v>
      </c>
      <c r="AT1197" s="204" t="s">
        <v>77</v>
      </c>
      <c r="AU1197" s="204" t="s">
        <v>86</v>
      </c>
      <c r="AY1197" s="203" t="s">
        <v>146</v>
      </c>
      <c r="BK1197" s="205">
        <f>SUM(BK1198:BK1385)</f>
        <v>0</v>
      </c>
    </row>
    <row r="1198" s="2" customFormat="1" ht="33" customHeight="1">
      <c r="A1198" s="42"/>
      <c r="B1198" s="43"/>
      <c r="C1198" s="208" t="s">
        <v>1165</v>
      </c>
      <c r="D1198" s="208" t="s">
        <v>149</v>
      </c>
      <c r="E1198" s="209" t="s">
        <v>1166</v>
      </c>
      <c r="F1198" s="210" t="s">
        <v>1167</v>
      </c>
      <c r="G1198" s="211" t="s">
        <v>227</v>
      </c>
      <c r="H1198" s="212">
        <v>68.692999999999998</v>
      </c>
      <c r="I1198" s="213"/>
      <c r="J1198" s="214">
        <f>ROUND(I1198*H1198,2)</f>
        <v>0</v>
      </c>
      <c r="K1198" s="210" t="s">
        <v>152</v>
      </c>
      <c r="L1198" s="48"/>
      <c r="M1198" s="215" t="s">
        <v>32</v>
      </c>
      <c r="N1198" s="216" t="s">
        <v>49</v>
      </c>
      <c r="O1198" s="88"/>
      <c r="P1198" s="217">
        <f>O1198*H1198</f>
        <v>0</v>
      </c>
      <c r="Q1198" s="217">
        <v>0.00108</v>
      </c>
      <c r="R1198" s="217">
        <f>Q1198*H1198</f>
        <v>0.074188439999999994</v>
      </c>
      <c r="S1198" s="217">
        <v>0</v>
      </c>
      <c r="T1198" s="218">
        <f>S1198*H1198</f>
        <v>0</v>
      </c>
      <c r="U1198" s="42"/>
      <c r="V1198" s="42"/>
      <c r="W1198" s="42"/>
      <c r="X1198" s="42"/>
      <c r="Y1198" s="42"/>
      <c r="Z1198" s="42"/>
      <c r="AA1198" s="42"/>
      <c r="AB1198" s="42"/>
      <c r="AC1198" s="42"/>
      <c r="AD1198" s="42"/>
      <c r="AE1198" s="42"/>
      <c r="AR1198" s="219" t="s">
        <v>362</v>
      </c>
      <c r="AT1198" s="219" t="s">
        <v>149</v>
      </c>
      <c r="AU1198" s="219" t="s">
        <v>88</v>
      </c>
      <c r="AY1198" s="20" t="s">
        <v>146</v>
      </c>
      <c r="BE1198" s="220">
        <f>IF(N1198="základní",J1198,0)</f>
        <v>0</v>
      </c>
      <c r="BF1198" s="220">
        <f>IF(N1198="snížená",J1198,0)</f>
        <v>0</v>
      </c>
      <c r="BG1198" s="220">
        <f>IF(N1198="zákl. přenesená",J1198,0)</f>
        <v>0</v>
      </c>
      <c r="BH1198" s="220">
        <f>IF(N1198="sníž. přenesená",J1198,0)</f>
        <v>0</v>
      </c>
      <c r="BI1198" s="220">
        <f>IF(N1198="nulová",J1198,0)</f>
        <v>0</v>
      </c>
      <c r="BJ1198" s="20" t="s">
        <v>86</v>
      </c>
      <c r="BK1198" s="220">
        <f>ROUND(I1198*H1198,2)</f>
        <v>0</v>
      </c>
      <c r="BL1198" s="20" t="s">
        <v>362</v>
      </c>
      <c r="BM1198" s="219" t="s">
        <v>1168</v>
      </c>
    </row>
    <row r="1199" s="2" customFormat="1">
      <c r="A1199" s="42"/>
      <c r="B1199" s="43"/>
      <c r="C1199" s="44"/>
      <c r="D1199" s="221" t="s">
        <v>155</v>
      </c>
      <c r="E1199" s="44"/>
      <c r="F1199" s="222" t="s">
        <v>1169</v>
      </c>
      <c r="G1199" s="44"/>
      <c r="H1199" s="44"/>
      <c r="I1199" s="223"/>
      <c r="J1199" s="44"/>
      <c r="K1199" s="44"/>
      <c r="L1199" s="48"/>
      <c r="M1199" s="224"/>
      <c r="N1199" s="225"/>
      <c r="O1199" s="88"/>
      <c r="P1199" s="88"/>
      <c r="Q1199" s="88"/>
      <c r="R1199" s="88"/>
      <c r="S1199" s="88"/>
      <c r="T1199" s="89"/>
      <c r="U1199" s="42"/>
      <c r="V1199" s="42"/>
      <c r="W1199" s="42"/>
      <c r="X1199" s="42"/>
      <c r="Y1199" s="42"/>
      <c r="Z1199" s="42"/>
      <c r="AA1199" s="42"/>
      <c r="AB1199" s="42"/>
      <c r="AC1199" s="42"/>
      <c r="AD1199" s="42"/>
      <c r="AE1199" s="42"/>
      <c r="AT1199" s="20" t="s">
        <v>155</v>
      </c>
      <c r="AU1199" s="20" t="s">
        <v>88</v>
      </c>
    </row>
    <row r="1200" s="2" customFormat="1">
      <c r="A1200" s="42"/>
      <c r="B1200" s="43"/>
      <c r="C1200" s="44"/>
      <c r="D1200" s="226" t="s">
        <v>156</v>
      </c>
      <c r="E1200" s="44"/>
      <c r="F1200" s="227" t="s">
        <v>1170</v>
      </c>
      <c r="G1200" s="44"/>
      <c r="H1200" s="44"/>
      <c r="I1200" s="223"/>
      <c r="J1200" s="44"/>
      <c r="K1200" s="44"/>
      <c r="L1200" s="48"/>
      <c r="M1200" s="224"/>
      <c r="N1200" s="225"/>
      <c r="O1200" s="88"/>
      <c r="P1200" s="88"/>
      <c r="Q1200" s="88"/>
      <c r="R1200" s="88"/>
      <c r="S1200" s="88"/>
      <c r="T1200" s="89"/>
      <c r="U1200" s="42"/>
      <c r="V1200" s="42"/>
      <c r="W1200" s="42"/>
      <c r="X1200" s="42"/>
      <c r="Y1200" s="42"/>
      <c r="Z1200" s="42"/>
      <c r="AA1200" s="42"/>
      <c r="AB1200" s="42"/>
      <c r="AC1200" s="42"/>
      <c r="AD1200" s="42"/>
      <c r="AE1200" s="42"/>
      <c r="AT1200" s="20" t="s">
        <v>156</v>
      </c>
      <c r="AU1200" s="20" t="s">
        <v>88</v>
      </c>
    </row>
    <row r="1201" s="13" customFormat="1">
      <c r="A1201" s="13"/>
      <c r="B1201" s="229"/>
      <c r="C1201" s="230"/>
      <c r="D1201" s="221" t="s">
        <v>186</v>
      </c>
      <c r="E1201" s="231" t="s">
        <v>32</v>
      </c>
      <c r="F1201" s="232" t="s">
        <v>1171</v>
      </c>
      <c r="G1201" s="230"/>
      <c r="H1201" s="233">
        <v>68.692999999999998</v>
      </c>
      <c r="I1201" s="234"/>
      <c r="J1201" s="230"/>
      <c r="K1201" s="230"/>
      <c r="L1201" s="235"/>
      <c r="M1201" s="236"/>
      <c r="N1201" s="237"/>
      <c r="O1201" s="237"/>
      <c r="P1201" s="237"/>
      <c r="Q1201" s="237"/>
      <c r="R1201" s="237"/>
      <c r="S1201" s="237"/>
      <c r="T1201" s="238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39" t="s">
        <v>186</v>
      </c>
      <c r="AU1201" s="239" t="s">
        <v>88</v>
      </c>
      <c r="AV1201" s="13" t="s">
        <v>88</v>
      </c>
      <c r="AW1201" s="13" t="s">
        <v>39</v>
      </c>
      <c r="AX1201" s="13" t="s">
        <v>86</v>
      </c>
      <c r="AY1201" s="239" t="s">
        <v>146</v>
      </c>
    </row>
    <row r="1202" s="2" customFormat="1" ht="24.15" customHeight="1">
      <c r="A1202" s="42"/>
      <c r="B1202" s="43"/>
      <c r="C1202" s="208" t="s">
        <v>1172</v>
      </c>
      <c r="D1202" s="208" t="s">
        <v>149</v>
      </c>
      <c r="E1202" s="209" t="s">
        <v>1173</v>
      </c>
      <c r="F1202" s="210" t="s">
        <v>1174</v>
      </c>
      <c r="G1202" s="211" t="s">
        <v>294</v>
      </c>
      <c r="H1202" s="212">
        <v>234.92599999999999</v>
      </c>
      <c r="I1202" s="213"/>
      <c r="J1202" s="214">
        <f>ROUND(I1202*H1202,2)</f>
        <v>0</v>
      </c>
      <c r="K1202" s="210" t="s">
        <v>152</v>
      </c>
      <c r="L1202" s="48"/>
      <c r="M1202" s="215" t="s">
        <v>32</v>
      </c>
      <c r="N1202" s="216" t="s">
        <v>49</v>
      </c>
      <c r="O1202" s="88"/>
      <c r="P1202" s="217">
        <f>O1202*H1202</f>
        <v>0</v>
      </c>
      <c r="Q1202" s="217">
        <v>0</v>
      </c>
      <c r="R1202" s="217">
        <f>Q1202*H1202</f>
        <v>0</v>
      </c>
      <c r="S1202" s="217">
        <v>0</v>
      </c>
      <c r="T1202" s="218">
        <f>S1202*H1202</f>
        <v>0</v>
      </c>
      <c r="U1202" s="42"/>
      <c r="V1202" s="42"/>
      <c r="W1202" s="42"/>
      <c r="X1202" s="42"/>
      <c r="Y1202" s="42"/>
      <c r="Z1202" s="42"/>
      <c r="AA1202" s="42"/>
      <c r="AB1202" s="42"/>
      <c r="AC1202" s="42"/>
      <c r="AD1202" s="42"/>
      <c r="AE1202" s="42"/>
      <c r="AR1202" s="219" t="s">
        <v>362</v>
      </c>
      <c r="AT1202" s="219" t="s">
        <v>149</v>
      </c>
      <c r="AU1202" s="219" t="s">
        <v>88</v>
      </c>
      <c r="AY1202" s="20" t="s">
        <v>146</v>
      </c>
      <c r="BE1202" s="220">
        <f>IF(N1202="základní",J1202,0)</f>
        <v>0</v>
      </c>
      <c r="BF1202" s="220">
        <f>IF(N1202="snížená",J1202,0)</f>
        <v>0</v>
      </c>
      <c r="BG1202" s="220">
        <f>IF(N1202="zákl. přenesená",J1202,0)</f>
        <v>0</v>
      </c>
      <c r="BH1202" s="220">
        <f>IF(N1202="sníž. přenesená",J1202,0)</f>
        <v>0</v>
      </c>
      <c r="BI1202" s="220">
        <f>IF(N1202="nulová",J1202,0)</f>
        <v>0</v>
      </c>
      <c r="BJ1202" s="20" t="s">
        <v>86</v>
      </c>
      <c r="BK1202" s="220">
        <f>ROUND(I1202*H1202,2)</f>
        <v>0</v>
      </c>
      <c r="BL1202" s="20" t="s">
        <v>362</v>
      </c>
      <c r="BM1202" s="219" t="s">
        <v>1175</v>
      </c>
    </row>
    <row r="1203" s="2" customFormat="1">
      <c r="A1203" s="42"/>
      <c r="B1203" s="43"/>
      <c r="C1203" s="44"/>
      <c r="D1203" s="221" t="s">
        <v>155</v>
      </c>
      <c r="E1203" s="44"/>
      <c r="F1203" s="222" t="s">
        <v>1176</v>
      </c>
      <c r="G1203" s="44"/>
      <c r="H1203" s="44"/>
      <c r="I1203" s="223"/>
      <c r="J1203" s="44"/>
      <c r="K1203" s="44"/>
      <c r="L1203" s="48"/>
      <c r="M1203" s="224"/>
      <c r="N1203" s="225"/>
      <c r="O1203" s="88"/>
      <c r="P1203" s="88"/>
      <c r="Q1203" s="88"/>
      <c r="R1203" s="88"/>
      <c r="S1203" s="88"/>
      <c r="T1203" s="89"/>
      <c r="U1203" s="42"/>
      <c r="V1203" s="42"/>
      <c r="W1203" s="42"/>
      <c r="X1203" s="42"/>
      <c r="Y1203" s="42"/>
      <c r="Z1203" s="42"/>
      <c r="AA1203" s="42"/>
      <c r="AB1203" s="42"/>
      <c r="AC1203" s="42"/>
      <c r="AD1203" s="42"/>
      <c r="AE1203" s="42"/>
      <c r="AT1203" s="20" t="s">
        <v>155</v>
      </c>
      <c r="AU1203" s="20" t="s">
        <v>88</v>
      </c>
    </row>
    <row r="1204" s="2" customFormat="1">
      <c r="A1204" s="42"/>
      <c r="B1204" s="43"/>
      <c r="C1204" s="44"/>
      <c r="D1204" s="226" t="s">
        <v>156</v>
      </c>
      <c r="E1204" s="44"/>
      <c r="F1204" s="227" t="s">
        <v>1177</v>
      </c>
      <c r="G1204" s="44"/>
      <c r="H1204" s="44"/>
      <c r="I1204" s="223"/>
      <c r="J1204" s="44"/>
      <c r="K1204" s="44"/>
      <c r="L1204" s="48"/>
      <c r="M1204" s="224"/>
      <c r="N1204" s="225"/>
      <c r="O1204" s="88"/>
      <c r="P1204" s="88"/>
      <c r="Q1204" s="88"/>
      <c r="R1204" s="88"/>
      <c r="S1204" s="88"/>
      <c r="T1204" s="89"/>
      <c r="U1204" s="42"/>
      <c r="V1204" s="42"/>
      <c r="W1204" s="42"/>
      <c r="X1204" s="42"/>
      <c r="Y1204" s="42"/>
      <c r="Z1204" s="42"/>
      <c r="AA1204" s="42"/>
      <c r="AB1204" s="42"/>
      <c r="AC1204" s="42"/>
      <c r="AD1204" s="42"/>
      <c r="AE1204" s="42"/>
      <c r="AT1204" s="20" t="s">
        <v>156</v>
      </c>
      <c r="AU1204" s="20" t="s">
        <v>88</v>
      </c>
    </row>
    <row r="1205" s="14" customFormat="1">
      <c r="A1205" s="14"/>
      <c r="B1205" s="244"/>
      <c r="C1205" s="245"/>
      <c r="D1205" s="221" t="s">
        <v>186</v>
      </c>
      <c r="E1205" s="246" t="s">
        <v>32</v>
      </c>
      <c r="F1205" s="247" t="s">
        <v>951</v>
      </c>
      <c r="G1205" s="245"/>
      <c r="H1205" s="246" t="s">
        <v>32</v>
      </c>
      <c r="I1205" s="248"/>
      <c r="J1205" s="245"/>
      <c r="K1205" s="245"/>
      <c r="L1205" s="249"/>
      <c r="M1205" s="250"/>
      <c r="N1205" s="251"/>
      <c r="O1205" s="251"/>
      <c r="P1205" s="251"/>
      <c r="Q1205" s="251"/>
      <c r="R1205" s="251"/>
      <c r="S1205" s="251"/>
      <c r="T1205" s="252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53" t="s">
        <v>186</v>
      </c>
      <c r="AU1205" s="253" t="s">
        <v>88</v>
      </c>
      <c r="AV1205" s="14" t="s">
        <v>86</v>
      </c>
      <c r="AW1205" s="14" t="s">
        <v>39</v>
      </c>
      <c r="AX1205" s="14" t="s">
        <v>78</v>
      </c>
      <c r="AY1205" s="253" t="s">
        <v>146</v>
      </c>
    </row>
    <row r="1206" s="13" customFormat="1">
      <c r="A1206" s="13"/>
      <c r="B1206" s="229"/>
      <c r="C1206" s="230"/>
      <c r="D1206" s="221" t="s">
        <v>186</v>
      </c>
      <c r="E1206" s="231" t="s">
        <v>32</v>
      </c>
      <c r="F1206" s="232" t="s">
        <v>952</v>
      </c>
      <c r="G1206" s="230"/>
      <c r="H1206" s="233">
        <v>113.283</v>
      </c>
      <c r="I1206" s="234"/>
      <c r="J1206" s="230"/>
      <c r="K1206" s="230"/>
      <c r="L1206" s="235"/>
      <c r="M1206" s="236"/>
      <c r="N1206" s="237"/>
      <c r="O1206" s="237"/>
      <c r="P1206" s="237"/>
      <c r="Q1206" s="237"/>
      <c r="R1206" s="237"/>
      <c r="S1206" s="237"/>
      <c r="T1206" s="238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39" t="s">
        <v>186</v>
      </c>
      <c r="AU1206" s="239" t="s">
        <v>88</v>
      </c>
      <c r="AV1206" s="13" t="s">
        <v>88</v>
      </c>
      <c r="AW1206" s="13" t="s">
        <v>39</v>
      </c>
      <c r="AX1206" s="13" t="s">
        <v>78</v>
      </c>
      <c r="AY1206" s="239" t="s">
        <v>146</v>
      </c>
    </row>
    <row r="1207" s="13" customFormat="1">
      <c r="A1207" s="13"/>
      <c r="B1207" s="229"/>
      <c r="C1207" s="230"/>
      <c r="D1207" s="221" t="s">
        <v>186</v>
      </c>
      <c r="E1207" s="231" t="s">
        <v>32</v>
      </c>
      <c r="F1207" s="232" t="s">
        <v>953</v>
      </c>
      <c r="G1207" s="230"/>
      <c r="H1207" s="233">
        <v>10.592000000000001</v>
      </c>
      <c r="I1207" s="234"/>
      <c r="J1207" s="230"/>
      <c r="K1207" s="230"/>
      <c r="L1207" s="235"/>
      <c r="M1207" s="236"/>
      <c r="N1207" s="237"/>
      <c r="O1207" s="237"/>
      <c r="P1207" s="237"/>
      <c r="Q1207" s="237"/>
      <c r="R1207" s="237"/>
      <c r="S1207" s="237"/>
      <c r="T1207" s="238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39" t="s">
        <v>186</v>
      </c>
      <c r="AU1207" s="239" t="s">
        <v>88</v>
      </c>
      <c r="AV1207" s="13" t="s">
        <v>88</v>
      </c>
      <c r="AW1207" s="13" t="s">
        <v>39</v>
      </c>
      <c r="AX1207" s="13" t="s">
        <v>78</v>
      </c>
      <c r="AY1207" s="239" t="s">
        <v>146</v>
      </c>
    </row>
    <row r="1208" s="13" customFormat="1">
      <c r="A1208" s="13"/>
      <c r="B1208" s="229"/>
      <c r="C1208" s="230"/>
      <c r="D1208" s="221" t="s">
        <v>186</v>
      </c>
      <c r="E1208" s="231" t="s">
        <v>32</v>
      </c>
      <c r="F1208" s="232" t="s">
        <v>954</v>
      </c>
      <c r="G1208" s="230"/>
      <c r="H1208" s="233">
        <v>2.0659999999999998</v>
      </c>
      <c r="I1208" s="234"/>
      <c r="J1208" s="230"/>
      <c r="K1208" s="230"/>
      <c r="L1208" s="235"/>
      <c r="M1208" s="236"/>
      <c r="N1208" s="237"/>
      <c r="O1208" s="237"/>
      <c r="P1208" s="237"/>
      <c r="Q1208" s="237"/>
      <c r="R1208" s="237"/>
      <c r="S1208" s="237"/>
      <c r="T1208" s="238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39" t="s">
        <v>186</v>
      </c>
      <c r="AU1208" s="239" t="s">
        <v>88</v>
      </c>
      <c r="AV1208" s="13" t="s">
        <v>88</v>
      </c>
      <c r="AW1208" s="13" t="s">
        <v>39</v>
      </c>
      <c r="AX1208" s="13" t="s">
        <v>78</v>
      </c>
      <c r="AY1208" s="239" t="s">
        <v>146</v>
      </c>
    </row>
    <row r="1209" s="13" customFormat="1">
      <c r="A1209" s="13"/>
      <c r="B1209" s="229"/>
      <c r="C1209" s="230"/>
      <c r="D1209" s="221" t="s">
        <v>186</v>
      </c>
      <c r="E1209" s="231" t="s">
        <v>32</v>
      </c>
      <c r="F1209" s="232" t="s">
        <v>955</v>
      </c>
      <c r="G1209" s="230"/>
      <c r="H1209" s="233">
        <v>8.5960000000000001</v>
      </c>
      <c r="I1209" s="234"/>
      <c r="J1209" s="230"/>
      <c r="K1209" s="230"/>
      <c r="L1209" s="235"/>
      <c r="M1209" s="236"/>
      <c r="N1209" s="237"/>
      <c r="O1209" s="237"/>
      <c r="P1209" s="237"/>
      <c r="Q1209" s="237"/>
      <c r="R1209" s="237"/>
      <c r="S1209" s="237"/>
      <c r="T1209" s="238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39" t="s">
        <v>186</v>
      </c>
      <c r="AU1209" s="239" t="s">
        <v>88</v>
      </c>
      <c r="AV1209" s="13" t="s">
        <v>88</v>
      </c>
      <c r="AW1209" s="13" t="s">
        <v>39</v>
      </c>
      <c r="AX1209" s="13" t="s">
        <v>78</v>
      </c>
      <c r="AY1209" s="239" t="s">
        <v>146</v>
      </c>
    </row>
    <row r="1210" s="13" customFormat="1">
      <c r="A1210" s="13"/>
      <c r="B1210" s="229"/>
      <c r="C1210" s="230"/>
      <c r="D1210" s="221" t="s">
        <v>186</v>
      </c>
      <c r="E1210" s="231" t="s">
        <v>32</v>
      </c>
      <c r="F1210" s="232" t="s">
        <v>1178</v>
      </c>
      <c r="G1210" s="230"/>
      <c r="H1210" s="233">
        <v>100.389</v>
      </c>
      <c r="I1210" s="234"/>
      <c r="J1210" s="230"/>
      <c r="K1210" s="230"/>
      <c r="L1210" s="235"/>
      <c r="M1210" s="236"/>
      <c r="N1210" s="237"/>
      <c r="O1210" s="237"/>
      <c r="P1210" s="237"/>
      <c r="Q1210" s="237"/>
      <c r="R1210" s="237"/>
      <c r="S1210" s="237"/>
      <c r="T1210" s="238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39" t="s">
        <v>186</v>
      </c>
      <c r="AU1210" s="239" t="s">
        <v>88</v>
      </c>
      <c r="AV1210" s="13" t="s">
        <v>88</v>
      </c>
      <c r="AW1210" s="13" t="s">
        <v>39</v>
      </c>
      <c r="AX1210" s="13" t="s">
        <v>78</v>
      </c>
      <c r="AY1210" s="239" t="s">
        <v>146</v>
      </c>
    </row>
    <row r="1211" s="15" customFormat="1">
      <c r="A1211" s="15"/>
      <c r="B1211" s="254"/>
      <c r="C1211" s="255"/>
      <c r="D1211" s="221" t="s">
        <v>186</v>
      </c>
      <c r="E1211" s="256" t="s">
        <v>32</v>
      </c>
      <c r="F1211" s="257" t="s">
        <v>256</v>
      </c>
      <c r="G1211" s="255"/>
      <c r="H1211" s="258">
        <v>234.92599999999999</v>
      </c>
      <c r="I1211" s="259"/>
      <c r="J1211" s="255"/>
      <c r="K1211" s="255"/>
      <c r="L1211" s="260"/>
      <c r="M1211" s="261"/>
      <c r="N1211" s="262"/>
      <c r="O1211" s="262"/>
      <c r="P1211" s="262"/>
      <c r="Q1211" s="262"/>
      <c r="R1211" s="262"/>
      <c r="S1211" s="262"/>
      <c r="T1211" s="263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T1211" s="264" t="s">
        <v>186</v>
      </c>
      <c r="AU1211" s="264" t="s">
        <v>88</v>
      </c>
      <c r="AV1211" s="15" t="s">
        <v>171</v>
      </c>
      <c r="AW1211" s="15" t="s">
        <v>39</v>
      </c>
      <c r="AX1211" s="15" t="s">
        <v>86</v>
      </c>
      <c r="AY1211" s="264" t="s">
        <v>146</v>
      </c>
    </row>
    <row r="1212" s="2" customFormat="1" ht="24.15" customHeight="1">
      <c r="A1212" s="42"/>
      <c r="B1212" s="43"/>
      <c r="C1212" s="265" t="s">
        <v>1179</v>
      </c>
      <c r="D1212" s="265" t="s">
        <v>286</v>
      </c>
      <c r="E1212" s="266" t="s">
        <v>1180</v>
      </c>
      <c r="F1212" s="267" t="s">
        <v>1181</v>
      </c>
      <c r="G1212" s="268" t="s">
        <v>294</v>
      </c>
      <c r="H1212" s="269">
        <v>258.41899999999998</v>
      </c>
      <c r="I1212" s="270"/>
      <c r="J1212" s="271">
        <f>ROUND(I1212*H1212,2)</f>
        <v>0</v>
      </c>
      <c r="K1212" s="267" t="s">
        <v>152</v>
      </c>
      <c r="L1212" s="272"/>
      <c r="M1212" s="273" t="s">
        <v>32</v>
      </c>
      <c r="N1212" s="274" t="s">
        <v>49</v>
      </c>
      <c r="O1212" s="88"/>
      <c r="P1212" s="217">
        <f>O1212*H1212</f>
        <v>0</v>
      </c>
      <c r="Q1212" s="217">
        <v>0.014999999999999999</v>
      </c>
      <c r="R1212" s="217">
        <f>Q1212*H1212</f>
        <v>3.8762849999999998</v>
      </c>
      <c r="S1212" s="217">
        <v>0</v>
      </c>
      <c r="T1212" s="218">
        <f>S1212*H1212</f>
        <v>0</v>
      </c>
      <c r="U1212" s="42"/>
      <c r="V1212" s="42"/>
      <c r="W1212" s="42"/>
      <c r="X1212" s="42"/>
      <c r="Y1212" s="42"/>
      <c r="Z1212" s="42"/>
      <c r="AA1212" s="42"/>
      <c r="AB1212" s="42"/>
      <c r="AC1212" s="42"/>
      <c r="AD1212" s="42"/>
      <c r="AE1212" s="42"/>
      <c r="AR1212" s="219" t="s">
        <v>538</v>
      </c>
      <c r="AT1212" s="219" t="s">
        <v>286</v>
      </c>
      <c r="AU1212" s="219" t="s">
        <v>88</v>
      </c>
      <c r="AY1212" s="20" t="s">
        <v>146</v>
      </c>
      <c r="BE1212" s="220">
        <f>IF(N1212="základní",J1212,0)</f>
        <v>0</v>
      </c>
      <c r="BF1212" s="220">
        <f>IF(N1212="snížená",J1212,0)</f>
        <v>0</v>
      </c>
      <c r="BG1212" s="220">
        <f>IF(N1212="zákl. přenesená",J1212,0)</f>
        <v>0</v>
      </c>
      <c r="BH1212" s="220">
        <f>IF(N1212="sníž. přenesená",J1212,0)</f>
        <v>0</v>
      </c>
      <c r="BI1212" s="220">
        <f>IF(N1212="nulová",J1212,0)</f>
        <v>0</v>
      </c>
      <c r="BJ1212" s="20" t="s">
        <v>86</v>
      </c>
      <c r="BK1212" s="220">
        <f>ROUND(I1212*H1212,2)</f>
        <v>0</v>
      </c>
      <c r="BL1212" s="20" t="s">
        <v>362</v>
      </c>
      <c r="BM1212" s="219" t="s">
        <v>1182</v>
      </c>
    </row>
    <row r="1213" s="2" customFormat="1">
      <c r="A1213" s="42"/>
      <c r="B1213" s="43"/>
      <c r="C1213" s="44"/>
      <c r="D1213" s="221" t="s">
        <v>155</v>
      </c>
      <c r="E1213" s="44"/>
      <c r="F1213" s="222" t="s">
        <v>1181</v>
      </c>
      <c r="G1213" s="44"/>
      <c r="H1213" s="44"/>
      <c r="I1213" s="223"/>
      <c r="J1213" s="44"/>
      <c r="K1213" s="44"/>
      <c r="L1213" s="48"/>
      <c r="M1213" s="224"/>
      <c r="N1213" s="225"/>
      <c r="O1213" s="88"/>
      <c r="P1213" s="88"/>
      <c r="Q1213" s="88"/>
      <c r="R1213" s="88"/>
      <c r="S1213" s="88"/>
      <c r="T1213" s="89"/>
      <c r="U1213" s="42"/>
      <c r="V1213" s="42"/>
      <c r="W1213" s="42"/>
      <c r="X1213" s="42"/>
      <c r="Y1213" s="42"/>
      <c r="Z1213" s="42"/>
      <c r="AA1213" s="42"/>
      <c r="AB1213" s="42"/>
      <c r="AC1213" s="42"/>
      <c r="AD1213" s="42"/>
      <c r="AE1213" s="42"/>
      <c r="AT1213" s="20" t="s">
        <v>155</v>
      </c>
      <c r="AU1213" s="20" t="s">
        <v>88</v>
      </c>
    </row>
    <row r="1214" s="2" customFormat="1">
      <c r="A1214" s="42"/>
      <c r="B1214" s="43"/>
      <c r="C1214" s="44"/>
      <c r="D1214" s="221" t="s">
        <v>162</v>
      </c>
      <c r="E1214" s="44"/>
      <c r="F1214" s="228" t="s">
        <v>1183</v>
      </c>
      <c r="G1214" s="44"/>
      <c r="H1214" s="44"/>
      <c r="I1214" s="223"/>
      <c r="J1214" s="44"/>
      <c r="K1214" s="44"/>
      <c r="L1214" s="48"/>
      <c r="M1214" s="224"/>
      <c r="N1214" s="225"/>
      <c r="O1214" s="88"/>
      <c r="P1214" s="88"/>
      <c r="Q1214" s="88"/>
      <c r="R1214" s="88"/>
      <c r="S1214" s="88"/>
      <c r="T1214" s="89"/>
      <c r="U1214" s="42"/>
      <c r="V1214" s="42"/>
      <c r="W1214" s="42"/>
      <c r="X1214" s="42"/>
      <c r="Y1214" s="42"/>
      <c r="Z1214" s="42"/>
      <c r="AA1214" s="42"/>
      <c r="AB1214" s="42"/>
      <c r="AC1214" s="42"/>
      <c r="AD1214" s="42"/>
      <c r="AE1214" s="42"/>
      <c r="AT1214" s="20" t="s">
        <v>162</v>
      </c>
      <c r="AU1214" s="20" t="s">
        <v>88</v>
      </c>
    </row>
    <row r="1215" s="13" customFormat="1">
      <c r="A1215" s="13"/>
      <c r="B1215" s="229"/>
      <c r="C1215" s="230"/>
      <c r="D1215" s="221" t="s">
        <v>186</v>
      </c>
      <c r="E1215" s="230"/>
      <c r="F1215" s="232" t="s">
        <v>1184</v>
      </c>
      <c r="G1215" s="230"/>
      <c r="H1215" s="233">
        <v>258.41899999999998</v>
      </c>
      <c r="I1215" s="234"/>
      <c r="J1215" s="230"/>
      <c r="K1215" s="230"/>
      <c r="L1215" s="235"/>
      <c r="M1215" s="236"/>
      <c r="N1215" s="237"/>
      <c r="O1215" s="237"/>
      <c r="P1215" s="237"/>
      <c r="Q1215" s="237"/>
      <c r="R1215" s="237"/>
      <c r="S1215" s="237"/>
      <c r="T1215" s="238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39" t="s">
        <v>186</v>
      </c>
      <c r="AU1215" s="239" t="s">
        <v>88</v>
      </c>
      <c r="AV1215" s="13" t="s">
        <v>88</v>
      </c>
      <c r="AW1215" s="13" t="s">
        <v>4</v>
      </c>
      <c r="AX1215" s="13" t="s">
        <v>86</v>
      </c>
      <c r="AY1215" s="239" t="s">
        <v>146</v>
      </c>
    </row>
    <row r="1216" s="2" customFormat="1" ht="24.15" customHeight="1">
      <c r="A1216" s="42"/>
      <c r="B1216" s="43"/>
      <c r="C1216" s="208" t="s">
        <v>1185</v>
      </c>
      <c r="D1216" s="208" t="s">
        <v>149</v>
      </c>
      <c r="E1216" s="209" t="s">
        <v>1186</v>
      </c>
      <c r="F1216" s="210" t="s">
        <v>1187</v>
      </c>
      <c r="G1216" s="211" t="s">
        <v>294</v>
      </c>
      <c r="H1216" s="212">
        <v>619.98900000000003</v>
      </c>
      <c r="I1216" s="213"/>
      <c r="J1216" s="214">
        <f>ROUND(I1216*H1216,2)</f>
        <v>0</v>
      </c>
      <c r="K1216" s="210" t="s">
        <v>32</v>
      </c>
      <c r="L1216" s="48"/>
      <c r="M1216" s="215" t="s">
        <v>32</v>
      </c>
      <c r="N1216" s="216" t="s">
        <v>49</v>
      </c>
      <c r="O1216" s="88"/>
      <c r="P1216" s="217">
        <f>O1216*H1216</f>
        <v>0</v>
      </c>
      <c r="Q1216" s="217">
        <v>0.015650000000000001</v>
      </c>
      <c r="R1216" s="217">
        <f>Q1216*H1216</f>
        <v>9.7028278500000003</v>
      </c>
      <c r="S1216" s="217">
        <v>0</v>
      </c>
      <c r="T1216" s="218">
        <f>S1216*H1216</f>
        <v>0</v>
      </c>
      <c r="U1216" s="42"/>
      <c r="V1216" s="42"/>
      <c r="W1216" s="42"/>
      <c r="X1216" s="42"/>
      <c r="Y1216" s="42"/>
      <c r="Z1216" s="42"/>
      <c r="AA1216" s="42"/>
      <c r="AB1216" s="42"/>
      <c r="AC1216" s="42"/>
      <c r="AD1216" s="42"/>
      <c r="AE1216" s="42"/>
      <c r="AR1216" s="219" t="s">
        <v>362</v>
      </c>
      <c r="AT1216" s="219" t="s">
        <v>149</v>
      </c>
      <c r="AU1216" s="219" t="s">
        <v>88</v>
      </c>
      <c r="AY1216" s="20" t="s">
        <v>146</v>
      </c>
      <c r="BE1216" s="220">
        <f>IF(N1216="základní",J1216,0)</f>
        <v>0</v>
      </c>
      <c r="BF1216" s="220">
        <f>IF(N1216="snížená",J1216,0)</f>
        <v>0</v>
      </c>
      <c r="BG1216" s="220">
        <f>IF(N1216="zákl. přenesená",J1216,0)</f>
        <v>0</v>
      </c>
      <c r="BH1216" s="220">
        <f>IF(N1216="sníž. přenesená",J1216,0)</f>
        <v>0</v>
      </c>
      <c r="BI1216" s="220">
        <f>IF(N1216="nulová",J1216,0)</f>
        <v>0</v>
      </c>
      <c r="BJ1216" s="20" t="s">
        <v>86</v>
      </c>
      <c r="BK1216" s="220">
        <f>ROUND(I1216*H1216,2)</f>
        <v>0</v>
      </c>
      <c r="BL1216" s="20" t="s">
        <v>362</v>
      </c>
      <c r="BM1216" s="219" t="s">
        <v>1188</v>
      </c>
    </row>
    <row r="1217" s="2" customFormat="1">
      <c r="A1217" s="42"/>
      <c r="B1217" s="43"/>
      <c r="C1217" s="44"/>
      <c r="D1217" s="221" t="s">
        <v>155</v>
      </c>
      <c r="E1217" s="44"/>
      <c r="F1217" s="222" t="s">
        <v>1189</v>
      </c>
      <c r="G1217" s="44"/>
      <c r="H1217" s="44"/>
      <c r="I1217" s="223"/>
      <c r="J1217" s="44"/>
      <c r="K1217" s="44"/>
      <c r="L1217" s="48"/>
      <c r="M1217" s="224"/>
      <c r="N1217" s="225"/>
      <c r="O1217" s="88"/>
      <c r="P1217" s="88"/>
      <c r="Q1217" s="88"/>
      <c r="R1217" s="88"/>
      <c r="S1217" s="88"/>
      <c r="T1217" s="89"/>
      <c r="U1217" s="42"/>
      <c r="V1217" s="42"/>
      <c r="W1217" s="42"/>
      <c r="X1217" s="42"/>
      <c r="Y1217" s="42"/>
      <c r="Z1217" s="42"/>
      <c r="AA1217" s="42"/>
      <c r="AB1217" s="42"/>
      <c r="AC1217" s="42"/>
      <c r="AD1217" s="42"/>
      <c r="AE1217" s="42"/>
      <c r="AT1217" s="20" t="s">
        <v>155</v>
      </c>
      <c r="AU1217" s="20" t="s">
        <v>88</v>
      </c>
    </row>
    <row r="1218" s="14" customFormat="1">
      <c r="A1218" s="14"/>
      <c r="B1218" s="244"/>
      <c r="C1218" s="245"/>
      <c r="D1218" s="221" t="s">
        <v>186</v>
      </c>
      <c r="E1218" s="246" t="s">
        <v>32</v>
      </c>
      <c r="F1218" s="247" t="s">
        <v>1087</v>
      </c>
      <c r="G1218" s="245"/>
      <c r="H1218" s="246" t="s">
        <v>32</v>
      </c>
      <c r="I1218" s="248"/>
      <c r="J1218" s="245"/>
      <c r="K1218" s="245"/>
      <c r="L1218" s="249"/>
      <c r="M1218" s="250"/>
      <c r="N1218" s="251"/>
      <c r="O1218" s="251"/>
      <c r="P1218" s="251"/>
      <c r="Q1218" s="251"/>
      <c r="R1218" s="251"/>
      <c r="S1218" s="251"/>
      <c r="T1218" s="252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3" t="s">
        <v>186</v>
      </c>
      <c r="AU1218" s="253" t="s">
        <v>88</v>
      </c>
      <c r="AV1218" s="14" t="s">
        <v>86</v>
      </c>
      <c r="AW1218" s="14" t="s">
        <v>39</v>
      </c>
      <c r="AX1218" s="14" t="s">
        <v>78</v>
      </c>
      <c r="AY1218" s="253" t="s">
        <v>146</v>
      </c>
    </row>
    <row r="1219" s="14" customFormat="1">
      <c r="A1219" s="14"/>
      <c r="B1219" s="244"/>
      <c r="C1219" s="245"/>
      <c r="D1219" s="221" t="s">
        <v>186</v>
      </c>
      <c r="E1219" s="246" t="s">
        <v>32</v>
      </c>
      <c r="F1219" s="247" t="s">
        <v>1089</v>
      </c>
      <c r="G1219" s="245"/>
      <c r="H1219" s="246" t="s">
        <v>32</v>
      </c>
      <c r="I1219" s="248"/>
      <c r="J1219" s="245"/>
      <c r="K1219" s="245"/>
      <c r="L1219" s="249"/>
      <c r="M1219" s="250"/>
      <c r="N1219" s="251"/>
      <c r="O1219" s="251"/>
      <c r="P1219" s="251"/>
      <c r="Q1219" s="251"/>
      <c r="R1219" s="251"/>
      <c r="S1219" s="251"/>
      <c r="T1219" s="252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53" t="s">
        <v>186</v>
      </c>
      <c r="AU1219" s="253" t="s">
        <v>88</v>
      </c>
      <c r="AV1219" s="14" t="s">
        <v>86</v>
      </c>
      <c r="AW1219" s="14" t="s">
        <v>39</v>
      </c>
      <c r="AX1219" s="14" t="s">
        <v>78</v>
      </c>
      <c r="AY1219" s="253" t="s">
        <v>146</v>
      </c>
    </row>
    <row r="1220" s="13" customFormat="1">
      <c r="A1220" s="13"/>
      <c r="B1220" s="229"/>
      <c r="C1220" s="230"/>
      <c r="D1220" s="221" t="s">
        <v>186</v>
      </c>
      <c r="E1220" s="231" t="s">
        <v>32</v>
      </c>
      <c r="F1220" s="232" t="s">
        <v>1090</v>
      </c>
      <c r="G1220" s="230"/>
      <c r="H1220" s="233">
        <v>150.63900000000001</v>
      </c>
      <c r="I1220" s="234"/>
      <c r="J1220" s="230"/>
      <c r="K1220" s="230"/>
      <c r="L1220" s="235"/>
      <c r="M1220" s="236"/>
      <c r="N1220" s="237"/>
      <c r="O1220" s="237"/>
      <c r="P1220" s="237"/>
      <c r="Q1220" s="237"/>
      <c r="R1220" s="237"/>
      <c r="S1220" s="237"/>
      <c r="T1220" s="238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39" t="s">
        <v>186</v>
      </c>
      <c r="AU1220" s="239" t="s">
        <v>88</v>
      </c>
      <c r="AV1220" s="13" t="s">
        <v>88</v>
      </c>
      <c r="AW1220" s="13" t="s">
        <v>39</v>
      </c>
      <c r="AX1220" s="13" t="s">
        <v>78</v>
      </c>
      <c r="AY1220" s="239" t="s">
        <v>146</v>
      </c>
    </row>
    <row r="1221" s="13" customFormat="1">
      <c r="A1221" s="13"/>
      <c r="B1221" s="229"/>
      <c r="C1221" s="230"/>
      <c r="D1221" s="221" t="s">
        <v>186</v>
      </c>
      <c r="E1221" s="231" t="s">
        <v>32</v>
      </c>
      <c r="F1221" s="232" t="s">
        <v>1091</v>
      </c>
      <c r="G1221" s="230"/>
      <c r="H1221" s="233">
        <v>423.63</v>
      </c>
      <c r="I1221" s="234"/>
      <c r="J1221" s="230"/>
      <c r="K1221" s="230"/>
      <c r="L1221" s="235"/>
      <c r="M1221" s="236"/>
      <c r="N1221" s="237"/>
      <c r="O1221" s="237"/>
      <c r="P1221" s="237"/>
      <c r="Q1221" s="237"/>
      <c r="R1221" s="237"/>
      <c r="S1221" s="237"/>
      <c r="T1221" s="238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39" t="s">
        <v>186</v>
      </c>
      <c r="AU1221" s="239" t="s">
        <v>88</v>
      </c>
      <c r="AV1221" s="13" t="s">
        <v>88</v>
      </c>
      <c r="AW1221" s="13" t="s">
        <v>39</v>
      </c>
      <c r="AX1221" s="13" t="s">
        <v>78</v>
      </c>
      <c r="AY1221" s="239" t="s">
        <v>146</v>
      </c>
    </row>
    <row r="1222" s="14" customFormat="1">
      <c r="A1222" s="14"/>
      <c r="B1222" s="244"/>
      <c r="C1222" s="245"/>
      <c r="D1222" s="221" t="s">
        <v>186</v>
      </c>
      <c r="E1222" s="246" t="s">
        <v>32</v>
      </c>
      <c r="F1222" s="247" t="s">
        <v>1092</v>
      </c>
      <c r="G1222" s="245"/>
      <c r="H1222" s="246" t="s">
        <v>32</v>
      </c>
      <c r="I1222" s="248"/>
      <c r="J1222" s="245"/>
      <c r="K1222" s="245"/>
      <c r="L1222" s="249"/>
      <c r="M1222" s="250"/>
      <c r="N1222" s="251"/>
      <c r="O1222" s="251"/>
      <c r="P1222" s="251"/>
      <c r="Q1222" s="251"/>
      <c r="R1222" s="251"/>
      <c r="S1222" s="251"/>
      <c r="T1222" s="252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53" t="s">
        <v>186</v>
      </c>
      <c r="AU1222" s="253" t="s">
        <v>88</v>
      </c>
      <c r="AV1222" s="14" t="s">
        <v>86</v>
      </c>
      <c r="AW1222" s="14" t="s">
        <v>39</v>
      </c>
      <c r="AX1222" s="14" t="s">
        <v>78</v>
      </c>
      <c r="AY1222" s="253" t="s">
        <v>146</v>
      </c>
    </row>
    <row r="1223" s="13" customFormat="1">
      <c r="A1223" s="13"/>
      <c r="B1223" s="229"/>
      <c r="C1223" s="230"/>
      <c r="D1223" s="221" t="s">
        <v>186</v>
      </c>
      <c r="E1223" s="231" t="s">
        <v>32</v>
      </c>
      <c r="F1223" s="232" t="s">
        <v>1093</v>
      </c>
      <c r="G1223" s="230"/>
      <c r="H1223" s="233">
        <v>45.719999999999999</v>
      </c>
      <c r="I1223" s="234"/>
      <c r="J1223" s="230"/>
      <c r="K1223" s="230"/>
      <c r="L1223" s="235"/>
      <c r="M1223" s="236"/>
      <c r="N1223" s="237"/>
      <c r="O1223" s="237"/>
      <c r="P1223" s="237"/>
      <c r="Q1223" s="237"/>
      <c r="R1223" s="237"/>
      <c r="S1223" s="237"/>
      <c r="T1223" s="238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39" t="s">
        <v>186</v>
      </c>
      <c r="AU1223" s="239" t="s">
        <v>88</v>
      </c>
      <c r="AV1223" s="13" t="s">
        <v>88</v>
      </c>
      <c r="AW1223" s="13" t="s">
        <v>39</v>
      </c>
      <c r="AX1223" s="13" t="s">
        <v>78</v>
      </c>
      <c r="AY1223" s="239" t="s">
        <v>146</v>
      </c>
    </row>
    <row r="1224" s="15" customFormat="1">
      <c r="A1224" s="15"/>
      <c r="B1224" s="254"/>
      <c r="C1224" s="255"/>
      <c r="D1224" s="221" t="s">
        <v>186</v>
      </c>
      <c r="E1224" s="256" t="s">
        <v>32</v>
      </c>
      <c r="F1224" s="257" t="s">
        <v>256</v>
      </c>
      <c r="G1224" s="255"/>
      <c r="H1224" s="258">
        <v>619.98900000000003</v>
      </c>
      <c r="I1224" s="259"/>
      <c r="J1224" s="255"/>
      <c r="K1224" s="255"/>
      <c r="L1224" s="260"/>
      <c r="M1224" s="261"/>
      <c r="N1224" s="262"/>
      <c r="O1224" s="262"/>
      <c r="P1224" s="262"/>
      <c r="Q1224" s="262"/>
      <c r="R1224" s="262"/>
      <c r="S1224" s="262"/>
      <c r="T1224" s="263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T1224" s="264" t="s">
        <v>186</v>
      </c>
      <c r="AU1224" s="264" t="s">
        <v>88</v>
      </c>
      <c r="AV1224" s="15" t="s">
        <v>171</v>
      </c>
      <c r="AW1224" s="15" t="s">
        <v>39</v>
      </c>
      <c r="AX1224" s="15" t="s">
        <v>86</v>
      </c>
      <c r="AY1224" s="264" t="s">
        <v>146</v>
      </c>
    </row>
    <row r="1225" s="2" customFormat="1" ht="24.15" customHeight="1">
      <c r="A1225" s="42"/>
      <c r="B1225" s="43"/>
      <c r="C1225" s="265" t="s">
        <v>1190</v>
      </c>
      <c r="D1225" s="265" t="s">
        <v>286</v>
      </c>
      <c r="E1225" s="266" t="s">
        <v>1191</v>
      </c>
      <c r="F1225" s="267" t="s">
        <v>1192</v>
      </c>
      <c r="G1225" s="268" t="s">
        <v>294</v>
      </c>
      <c r="H1225" s="269">
        <v>681.98800000000006</v>
      </c>
      <c r="I1225" s="270"/>
      <c r="J1225" s="271">
        <f>ROUND(I1225*H1225,2)</f>
        <v>0</v>
      </c>
      <c r="K1225" s="267" t="s">
        <v>152</v>
      </c>
      <c r="L1225" s="272"/>
      <c r="M1225" s="273" t="s">
        <v>32</v>
      </c>
      <c r="N1225" s="274" t="s">
        <v>49</v>
      </c>
      <c r="O1225" s="88"/>
      <c r="P1225" s="217">
        <f>O1225*H1225</f>
        <v>0</v>
      </c>
      <c r="Q1225" s="217">
        <v>0.012999999999999999</v>
      </c>
      <c r="R1225" s="217">
        <f>Q1225*H1225</f>
        <v>8.8658440000000009</v>
      </c>
      <c r="S1225" s="217">
        <v>0</v>
      </c>
      <c r="T1225" s="218">
        <f>S1225*H1225</f>
        <v>0</v>
      </c>
      <c r="U1225" s="42"/>
      <c r="V1225" s="42"/>
      <c r="W1225" s="42"/>
      <c r="X1225" s="42"/>
      <c r="Y1225" s="42"/>
      <c r="Z1225" s="42"/>
      <c r="AA1225" s="42"/>
      <c r="AB1225" s="42"/>
      <c r="AC1225" s="42"/>
      <c r="AD1225" s="42"/>
      <c r="AE1225" s="42"/>
      <c r="AR1225" s="219" t="s">
        <v>538</v>
      </c>
      <c r="AT1225" s="219" t="s">
        <v>286</v>
      </c>
      <c r="AU1225" s="219" t="s">
        <v>88</v>
      </c>
      <c r="AY1225" s="20" t="s">
        <v>146</v>
      </c>
      <c r="BE1225" s="220">
        <f>IF(N1225="základní",J1225,0)</f>
        <v>0</v>
      </c>
      <c r="BF1225" s="220">
        <f>IF(N1225="snížená",J1225,0)</f>
        <v>0</v>
      </c>
      <c r="BG1225" s="220">
        <f>IF(N1225="zákl. přenesená",J1225,0)</f>
        <v>0</v>
      </c>
      <c r="BH1225" s="220">
        <f>IF(N1225="sníž. přenesená",J1225,0)</f>
        <v>0</v>
      </c>
      <c r="BI1225" s="220">
        <f>IF(N1225="nulová",J1225,0)</f>
        <v>0</v>
      </c>
      <c r="BJ1225" s="20" t="s">
        <v>86</v>
      </c>
      <c r="BK1225" s="220">
        <f>ROUND(I1225*H1225,2)</f>
        <v>0</v>
      </c>
      <c r="BL1225" s="20" t="s">
        <v>362</v>
      </c>
      <c r="BM1225" s="219" t="s">
        <v>1193</v>
      </c>
    </row>
    <row r="1226" s="2" customFormat="1">
      <c r="A1226" s="42"/>
      <c r="B1226" s="43"/>
      <c r="C1226" s="44"/>
      <c r="D1226" s="221" t="s">
        <v>155</v>
      </c>
      <c r="E1226" s="44"/>
      <c r="F1226" s="222" t="s">
        <v>1192</v>
      </c>
      <c r="G1226" s="44"/>
      <c r="H1226" s="44"/>
      <c r="I1226" s="223"/>
      <c r="J1226" s="44"/>
      <c r="K1226" s="44"/>
      <c r="L1226" s="48"/>
      <c r="M1226" s="224"/>
      <c r="N1226" s="225"/>
      <c r="O1226" s="88"/>
      <c r="P1226" s="88"/>
      <c r="Q1226" s="88"/>
      <c r="R1226" s="88"/>
      <c r="S1226" s="88"/>
      <c r="T1226" s="89"/>
      <c r="U1226" s="42"/>
      <c r="V1226" s="42"/>
      <c r="W1226" s="42"/>
      <c r="X1226" s="42"/>
      <c r="Y1226" s="42"/>
      <c r="Z1226" s="42"/>
      <c r="AA1226" s="42"/>
      <c r="AB1226" s="42"/>
      <c r="AC1226" s="42"/>
      <c r="AD1226" s="42"/>
      <c r="AE1226" s="42"/>
      <c r="AT1226" s="20" t="s">
        <v>155</v>
      </c>
      <c r="AU1226" s="20" t="s">
        <v>88</v>
      </c>
    </row>
    <row r="1227" s="2" customFormat="1">
      <c r="A1227" s="42"/>
      <c r="B1227" s="43"/>
      <c r="C1227" s="44"/>
      <c r="D1227" s="221" t="s">
        <v>162</v>
      </c>
      <c r="E1227" s="44"/>
      <c r="F1227" s="228" t="s">
        <v>1183</v>
      </c>
      <c r="G1227" s="44"/>
      <c r="H1227" s="44"/>
      <c r="I1227" s="223"/>
      <c r="J1227" s="44"/>
      <c r="K1227" s="44"/>
      <c r="L1227" s="48"/>
      <c r="M1227" s="224"/>
      <c r="N1227" s="225"/>
      <c r="O1227" s="88"/>
      <c r="P1227" s="88"/>
      <c r="Q1227" s="88"/>
      <c r="R1227" s="88"/>
      <c r="S1227" s="88"/>
      <c r="T1227" s="89"/>
      <c r="U1227" s="42"/>
      <c r="V1227" s="42"/>
      <c r="W1227" s="42"/>
      <c r="X1227" s="42"/>
      <c r="Y1227" s="42"/>
      <c r="Z1227" s="42"/>
      <c r="AA1227" s="42"/>
      <c r="AB1227" s="42"/>
      <c r="AC1227" s="42"/>
      <c r="AD1227" s="42"/>
      <c r="AE1227" s="42"/>
      <c r="AT1227" s="20" t="s">
        <v>162</v>
      </c>
      <c r="AU1227" s="20" t="s">
        <v>88</v>
      </c>
    </row>
    <row r="1228" s="13" customFormat="1">
      <c r="A1228" s="13"/>
      <c r="B1228" s="229"/>
      <c r="C1228" s="230"/>
      <c r="D1228" s="221" t="s">
        <v>186</v>
      </c>
      <c r="E1228" s="230"/>
      <c r="F1228" s="232" t="s">
        <v>1194</v>
      </c>
      <c r="G1228" s="230"/>
      <c r="H1228" s="233">
        <v>681.98800000000006</v>
      </c>
      <c r="I1228" s="234"/>
      <c r="J1228" s="230"/>
      <c r="K1228" s="230"/>
      <c r="L1228" s="235"/>
      <c r="M1228" s="236"/>
      <c r="N1228" s="237"/>
      <c r="O1228" s="237"/>
      <c r="P1228" s="237"/>
      <c r="Q1228" s="237"/>
      <c r="R1228" s="237"/>
      <c r="S1228" s="237"/>
      <c r="T1228" s="238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39" t="s">
        <v>186</v>
      </c>
      <c r="AU1228" s="239" t="s">
        <v>88</v>
      </c>
      <c r="AV1228" s="13" t="s">
        <v>88</v>
      </c>
      <c r="AW1228" s="13" t="s">
        <v>4</v>
      </c>
      <c r="AX1228" s="13" t="s">
        <v>86</v>
      </c>
      <c r="AY1228" s="239" t="s">
        <v>146</v>
      </c>
    </row>
    <row r="1229" s="2" customFormat="1" ht="16.5" customHeight="1">
      <c r="A1229" s="42"/>
      <c r="B1229" s="43"/>
      <c r="C1229" s="208" t="s">
        <v>1195</v>
      </c>
      <c r="D1229" s="208" t="s">
        <v>149</v>
      </c>
      <c r="E1229" s="209" t="s">
        <v>1196</v>
      </c>
      <c r="F1229" s="210" t="s">
        <v>1197</v>
      </c>
      <c r="G1229" s="211" t="s">
        <v>303</v>
      </c>
      <c r="H1229" s="212">
        <v>1288.2650000000001</v>
      </c>
      <c r="I1229" s="213"/>
      <c r="J1229" s="214">
        <f>ROUND(I1229*H1229,2)</f>
        <v>0</v>
      </c>
      <c r="K1229" s="210" t="s">
        <v>152</v>
      </c>
      <c r="L1229" s="48"/>
      <c r="M1229" s="215" t="s">
        <v>32</v>
      </c>
      <c r="N1229" s="216" t="s">
        <v>49</v>
      </c>
      <c r="O1229" s="88"/>
      <c r="P1229" s="217">
        <f>O1229*H1229</f>
        <v>0</v>
      </c>
      <c r="Q1229" s="217">
        <v>1.0000000000000001E-05</v>
      </c>
      <c r="R1229" s="217">
        <f>Q1229*H1229</f>
        <v>0.012882650000000002</v>
      </c>
      <c r="S1229" s="217">
        <v>0</v>
      </c>
      <c r="T1229" s="218">
        <f>S1229*H1229</f>
        <v>0</v>
      </c>
      <c r="U1229" s="42"/>
      <c r="V1229" s="42"/>
      <c r="W1229" s="42"/>
      <c r="X1229" s="42"/>
      <c r="Y1229" s="42"/>
      <c r="Z1229" s="42"/>
      <c r="AA1229" s="42"/>
      <c r="AB1229" s="42"/>
      <c r="AC1229" s="42"/>
      <c r="AD1229" s="42"/>
      <c r="AE1229" s="42"/>
      <c r="AR1229" s="219" t="s">
        <v>362</v>
      </c>
      <c r="AT1229" s="219" t="s">
        <v>149</v>
      </c>
      <c r="AU1229" s="219" t="s">
        <v>88</v>
      </c>
      <c r="AY1229" s="20" t="s">
        <v>146</v>
      </c>
      <c r="BE1229" s="220">
        <f>IF(N1229="základní",J1229,0)</f>
        <v>0</v>
      </c>
      <c r="BF1229" s="220">
        <f>IF(N1229="snížená",J1229,0)</f>
        <v>0</v>
      </c>
      <c r="BG1229" s="220">
        <f>IF(N1229="zákl. přenesená",J1229,0)</f>
        <v>0</v>
      </c>
      <c r="BH1229" s="220">
        <f>IF(N1229="sníž. přenesená",J1229,0)</f>
        <v>0</v>
      </c>
      <c r="BI1229" s="220">
        <f>IF(N1229="nulová",J1229,0)</f>
        <v>0</v>
      </c>
      <c r="BJ1229" s="20" t="s">
        <v>86</v>
      </c>
      <c r="BK1229" s="220">
        <f>ROUND(I1229*H1229,2)</f>
        <v>0</v>
      </c>
      <c r="BL1229" s="20" t="s">
        <v>362</v>
      </c>
      <c r="BM1229" s="219" t="s">
        <v>1198</v>
      </c>
    </row>
    <row r="1230" s="2" customFormat="1">
      <c r="A1230" s="42"/>
      <c r="B1230" s="43"/>
      <c r="C1230" s="44"/>
      <c r="D1230" s="221" t="s">
        <v>155</v>
      </c>
      <c r="E1230" s="44"/>
      <c r="F1230" s="222" t="s">
        <v>1199</v>
      </c>
      <c r="G1230" s="44"/>
      <c r="H1230" s="44"/>
      <c r="I1230" s="223"/>
      <c r="J1230" s="44"/>
      <c r="K1230" s="44"/>
      <c r="L1230" s="48"/>
      <c r="M1230" s="224"/>
      <c r="N1230" s="225"/>
      <c r="O1230" s="88"/>
      <c r="P1230" s="88"/>
      <c r="Q1230" s="88"/>
      <c r="R1230" s="88"/>
      <c r="S1230" s="88"/>
      <c r="T1230" s="89"/>
      <c r="U1230" s="42"/>
      <c r="V1230" s="42"/>
      <c r="W1230" s="42"/>
      <c r="X1230" s="42"/>
      <c r="Y1230" s="42"/>
      <c r="Z1230" s="42"/>
      <c r="AA1230" s="42"/>
      <c r="AB1230" s="42"/>
      <c r="AC1230" s="42"/>
      <c r="AD1230" s="42"/>
      <c r="AE1230" s="42"/>
      <c r="AT1230" s="20" t="s">
        <v>155</v>
      </c>
      <c r="AU1230" s="20" t="s">
        <v>88</v>
      </c>
    </row>
    <row r="1231" s="2" customFormat="1">
      <c r="A1231" s="42"/>
      <c r="B1231" s="43"/>
      <c r="C1231" s="44"/>
      <c r="D1231" s="226" t="s">
        <v>156</v>
      </c>
      <c r="E1231" s="44"/>
      <c r="F1231" s="227" t="s">
        <v>1200</v>
      </c>
      <c r="G1231" s="44"/>
      <c r="H1231" s="44"/>
      <c r="I1231" s="223"/>
      <c r="J1231" s="44"/>
      <c r="K1231" s="44"/>
      <c r="L1231" s="48"/>
      <c r="M1231" s="224"/>
      <c r="N1231" s="225"/>
      <c r="O1231" s="88"/>
      <c r="P1231" s="88"/>
      <c r="Q1231" s="88"/>
      <c r="R1231" s="88"/>
      <c r="S1231" s="88"/>
      <c r="T1231" s="89"/>
      <c r="U1231" s="42"/>
      <c r="V1231" s="42"/>
      <c r="W1231" s="42"/>
      <c r="X1231" s="42"/>
      <c r="Y1231" s="42"/>
      <c r="Z1231" s="42"/>
      <c r="AA1231" s="42"/>
      <c r="AB1231" s="42"/>
      <c r="AC1231" s="42"/>
      <c r="AD1231" s="42"/>
      <c r="AE1231" s="42"/>
      <c r="AT1231" s="20" t="s">
        <v>156</v>
      </c>
      <c r="AU1231" s="20" t="s">
        <v>88</v>
      </c>
    </row>
    <row r="1232" s="14" customFormat="1">
      <c r="A1232" s="14"/>
      <c r="B1232" s="244"/>
      <c r="C1232" s="245"/>
      <c r="D1232" s="221" t="s">
        <v>186</v>
      </c>
      <c r="E1232" s="246" t="s">
        <v>32</v>
      </c>
      <c r="F1232" s="247" t="s">
        <v>1087</v>
      </c>
      <c r="G1232" s="245"/>
      <c r="H1232" s="246" t="s">
        <v>32</v>
      </c>
      <c r="I1232" s="248"/>
      <c r="J1232" s="245"/>
      <c r="K1232" s="245"/>
      <c r="L1232" s="249"/>
      <c r="M1232" s="250"/>
      <c r="N1232" s="251"/>
      <c r="O1232" s="251"/>
      <c r="P1232" s="251"/>
      <c r="Q1232" s="251"/>
      <c r="R1232" s="251"/>
      <c r="S1232" s="251"/>
      <c r="T1232" s="252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53" t="s">
        <v>186</v>
      </c>
      <c r="AU1232" s="253" t="s">
        <v>88</v>
      </c>
      <c r="AV1232" s="14" t="s">
        <v>86</v>
      </c>
      <c r="AW1232" s="14" t="s">
        <v>39</v>
      </c>
      <c r="AX1232" s="14" t="s">
        <v>78</v>
      </c>
      <c r="AY1232" s="253" t="s">
        <v>146</v>
      </c>
    </row>
    <row r="1233" s="14" customFormat="1">
      <c r="A1233" s="14"/>
      <c r="B1233" s="244"/>
      <c r="C1233" s="245"/>
      <c r="D1233" s="221" t="s">
        <v>186</v>
      </c>
      <c r="E1233" s="246" t="s">
        <v>32</v>
      </c>
      <c r="F1233" s="247" t="s">
        <v>1088</v>
      </c>
      <c r="G1233" s="245"/>
      <c r="H1233" s="246" t="s">
        <v>32</v>
      </c>
      <c r="I1233" s="248"/>
      <c r="J1233" s="245"/>
      <c r="K1233" s="245"/>
      <c r="L1233" s="249"/>
      <c r="M1233" s="250"/>
      <c r="N1233" s="251"/>
      <c r="O1233" s="251"/>
      <c r="P1233" s="251"/>
      <c r="Q1233" s="251"/>
      <c r="R1233" s="251"/>
      <c r="S1233" s="251"/>
      <c r="T1233" s="252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53" t="s">
        <v>186</v>
      </c>
      <c r="AU1233" s="253" t="s">
        <v>88</v>
      </c>
      <c r="AV1233" s="14" t="s">
        <v>86</v>
      </c>
      <c r="AW1233" s="14" t="s">
        <v>39</v>
      </c>
      <c r="AX1233" s="14" t="s">
        <v>78</v>
      </c>
      <c r="AY1233" s="253" t="s">
        <v>146</v>
      </c>
    </row>
    <row r="1234" s="14" customFormat="1">
      <c r="A1234" s="14"/>
      <c r="B1234" s="244"/>
      <c r="C1234" s="245"/>
      <c r="D1234" s="221" t="s">
        <v>186</v>
      </c>
      <c r="E1234" s="246" t="s">
        <v>32</v>
      </c>
      <c r="F1234" s="247" t="s">
        <v>1089</v>
      </c>
      <c r="G1234" s="245"/>
      <c r="H1234" s="246" t="s">
        <v>32</v>
      </c>
      <c r="I1234" s="248"/>
      <c r="J1234" s="245"/>
      <c r="K1234" s="245"/>
      <c r="L1234" s="249"/>
      <c r="M1234" s="250"/>
      <c r="N1234" s="251"/>
      <c r="O1234" s="251"/>
      <c r="P1234" s="251"/>
      <c r="Q1234" s="251"/>
      <c r="R1234" s="251"/>
      <c r="S1234" s="251"/>
      <c r="T1234" s="252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3" t="s">
        <v>186</v>
      </c>
      <c r="AU1234" s="253" t="s">
        <v>88</v>
      </c>
      <c r="AV1234" s="14" t="s">
        <v>86</v>
      </c>
      <c r="AW1234" s="14" t="s">
        <v>39</v>
      </c>
      <c r="AX1234" s="14" t="s">
        <v>78</v>
      </c>
      <c r="AY1234" s="253" t="s">
        <v>146</v>
      </c>
    </row>
    <row r="1235" s="14" customFormat="1">
      <c r="A1235" s="14"/>
      <c r="B1235" s="244"/>
      <c r="C1235" s="245"/>
      <c r="D1235" s="221" t="s">
        <v>186</v>
      </c>
      <c r="E1235" s="246" t="s">
        <v>32</v>
      </c>
      <c r="F1235" s="247" t="s">
        <v>1092</v>
      </c>
      <c r="G1235" s="245"/>
      <c r="H1235" s="246" t="s">
        <v>32</v>
      </c>
      <c r="I1235" s="248"/>
      <c r="J1235" s="245"/>
      <c r="K1235" s="245"/>
      <c r="L1235" s="249"/>
      <c r="M1235" s="250"/>
      <c r="N1235" s="251"/>
      <c r="O1235" s="251"/>
      <c r="P1235" s="251"/>
      <c r="Q1235" s="251"/>
      <c r="R1235" s="251"/>
      <c r="S1235" s="251"/>
      <c r="T1235" s="252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3" t="s">
        <v>186</v>
      </c>
      <c r="AU1235" s="253" t="s">
        <v>88</v>
      </c>
      <c r="AV1235" s="14" t="s">
        <v>86</v>
      </c>
      <c r="AW1235" s="14" t="s">
        <v>39</v>
      </c>
      <c r="AX1235" s="14" t="s">
        <v>78</v>
      </c>
      <c r="AY1235" s="253" t="s">
        <v>146</v>
      </c>
    </row>
    <row r="1236" s="13" customFormat="1">
      <c r="A1236" s="13"/>
      <c r="B1236" s="229"/>
      <c r="C1236" s="230"/>
      <c r="D1236" s="221" t="s">
        <v>186</v>
      </c>
      <c r="E1236" s="231" t="s">
        <v>32</v>
      </c>
      <c r="F1236" s="232" t="s">
        <v>1201</v>
      </c>
      <c r="G1236" s="230"/>
      <c r="H1236" s="233">
        <v>991.98199999999997</v>
      </c>
      <c r="I1236" s="234"/>
      <c r="J1236" s="230"/>
      <c r="K1236" s="230"/>
      <c r="L1236" s="235"/>
      <c r="M1236" s="236"/>
      <c r="N1236" s="237"/>
      <c r="O1236" s="237"/>
      <c r="P1236" s="237"/>
      <c r="Q1236" s="237"/>
      <c r="R1236" s="237"/>
      <c r="S1236" s="237"/>
      <c r="T1236" s="238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39" t="s">
        <v>186</v>
      </c>
      <c r="AU1236" s="239" t="s">
        <v>88</v>
      </c>
      <c r="AV1236" s="13" t="s">
        <v>88</v>
      </c>
      <c r="AW1236" s="13" t="s">
        <v>39</v>
      </c>
      <c r="AX1236" s="13" t="s">
        <v>78</v>
      </c>
      <c r="AY1236" s="239" t="s">
        <v>146</v>
      </c>
    </row>
    <row r="1237" s="14" customFormat="1">
      <c r="A1237" s="14"/>
      <c r="B1237" s="244"/>
      <c r="C1237" s="245"/>
      <c r="D1237" s="221" t="s">
        <v>186</v>
      </c>
      <c r="E1237" s="246" t="s">
        <v>32</v>
      </c>
      <c r="F1237" s="247" t="s">
        <v>1094</v>
      </c>
      <c r="G1237" s="245"/>
      <c r="H1237" s="246" t="s">
        <v>32</v>
      </c>
      <c r="I1237" s="248"/>
      <c r="J1237" s="245"/>
      <c r="K1237" s="245"/>
      <c r="L1237" s="249"/>
      <c r="M1237" s="250"/>
      <c r="N1237" s="251"/>
      <c r="O1237" s="251"/>
      <c r="P1237" s="251"/>
      <c r="Q1237" s="251"/>
      <c r="R1237" s="251"/>
      <c r="S1237" s="251"/>
      <c r="T1237" s="252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3" t="s">
        <v>186</v>
      </c>
      <c r="AU1237" s="253" t="s">
        <v>88</v>
      </c>
      <c r="AV1237" s="14" t="s">
        <v>86</v>
      </c>
      <c r="AW1237" s="14" t="s">
        <v>39</v>
      </c>
      <c r="AX1237" s="14" t="s">
        <v>78</v>
      </c>
      <c r="AY1237" s="253" t="s">
        <v>146</v>
      </c>
    </row>
    <row r="1238" s="13" customFormat="1">
      <c r="A1238" s="13"/>
      <c r="B1238" s="229"/>
      <c r="C1238" s="230"/>
      <c r="D1238" s="221" t="s">
        <v>186</v>
      </c>
      <c r="E1238" s="231" t="s">
        <v>32</v>
      </c>
      <c r="F1238" s="232" t="s">
        <v>1202</v>
      </c>
      <c r="G1238" s="230"/>
      <c r="H1238" s="233">
        <v>296.28300000000002</v>
      </c>
      <c r="I1238" s="234"/>
      <c r="J1238" s="230"/>
      <c r="K1238" s="230"/>
      <c r="L1238" s="235"/>
      <c r="M1238" s="236"/>
      <c r="N1238" s="237"/>
      <c r="O1238" s="237"/>
      <c r="P1238" s="237"/>
      <c r="Q1238" s="237"/>
      <c r="R1238" s="237"/>
      <c r="S1238" s="237"/>
      <c r="T1238" s="238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39" t="s">
        <v>186</v>
      </c>
      <c r="AU1238" s="239" t="s">
        <v>88</v>
      </c>
      <c r="AV1238" s="13" t="s">
        <v>88</v>
      </c>
      <c r="AW1238" s="13" t="s">
        <v>39</v>
      </c>
      <c r="AX1238" s="13" t="s">
        <v>78</v>
      </c>
      <c r="AY1238" s="239" t="s">
        <v>146</v>
      </c>
    </row>
    <row r="1239" s="15" customFormat="1">
      <c r="A1239" s="15"/>
      <c r="B1239" s="254"/>
      <c r="C1239" s="255"/>
      <c r="D1239" s="221" t="s">
        <v>186</v>
      </c>
      <c r="E1239" s="256" t="s">
        <v>32</v>
      </c>
      <c r="F1239" s="257" t="s">
        <v>256</v>
      </c>
      <c r="G1239" s="255"/>
      <c r="H1239" s="258">
        <v>1288.2649999999999</v>
      </c>
      <c r="I1239" s="259"/>
      <c r="J1239" s="255"/>
      <c r="K1239" s="255"/>
      <c r="L1239" s="260"/>
      <c r="M1239" s="261"/>
      <c r="N1239" s="262"/>
      <c r="O1239" s="262"/>
      <c r="P1239" s="262"/>
      <c r="Q1239" s="262"/>
      <c r="R1239" s="262"/>
      <c r="S1239" s="262"/>
      <c r="T1239" s="263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T1239" s="264" t="s">
        <v>186</v>
      </c>
      <c r="AU1239" s="264" t="s">
        <v>88</v>
      </c>
      <c r="AV1239" s="15" t="s">
        <v>171</v>
      </c>
      <c r="AW1239" s="15" t="s">
        <v>39</v>
      </c>
      <c r="AX1239" s="15" t="s">
        <v>86</v>
      </c>
      <c r="AY1239" s="264" t="s">
        <v>146</v>
      </c>
    </row>
    <row r="1240" s="2" customFormat="1" ht="24.15" customHeight="1">
      <c r="A1240" s="42"/>
      <c r="B1240" s="43"/>
      <c r="C1240" s="265" t="s">
        <v>1203</v>
      </c>
      <c r="D1240" s="265" t="s">
        <v>286</v>
      </c>
      <c r="E1240" s="266" t="s">
        <v>1204</v>
      </c>
      <c r="F1240" s="267" t="s">
        <v>1205</v>
      </c>
      <c r="G1240" s="268" t="s">
        <v>227</v>
      </c>
      <c r="H1240" s="269">
        <v>0.48799999999999999</v>
      </c>
      <c r="I1240" s="270"/>
      <c r="J1240" s="271">
        <f>ROUND(I1240*H1240,2)</f>
        <v>0</v>
      </c>
      <c r="K1240" s="267" t="s">
        <v>152</v>
      </c>
      <c r="L1240" s="272"/>
      <c r="M1240" s="273" t="s">
        <v>32</v>
      </c>
      <c r="N1240" s="274" t="s">
        <v>49</v>
      </c>
      <c r="O1240" s="88"/>
      <c r="P1240" s="217">
        <f>O1240*H1240</f>
        <v>0</v>
      </c>
      <c r="Q1240" s="217">
        <v>0.55000000000000004</v>
      </c>
      <c r="R1240" s="217">
        <f>Q1240*H1240</f>
        <v>0.26840000000000003</v>
      </c>
      <c r="S1240" s="217">
        <v>0</v>
      </c>
      <c r="T1240" s="218">
        <f>S1240*H1240</f>
        <v>0</v>
      </c>
      <c r="U1240" s="42"/>
      <c r="V1240" s="42"/>
      <c r="W1240" s="42"/>
      <c r="X1240" s="42"/>
      <c r="Y1240" s="42"/>
      <c r="Z1240" s="42"/>
      <c r="AA1240" s="42"/>
      <c r="AB1240" s="42"/>
      <c r="AC1240" s="42"/>
      <c r="AD1240" s="42"/>
      <c r="AE1240" s="42"/>
      <c r="AR1240" s="219" t="s">
        <v>538</v>
      </c>
      <c r="AT1240" s="219" t="s">
        <v>286</v>
      </c>
      <c r="AU1240" s="219" t="s">
        <v>88</v>
      </c>
      <c r="AY1240" s="20" t="s">
        <v>146</v>
      </c>
      <c r="BE1240" s="220">
        <f>IF(N1240="základní",J1240,0)</f>
        <v>0</v>
      </c>
      <c r="BF1240" s="220">
        <f>IF(N1240="snížená",J1240,0)</f>
        <v>0</v>
      </c>
      <c r="BG1240" s="220">
        <f>IF(N1240="zákl. přenesená",J1240,0)</f>
        <v>0</v>
      </c>
      <c r="BH1240" s="220">
        <f>IF(N1240="sníž. přenesená",J1240,0)</f>
        <v>0</v>
      </c>
      <c r="BI1240" s="220">
        <f>IF(N1240="nulová",J1240,0)</f>
        <v>0</v>
      </c>
      <c r="BJ1240" s="20" t="s">
        <v>86</v>
      </c>
      <c r="BK1240" s="220">
        <f>ROUND(I1240*H1240,2)</f>
        <v>0</v>
      </c>
      <c r="BL1240" s="20" t="s">
        <v>362</v>
      </c>
      <c r="BM1240" s="219" t="s">
        <v>1206</v>
      </c>
    </row>
    <row r="1241" s="2" customFormat="1">
      <c r="A1241" s="42"/>
      <c r="B1241" s="43"/>
      <c r="C1241" s="44"/>
      <c r="D1241" s="221" t="s">
        <v>155</v>
      </c>
      <c r="E1241" s="44"/>
      <c r="F1241" s="222" t="s">
        <v>1205</v>
      </c>
      <c r="G1241" s="44"/>
      <c r="H1241" s="44"/>
      <c r="I1241" s="223"/>
      <c r="J1241" s="44"/>
      <c r="K1241" s="44"/>
      <c r="L1241" s="48"/>
      <c r="M1241" s="224"/>
      <c r="N1241" s="225"/>
      <c r="O1241" s="88"/>
      <c r="P1241" s="88"/>
      <c r="Q1241" s="88"/>
      <c r="R1241" s="88"/>
      <c r="S1241" s="88"/>
      <c r="T1241" s="89"/>
      <c r="U1241" s="42"/>
      <c r="V1241" s="42"/>
      <c r="W1241" s="42"/>
      <c r="X1241" s="42"/>
      <c r="Y1241" s="42"/>
      <c r="Z1241" s="42"/>
      <c r="AA1241" s="42"/>
      <c r="AB1241" s="42"/>
      <c r="AC1241" s="42"/>
      <c r="AD1241" s="42"/>
      <c r="AE1241" s="42"/>
      <c r="AT1241" s="20" t="s">
        <v>155</v>
      </c>
      <c r="AU1241" s="20" t="s">
        <v>88</v>
      </c>
    </row>
    <row r="1242" s="2" customFormat="1">
      <c r="A1242" s="42"/>
      <c r="B1242" s="43"/>
      <c r="C1242" s="44"/>
      <c r="D1242" s="221" t="s">
        <v>162</v>
      </c>
      <c r="E1242" s="44"/>
      <c r="F1242" s="228" t="s">
        <v>1183</v>
      </c>
      <c r="G1242" s="44"/>
      <c r="H1242" s="44"/>
      <c r="I1242" s="223"/>
      <c r="J1242" s="44"/>
      <c r="K1242" s="44"/>
      <c r="L1242" s="48"/>
      <c r="M1242" s="224"/>
      <c r="N1242" s="225"/>
      <c r="O1242" s="88"/>
      <c r="P1242" s="88"/>
      <c r="Q1242" s="88"/>
      <c r="R1242" s="88"/>
      <c r="S1242" s="88"/>
      <c r="T1242" s="89"/>
      <c r="U1242" s="42"/>
      <c r="V1242" s="42"/>
      <c r="W1242" s="42"/>
      <c r="X1242" s="42"/>
      <c r="Y1242" s="42"/>
      <c r="Z1242" s="42"/>
      <c r="AA1242" s="42"/>
      <c r="AB1242" s="42"/>
      <c r="AC1242" s="42"/>
      <c r="AD1242" s="42"/>
      <c r="AE1242" s="42"/>
      <c r="AT1242" s="20" t="s">
        <v>162</v>
      </c>
      <c r="AU1242" s="20" t="s">
        <v>88</v>
      </c>
    </row>
    <row r="1243" s="14" customFormat="1">
      <c r="A1243" s="14"/>
      <c r="B1243" s="244"/>
      <c r="C1243" s="245"/>
      <c r="D1243" s="221" t="s">
        <v>186</v>
      </c>
      <c r="E1243" s="246" t="s">
        <v>32</v>
      </c>
      <c r="F1243" s="247" t="s">
        <v>1094</v>
      </c>
      <c r="G1243" s="245"/>
      <c r="H1243" s="246" t="s">
        <v>32</v>
      </c>
      <c r="I1243" s="248"/>
      <c r="J1243" s="245"/>
      <c r="K1243" s="245"/>
      <c r="L1243" s="249"/>
      <c r="M1243" s="250"/>
      <c r="N1243" s="251"/>
      <c r="O1243" s="251"/>
      <c r="P1243" s="251"/>
      <c r="Q1243" s="251"/>
      <c r="R1243" s="251"/>
      <c r="S1243" s="251"/>
      <c r="T1243" s="252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3" t="s">
        <v>186</v>
      </c>
      <c r="AU1243" s="253" t="s">
        <v>88</v>
      </c>
      <c r="AV1243" s="14" t="s">
        <v>86</v>
      </c>
      <c r="AW1243" s="14" t="s">
        <v>39</v>
      </c>
      <c r="AX1243" s="14" t="s">
        <v>78</v>
      </c>
      <c r="AY1243" s="253" t="s">
        <v>146</v>
      </c>
    </row>
    <row r="1244" s="13" customFormat="1">
      <c r="A1244" s="13"/>
      <c r="B1244" s="229"/>
      <c r="C1244" s="230"/>
      <c r="D1244" s="221" t="s">
        <v>186</v>
      </c>
      <c r="E1244" s="231" t="s">
        <v>32</v>
      </c>
      <c r="F1244" s="232" t="s">
        <v>1207</v>
      </c>
      <c r="G1244" s="230"/>
      <c r="H1244" s="233">
        <v>0.44400000000000001</v>
      </c>
      <c r="I1244" s="234"/>
      <c r="J1244" s="230"/>
      <c r="K1244" s="230"/>
      <c r="L1244" s="235"/>
      <c r="M1244" s="236"/>
      <c r="N1244" s="237"/>
      <c r="O1244" s="237"/>
      <c r="P1244" s="237"/>
      <c r="Q1244" s="237"/>
      <c r="R1244" s="237"/>
      <c r="S1244" s="237"/>
      <c r="T1244" s="238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39" t="s">
        <v>186</v>
      </c>
      <c r="AU1244" s="239" t="s">
        <v>88</v>
      </c>
      <c r="AV1244" s="13" t="s">
        <v>88</v>
      </c>
      <c r="AW1244" s="13" t="s">
        <v>39</v>
      </c>
      <c r="AX1244" s="13" t="s">
        <v>86</v>
      </c>
      <c r="AY1244" s="239" t="s">
        <v>146</v>
      </c>
    </row>
    <row r="1245" s="13" customFormat="1">
      <c r="A1245" s="13"/>
      <c r="B1245" s="229"/>
      <c r="C1245" s="230"/>
      <c r="D1245" s="221" t="s">
        <v>186</v>
      </c>
      <c r="E1245" s="230"/>
      <c r="F1245" s="232" t="s">
        <v>1208</v>
      </c>
      <c r="G1245" s="230"/>
      <c r="H1245" s="233">
        <v>0.48799999999999999</v>
      </c>
      <c r="I1245" s="234"/>
      <c r="J1245" s="230"/>
      <c r="K1245" s="230"/>
      <c r="L1245" s="235"/>
      <c r="M1245" s="236"/>
      <c r="N1245" s="237"/>
      <c r="O1245" s="237"/>
      <c r="P1245" s="237"/>
      <c r="Q1245" s="237"/>
      <c r="R1245" s="237"/>
      <c r="S1245" s="237"/>
      <c r="T1245" s="238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39" t="s">
        <v>186</v>
      </c>
      <c r="AU1245" s="239" t="s">
        <v>88</v>
      </c>
      <c r="AV1245" s="13" t="s">
        <v>88</v>
      </c>
      <c r="AW1245" s="13" t="s">
        <v>4</v>
      </c>
      <c r="AX1245" s="13" t="s">
        <v>86</v>
      </c>
      <c r="AY1245" s="239" t="s">
        <v>146</v>
      </c>
    </row>
    <row r="1246" s="2" customFormat="1" ht="16.5" customHeight="1">
      <c r="A1246" s="42"/>
      <c r="B1246" s="43"/>
      <c r="C1246" s="265" t="s">
        <v>1209</v>
      </c>
      <c r="D1246" s="265" t="s">
        <v>286</v>
      </c>
      <c r="E1246" s="266" t="s">
        <v>1210</v>
      </c>
      <c r="F1246" s="267" t="s">
        <v>1211</v>
      </c>
      <c r="G1246" s="268" t="s">
        <v>227</v>
      </c>
      <c r="H1246" s="269">
        <v>3.4910000000000001</v>
      </c>
      <c r="I1246" s="270"/>
      <c r="J1246" s="271">
        <f>ROUND(I1246*H1246,2)</f>
        <v>0</v>
      </c>
      <c r="K1246" s="267" t="s">
        <v>152</v>
      </c>
      <c r="L1246" s="272"/>
      <c r="M1246" s="273" t="s">
        <v>32</v>
      </c>
      <c r="N1246" s="274" t="s">
        <v>49</v>
      </c>
      <c r="O1246" s="88"/>
      <c r="P1246" s="217">
        <f>O1246*H1246</f>
        <v>0</v>
      </c>
      <c r="Q1246" s="217">
        <v>0.55000000000000004</v>
      </c>
      <c r="R1246" s="217">
        <f>Q1246*H1246</f>
        <v>1.9200500000000003</v>
      </c>
      <c r="S1246" s="217">
        <v>0</v>
      </c>
      <c r="T1246" s="218">
        <f>S1246*H1246</f>
        <v>0</v>
      </c>
      <c r="U1246" s="42"/>
      <c r="V1246" s="42"/>
      <c r="W1246" s="42"/>
      <c r="X1246" s="42"/>
      <c r="Y1246" s="42"/>
      <c r="Z1246" s="42"/>
      <c r="AA1246" s="42"/>
      <c r="AB1246" s="42"/>
      <c r="AC1246" s="42"/>
      <c r="AD1246" s="42"/>
      <c r="AE1246" s="42"/>
      <c r="AR1246" s="219" t="s">
        <v>538</v>
      </c>
      <c r="AT1246" s="219" t="s">
        <v>286</v>
      </c>
      <c r="AU1246" s="219" t="s">
        <v>88</v>
      </c>
      <c r="AY1246" s="20" t="s">
        <v>146</v>
      </c>
      <c r="BE1246" s="220">
        <f>IF(N1246="základní",J1246,0)</f>
        <v>0</v>
      </c>
      <c r="BF1246" s="220">
        <f>IF(N1246="snížená",J1246,0)</f>
        <v>0</v>
      </c>
      <c r="BG1246" s="220">
        <f>IF(N1246="zákl. přenesená",J1246,0)</f>
        <v>0</v>
      </c>
      <c r="BH1246" s="220">
        <f>IF(N1246="sníž. přenesená",J1246,0)</f>
        <v>0</v>
      </c>
      <c r="BI1246" s="220">
        <f>IF(N1246="nulová",J1246,0)</f>
        <v>0</v>
      </c>
      <c r="BJ1246" s="20" t="s">
        <v>86</v>
      </c>
      <c r="BK1246" s="220">
        <f>ROUND(I1246*H1246,2)</f>
        <v>0</v>
      </c>
      <c r="BL1246" s="20" t="s">
        <v>362</v>
      </c>
      <c r="BM1246" s="219" t="s">
        <v>1212</v>
      </c>
    </row>
    <row r="1247" s="2" customFormat="1">
      <c r="A1247" s="42"/>
      <c r="B1247" s="43"/>
      <c r="C1247" s="44"/>
      <c r="D1247" s="221" t="s">
        <v>155</v>
      </c>
      <c r="E1247" s="44"/>
      <c r="F1247" s="222" t="s">
        <v>1211</v>
      </c>
      <c r="G1247" s="44"/>
      <c r="H1247" s="44"/>
      <c r="I1247" s="223"/>
      <c r="J1247" s="44"/>
      <c r="K1247" s="44"/>
      <c r="L1247" s="48"/>
      <c r="M1247" s="224"/>
      <c r="N1247" s="225"/>
      <c r="O1247" s="88"/>
      <c r="P1247" s="88"/>
      <c r="Q1247" s="88"/>
      <c r="R1247" s="88"/>
      <c r="S1247" s="88"/>
      <c r="T1247" s="89"/>
      <c r="U1247" s="42"/>
      <c r="V1247" s="42"/>
      <c r="W1247" s="42"/>
      <c r="X1247" s="42"/>
      <c r="Y1247" s="42"/>
      <c r="Z1247" s="42"/>
      <c r="AA1247" s="42"/>
      <c r="AB1247" s="42"/>
      <c r="AC1247" s="42"/>
      <c r="AD1247" s="42"/>
      <c r="AE1247" s="42"/>
      <c r="AT1247" s="20" t="s">
        <v>155</v>
      </c>
      <c r="AU1247" s="20" t="s">
        <v>88</v>
      </c>
    </row>
    <row r="1248" s="2" customFormat="1">
      <c r="A1248" s="42"/>
      <c r="B1248" s="43"/>
      <c r="C1248" s="44"/>
      <c r="D1248" s="221" t="s">
        <v>162</v>
      </c>
      <c r="E1248" s="44"/>
      <c r="F1248" s="228" t="s">
        <v>1183</v>
      </c>
      <c r="G1248" s="44"/>
      <c r="H1248" s="44"/>
      <c r="I1248" s="223"/>
      <c r="J1248" s="44"/>
      <c r="K1248" s="44"/>
      <c r="L1248" s="48"/>
      <c r="M1248" s="224"/>
      <c r="N1248" s="225"/>
      <c r="O1248" s="88"/>
      <c r="P1248" s="88"/>
      <c r="Q1248" s="88"/>
      <c r="R1248" s="88"/>
      <c r="S1248" s="88"/>
      <c r="T1248" s="89"/>
      <c r="U1248" s="42"/>
      <c r="V1248" s="42"/>
      <c r="W1248" s="42"/>
      <c r="X1248" s="42"/>
      <c r="Y1248" s="42"/>
      <c r="Z1248" s="42"/>
      <c r="AA1248" s="42"/>
      <c r="AB1248" s="42"/>
      <c r="AC1248" s="42"/>
      <c r="AD1248" s="42"/>
      <c r="AE1248" s="42"/>
      <c r="AT1248" s="20" t="s">
        <v>162</v>
      </c>
      <c r="AU1248" s="20" t="s">
        <v>88</v>
      </c>
    </row>
    <row r="1249" s="14" customFormat="1">
      <c r="A1249" s="14"/>
      <c r="B1249" s="244"/>
      <c r="C1249" s="245"/>
      <c r="D1249" s="221" t="s">
        <v>186</v>
      </c>
      <c r="E1249" s="246" t="s">
        <v>32</v>
      </c>
      <c r="F1249" s="247" t="s">
        <v>1088</v>
      </c>
      <c r="G1249" s="245"/>
      <c r="H1249" s="246" t="s">
        <v>32</v>
      </c>
      <c r="I1249" s="248"/>
      <c r="J1249" s="245"/>
      <c r="K1249" s="245"/>
      <c r="L1249" s="249"/>
      <c r="M1249" s="250"/>
      <c r="N1249" s="251"/>
      <c r="O1249" s="251"/>
      <c r="P1249" s="251"/>
      <c r="Q1249" s="251"/>
      <c r="R1249" s="251"/>
      <c r="S1249" s="251"/>
      <c r="T1249" s="252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53" t="s">
        <v>186</v>
      </c>
      <c r="AU1249" s="253" t="s">
        <v>88</v>
      </c>
      <c r="AV1249" s="14" t="s">
        <v>86</v>
      </c>
      <c r="AW1249" s="14" t="s">
        <v>39</v>
      </c>
      <c r="AX1249" s="14" t="s">
        <v>78</v>
      </c>
      <c r="AY1249" s="253" t="s">
        <v>146</v>
      </c>
    </row>
    <row r="1250" s="13" customFormat="1">
      <c r="A1250" s="13"/>
      <c r="B1250" s="229"/>
      <c r="C1250" s="230"/>
      <c r="D1250" s="221" t="s">
        <v>186</v>
      </c>
      <c r="E1250" s="231" t="s">
        <v>32</v>
      </c>
      <c r="F1250" s="232" t="s">
        <v>1213</v>
      </c>
      <c r="G1250" s="230"/>
      <c r="H1250" s="233">
        <v>3.1739999999999999</v>
      </c>
      <c r="I1250" s="234"/>
      <c r="J1250" s="230"/>
      <c r="K1250" s="230"/>
      <c r="L1250" s="235"/>
      <c r="M1250" s="236"/>
      <c r="N1250" s="237"/>
      <c r="O1250" s="237"/>
      <c r="P1250" s="237"/>
      <c r="Q1250" s="237"/>
      <c r="R1250" s="237"/>
      <c r="S1250" s="237"/>
      <c r="T1250" s="238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39" t="s">
        <v>186</v>
      </c>
      <c r="AU1250" s="239" t="s">
        <v>88</v>
      </c>
      <c r="AV1250" s="13" t="s">
        <v>88</v>
      </c>
      <c r="AW1250" s="13" t="s">
        <v>39</v>
      </c>
      <c r="AX1250" s="13" t="s">
        <v>86</v>
      </c>
      <c r="AY1250" s="239" t="s">
        <v>146</v>
      </c>
    </row>
    <row r="1251" s="13" customFormat="1">
      <c r="A1251" s="13"/>
      <c r="B1251" s="229"/>
      <c r="C1251" s="230"/>
      <c r="D1251" s="221" t="s">
        <v>186</v>
      </c>
      <c r="E1251" s="230"/>
      <c r="F1251" s="232" t="s">
        <v>1214</v>
      </c>
      <c r="G1251" s="230"/>
      <c r="H1251" s="233">
        <v>3.4910000000000001</v>
      </c>
      <c r="I1251" s="234"/>
      <c r="J1251" s="230"/>
      <c r="K1251" s="230"/>
      <c r="L1251" s="235"/>
      <c r="M1251" s="236"/>
      <c r="N1251" s="237"/>
      <c r="O1251" s="237"/>
      <c r="P1251" s="237"/>
      <c r="Q1251" s="237"/>
      <c r="R1251" s="237"/>
      <c r="S1251" s="237"/>
      <c r="T1251" s="238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39" t="s">
        <v>186</v>
      </c>
      <c r="AU1251" s="239" t="s">
        <v>88</v>
      </c>
      <c r="AV1251" s="13" t="s">
        <v>88</v>
      </c>
      <c r="AW1251" s="13" t="s">
        <v>4</v>
      </c>
      <c r="AX1251" s="13" t="s">
        <v>86</v>
      </c>
      <c r="AY1251" s="239" t="s">
        <v>146</v>
      </c>
    </row>
    <row r="1252" s="2" customFormat="1" ht="24.15" customHeight="1">
      <c r="A1252" s="42"/>
      <c r="B1252" s="43"/>
      <c r="C1252" s="208" t="s">
        <v>1215</v>
      </c>
      <c r="D1252" s="208" t="s">
        <v>149</v>
      </c>
      <c r="E1252" s="209" t="s">
        <v>1216</v>
      </c>
      <c r="F1252" s="210" t="s">
        <v>1217</v>
      </c>
      <c r="G1252" s="211" t="s">
        <v>294</v>
      </c>
      <c r="H1252" s="212">
        <v>928.21699999999998</v>
      </c>
      <c r="I1252" s="213"/>
      <c r="J1252" s="214">
        <f>ROUND(I1252*H1252,2)</f>
        <v>0</v>
      </c>
      <c r="K1252" s="210" t="s">
        <v>152</v>
      </c>
      <c r="L1252" s="48"/>
      <c r="M1252" s="215" t="s">
        <v>32</v>
      </c>
      <c r="N1252" s="216" t="s">
        <v>49</v>
      </c>
      <c r="O1252" s="88"/>
      <c r="P1252" s="217">
        <f>O1252*H1252</f>
        <v>0</v>
      </c>
      <c r="Q1252" s="217">
        <v>0.00018000000000000001</v>
      </c>
      <c r="R1252" s="217">
        <f>Q1252*H1252</f>
        <v>0.16707906</v>
      </c>
      <c r="S1252" s="217">
        <v>0</v>
      </c>
      <c r="T1252" s="218">
        <f>S1252*H1252</f>
        <v>0</v>
      </c>
      <c r="U1252" s="42"/>
      <c r="V1252" s="42"/>
      <c r="W1252" s="42"/>
      <c r="X1252" s="42"/>
      <c r="Y1252" s="42"/>
      <c r="Z1252" s="42"/>
      <c r="AA1252" s="42"/>
      <c r="AB1252" s="42"/>
      <c r="AC1252" s="42"/>
      <c r="AD1252" s="42"/>
      <c r="AE1252" s="42"/>
      <c r="AR1252" s="219" t="s">
        <v>362</v>
      </c>
      <c r="AT1252" s="219" t="s">
        <v>149</v>
      </c>
      <c r="AU1252" s="219" t="s">
        <v>88</v>
      </c>
      <c r="AY1252" s="20" t="s">
        <v>146</v>
      </c>
      <c r="BE1252" s="220">
        <f>IF(N1252="základní",J1252,0)</f>
        <v>0</v>
      </c>
      <c r="BF1252" s="220">
        <f>IF(N1252="snížená",J1252,0)</f>
        <v>0</v>
      </c>
      <c r="BG1252" s="220">
        <f>IF(N1252="zákl. přenesená",J1252,0)</f>
        <v>0</v>
      </c>
      <c r="BH1252" s="220">
        <f>IF(N1252="sníž. přenesená",J1252,0)</f>
        <v>0</v>
      </c>
      <c r="BI1252" s="220">
        <f>IF(N1252="nulová",J1252,0)</f>
        <v>0</v>
      </c>
      <c r="BJ1252" s="20" t="s">
        <v>86</v>
      </c>
      <c r="BK1252" s="220">
        <f>ROUND(I1252*H1252,2)</f>
        <v>0</v>
      </c>
      <c r="BL1252" s="20" t="s">
        <v>362</v>
      </c>
      <c r="BM1252" s="219" t="s">
        <v>1218</v>
      </c>
    </row>
    <row r="1253" s="2" customFormat="1">
      <c r="A1253" s="42"/>
      <c r="B1253" s="43"/>
      <c r="C1253" s="44"/>
      <c r="D1253" s="221" t="s">
        <v>155</v>
      </c>
      <c r="E1253" s="44"/>
      <c r="F1253" s="222" t="s">
        <v>1219</v>
      </c>
      <c r="G1253" s="44"/>
      <c r="H1253" s="44"/>
      <c r="I1253" s="223"/>
      <c r="J1253" s="44"/>
      <c r="K1253" s="44"/>
      <c r="L1253" s="48"/>
      <c r="M1253" s="224"/>
      <c r="N1253" s="225"/>
      <c r="O1253" s="88"/>
      <c r="P1253" s="88"/>
      <c r="Q1253" s="88"/>
      <c r="R1253" s="88"/>
      <c r="S1253" s="88"/>
      <c r="T1253" s="89"/>
      <c r="U1253" s="42"/>
      <c r="V1253" s="42"/>
      <c r="W1253" s="42"/>
      <c r="X1253" s="42"/>
      <c r="Y1253" s="42"/>
      <c r="Z1253" s="42"/>
      <c r="AA1253" s="42"/>
      <c r="AB1253" s="42"/>
      <c r="AC1253" s="42"/>
      <c r="AD1253" s="42"/>
      <c r="AE1253" s="42"/>
      <c r="AT1253" s="20" t="s">
        <v>155</v>
      </c>
      <c r="AU1253" s="20" t="s">
        <v>88</v>
      </c>
    </row>
    <row r="1254" s="2" customFormat="1">
      <c r="A1254" s="42"/>
      <c r="B1254" s="43"/>
      <c r="C1254" s="44"/>
      <c r="D1254" s="226" t="s">
        <v>156</v>
      </c>
      <c r="E1254" s="44"/>
      <c r="F1254" s="227" t="s">
        <v>1220</v>
      </c>
      <c r="G1254" s="44"/>
      <c r="H1254" s="44"/>
      <c r="I1254" s="223"/>
      <c r="J1254" s="44"/>
      <c r="K1254" s="44"/>
      <c r="L1254" s="48"/>
      <c r="M1254" s="224"/>
      <c r="N1254" s="225"/>
      <c r="O1254" s="88"/>
      <c r="P1254" s="88"/>
      <c r="Q1254" s="88"/>
      <c r="R1254" s="88"/>
      <c r="S1254" s="88"/>
      <c r="T1254" s="89"/>
      <c r="U1254" s="42"/>
      <c r="V1254" s="42"/>
      <c r="W1254" s="42"/>
      <c r="X1254" s="42"/>
      <c r="Y1254" s="42"/>
      <c r="Z1254" s="42"/>
      <c r="AA1254" s="42"/>
      <c r="AB1254" s="42"/>
      <c r="AC1254" s="42"/>
      <c r="AD1254" s="42"/>
      <c r="AE1254" s="42"/>
      <c r="AT1254" s="20" t="s">
        <v>156</v>
      </c>
      <c r="AU1254" s="20" t="s">
        <v>88</v>
      </c>
    </row>
    <row r="1255" s="13" customFormat="1">
      <c r="A1255" s="13"/>
      <c r="B1255" s="229"/>
      <c r="C1255" s="230"/>
      <c r="D1255" s="221" t="s">
        <v>186</v>
      </c>
      <c r="E1255" s="231" t="s">
        <v>32</v>
      </c>
      <c r="F1255" s="232" t="s">
        <v>1221</v>
      </c>
      <c r="G1255" s="230"/>
      <c r="H1255" s="233">
        <v>854.91499999999996</v>
      </c>
      <c r="I1255" s="234"/>
      <c r="J1255" s="230"/>
      <c r="K1255" s="230"/>
      <c r="L1255" s="235"/>
      <c r="M1255" s="236"/>
      <c r="N1255" s="237"/>
      <c r="O1255" s="237"/>
      <c r="P1255" s="237"/>
      <c r="Q1255" s="237"/>
      <c r="R1255" s="237"/>
      <c r="S1255" s="237"/>
      <c r="T1255" s="238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39" t="s">
        <v>186</v>
      </c>
      <c r="AU1255" s="239" t="s">
        <v>88</v>
      </c>
      <c r="AV1255" s="13" t="s">
        <v>88</v>
      </c>
      <c r="AW1255" s="13" t="s">
        <v>39</v>
      </c>
      <c r="AX1255" s="13" t="s">
        <v>78</v>
      </c>
      <c r="AY1255" s="239" t="s">
        <v>146</v>
      </c>
    </row>
    <row r="1256" s="14" customFormat="1">
      <c r="A1256" s="14"/>
      <c r="B1256" s="244"/>
      <c r="C1256" s="245"/>
      <c r="D1256" s="221" t="s">
        <v>186</v>
      </c>
      <c r="E1256" s="246" t="s">
        <v>32</v>
      </c>
      <c r="F1256" s="247" t="s">
        <v>1222</v>
      </c>
      <c r="G1256" s="245"/>
      <c r="H1256" s="246" t="s">
        <v>32</v>
      </c>
      <c r="I1256" s="248"/>
      <c r="J1256" s="245"/>
      <c r="K1256" s="245"/>
      <c r="L1256" s="249"/>
      <c r="M1256" s="250"/>
      <c r="N1256" s="251"/>
      <c r="O1256" s="251"/>
      <c r="P1256" s="251"/>
      <c r="Q1256" s="251"/>
      <c r="R1256" s="251"/>
      <c r="S1256" s="251"/>
      <c r="T1256" s="252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53" t="s">
        <v>186</v>
      </c>
      <c r="AU1256" s="253" t="s">
        <v>88</v>
      </c>
      <c r="AV1256" s="14" t="s">
        <v>86</v>
      </c>
      <c r="AW1256" s="14" t="s">
        <v>39</v>
      </c>
      <c r="AX1256" s="14" t="s">
        <v>78</v>
      </c>
      <c r="AY1256" s="253" t="s">
        <v>146</v>
      </c>
    </row>
    <row r="1257" s="13" customFormat="1">
      <c r="A1257" s="13"/>
      <c r="B1257" s="229"/>
      <c r="C1257" s="230"/>
      <c r="D1257" s="221" t="s">
        <v>186</v>
      </c>
      <c r="E1257" s="231" t="s">
        <v>32</v>
      </c>
      <c r="F1257" s="232" t="s">
        <v>1223</v>
      </c>
      <c r="G1257" s="230"/>
      <c r="H1257" s="233">
        <v>49.598999999999997</v>
      </c>
      <c r="I1257" s="234"/>
      <c r="J1257" s="230"/>
      <c r="K1257" s="230"/>
      <c r="L1257" s="235"/>
      <c r="M1257" s="236"/>
      <c r="N1257" s="237"/>
      <c r="O1257" s="237"/>
      <c r="P1257" s="237"/>
      <c r="Q1257" s="237"/>
      <c r="R1257" s="237"/>
      <c r="S1257" s="237"/>
      <c r="T1257" s="238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39" t="s">
        <v>186</v>
      </c>
      <c r="AU1257" s="239" t="s">
        <v>88</v>
      </c>
      <c r="AV1257" s="13" t="s">
        <v>88</v>
      </c>
      <c r="AW1257" s="13" t="s">
        <v>39</v>
      </c>
      <c r="AX1257" s="13" t="s">
        <v>78</v>
      </c>
      <c r="AY1257" s="239" t="s">
        <v>146</v>
      </c>
    </row>
    <row r="1258" s="13" customFormat="1">
      <c r="A1258" s="13"/>
      <c r="B1258" s="229"/>
      <c r="C1258" s="230"/>
      <c r="D1258" s="221" t="s">
        <v>186</v>
      </c>
      <c r="E1258" s="231" t="s">
        <v>32</v>
      </c>
      <c r="F1258" s="232" t="s">
        <v>1224</v>
      </c>
      <c r="G1258" s="230"/>
      <c r="H1258" s="233">
        <v>23.702999999999999</v>
      </c>
      <c r="I1258" s="234"/>
      <c r="J1258" s="230"/>
      <c r="K1258" s="230"/>
      <c r="L1258" s="235"/>
      <c r="M1258" s="236"/>
      <c r="N1258" s="237"/>
      <c r="O1258" s="237"/>
      <c r="P1258" s="237"/>
      <c r="Q1258" s="237"/>
      <c r="R1258" s="237"/>
      <c r="S1258" s="237"/>
      <c r="T1258" s="238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39" t="s">
        <v>186</v>
      </c>
      <c r="AU1258" s="239" t="s">
        <v>88</v>
      </c>
      <c r="AV1258" s="13" t="s">
        <v>88</v>
      </c>
      <c r="AW1258" s="13" t="s">
        <v>39</v>
      </c>
      <c r="AX1258" s="13" t="s">
        <v>78</v>
      </c>
      <c r="AY1258" s="239" t="s">
        <v>146</v>
      </c>
    </row>
    <row r="1259" s="15" customFormat="1">
      <c r="A1259" s="15"/>
      <c r="B1259" s="254"/>
      <c r="C1259" s="255"/>
      <c r="D1259" s="221" t="s">
        <v>186</v>
      </c>
      <c r="E1259" s="256" t="s">
        <v>32</v>
      </c>
      <c r="F1259" s="257" t="s">
        <v>256</v>
      </c>
      <c r="G1259" s="255"/>
      <c r="H1259" s="258">
        <v>928.21699999999998</v>
      </c>
      <c r="I1259" s="259"/>
      <c r="J1259" s="255"/>
      <c r="K1259" s="255"/>
      <c r="L1259" s="260"/>
      <c r="M1259" s="261"/>
      <c r="N1259" s="262"/>
      <c r="O1259" s="262"/>
      <c r="P1259" s="262"/>
      <c r="Q1259" s="262"/>
      <c r="R1259" s="262"/>
      <c r="S1259" s="262"/>
      <c r="T1259" s="263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T1259" s="264" t="s">
        <v>186</v>
      </c>
      <c r="AU1259" s="264" t="s">
        <v>88</v>
      </c>
      <c r="AV1259" s="15" t="s">
        <v>171</v>
      </c>
      <c r="AW1259" s="15" t="s">
        <v>39</v>
      </c>
      <c r="AX1259" s="15" t="s">
        <v>86</v>
      </c>
      <c r="AY1259" s="264" t="s">
        <v>146</v>
      </c>
    </row>
    <row r="1260" s="2" customFormat="1" ht="24.15" customHeight="1">
      <c r="A1260" s="42"/>
      <c r="B1260" s="43"/>
      <c r="C1260" s="208" t="s">
        <v>1225</v>
      </c>
      <c r="D1260" s="208" t="s">
        <v>149</v>
      </c>
      <c r="E1260" s="209" t="s">
        <v>1226</v>
      </c>
      <c r="F1260" s="210" t="s">
        <v>1227</v>
      </c>
      <c r="G1260" s="211" t="s">
        <v>303</v>
      </c>
      <c r="H1260" s="212">
        <v>234.59999999999999</v>
      </c>
      <c r="I1260" s="213"/>
      <c r="J1260" s="214">
        <f>ROUND(I1260*H1260,2)</f>
        <v>0</v>
      </c>
      <c r="K1260" s="210" t="s">
        <v>152</v>
      </c>
      <c r="L1260" s="48"/>
      <c r="M1260" s="215" t="s">
        <v>32</v>
      </c>
      <c r="N1260" s="216" t="s">
        <v>49</v>
      </c>
      <c r="O1260" s="88"/>
      <c r="P1260" s="217">
        <f>O1260*H1260</f>
        <v>0</v>
      </c>
      <c r="Q1260" s="217">
        <v>0</v>
      </c>
      <c r="R1260" s="217">
        <f>Q1260*H1260</f>
        <v>0</v>
      </c>
      <c r="S1260" s="217">
        <v>0</v>
      </c>
      <c r="T1260" s="218">
        <f>S1260*H1260</f>
        <v>0</v>
      </c>
      <c r="U1260" s="42"/>
      <c r="V1260" s="42"/>
      <c r="W1260" s="42"/>
      <c r="X1260" s="42"/>
      <c r="Y1260" s="42"/>
      <c r="Z1260" s="42"/>
      <c r="AA1260" s="42"/>
      <c r="AB1260" s="42"/>
      <c r="AC1260" s="42"/>
      <c r="AD1260" s="42"/>
      <c r="AE1260" s="42"/>
      <c r="AR1260" s="219" t="s">
        <v>362</v>
      </c>
      <c r="AT1260" s="219" t="s">
        <v>149</v>
      </c>
      <c r="AU1260" s="219" t="s">
        <v>88</v>
      </c>
      <c r="AY1260" s="20" t="s">
        <v>146</v>
      </c>
      <c r="BE1260" s="220">
        <f>IF(N1260="základní",J1260,0)</f>
        <v>0</v>
      </c>
      <c r="BF1260" s="220">
        <f>IF(N1260="snížená",J1260,0)</f>
        <v>0</v>
      </c>
      <c r="BG1260" s="220">
        <f>IF(N1260="zákl. přenesená",J1260,0)</f>
        <v>0</v>
      </c>
      <c r="BH1260" s="220">
        <f>IF(N1260="sníž. přenesená",J1260,0)</f>
        <v>0</v>
      </c>
      <c r="BI1260" s="220">
        <f>IF(N1260="nulová",J1260,0)</f>
        <v>0</v>
      </c>
      <c r="BJ1260" s="20" t="s">
        <v>86</v>
      </c>
      <c r="BK1260" s="220">
        <f>ROUND(I1260*H1260,2)</f>
        <v>0</v>
      </c>
      <c r="BL1260" s="20" t="s">
        <v>362</v>
      </c>
      <c r="BM1260" s="219" t="s">
        <v>1228</v>
      </c>
    </row>
    <row r="1261" s="2" customFormat="1">
      <c r="A1261" s="42"/>
      <c r="B1261" s="43"/>
      <c r="C1261" s="44"/>
      <c r="D1261" s="221" t="s">
        <v>155</v>
      </c>
      <c r="E1261" s="44"/>
      <c r="F1261" s="222" t="s">
        <v>1229</v>
      </c>
      <c r="G1261" s="44"/>
      <c r="H1261" s="44"/>
      <c r="I1261" s="223"/>
      <c r="J1261" s="44"/>
      <c r="K1261" s="44"/>
      <c r="L1261" s="48"/>
      <c r="M1261" s="224"/>
      <c r="N1261" s="225"/>
      <c r="O1261" s="88"/>
      <c r="P1261" s="88"/>
      <c r="Q1261" s="88"/>
      <c r="R1261" s="88"/>
      <c r="S1261" s="88"/>
      <c r="T1261" s="89"/>
      <c r="U1261" s="42"/>
      <c r="V1261" s="42"/>
      <c r="W1261" s="42"/>
      <c r="X1261" s="42"/>
      <c r="Y1261" s="42"/>
      <c r="Z1261" s="42"/>
      <c r="AA1261" s="42"/>
      <c r="AB1261" s="42"/>
      <c r="AC1261" s="42"/>
      <c r="AD1261" s="42"/>
      <c r="AE1261" s="42"/>
      <c r="AT1261" s="20" t="s">
        <v>155</v>
      </c>
      <c r="AU1261" s="20" t="s">
        <v>88</v>
      </c>
    </row>
    <row r="1262" s="2" customFormat="1">
      <c r="A1262" s="42"/>
      <c r="B1262" s="43"/>
      <c r="C1262" s="44"/>
      <c r="D1262" s="226" t="s">
        <v>156</v>
      </c>
      <c r="E1262" s="44"/>
      <c r="F1262" s="227" t="s">
        <v>1230</v>
      </c>
      <c r="G1262" s="44"/>
      <c r="H1262" s="44"/>
      <c r="I1262" s="223"/>
      <c r="J1262" s="44"/>
      <c r="K1262" s="44"/>
      <c r="L1262" s="48"/>
      <c r="M1262" s="224"/>
      <c r="N1262" s="225"/>
      <c r="O1262" s="88"/>
      <c r="P1262" s="88"/>
      <c r="Q1262" s="88"/>
      <c r="R1262" s="88"/>
      <c r="S1262" s="88"/>
      <c r="T1262" s="89"/>
      <c r="U1262" s="42"/>
      <c r="V1262" s="42"/>
      <c r="W1262" s="42"/>
      <c r="X1262" s="42"/>
      <c r="Y1262" s="42"/>
      <c r="Z1262" s="42"/>
      <c r="AA1262" s="42"/>
      <c r="AB1262" s="42"/>
      <c r="AC1262" s="42"/>
      <c r="AD1262" s="42"/>
      <c r="AE1262" s="42"/>
      <c r="AT1262" s="20" t="s">
        <v>156</v>
      </c>
      <c r="AU1262" s="20" t="s">
        <v>88</v>
      </c>
    </row>
    <row r="1263" s="14" customFormat="1">
      <c r="A1263" s="14"/>
      <c r="B1263" s="244"/>
      <c r="C1263" s="245"/>
      <c r="D1263" s="221" t="s">
        <v>186</v>
      </c>
      <c r="E1263" s="246" t="s">
        <v>32</v>
      </c>
      <c r="F1263" s="247" t="s">
        <v>1231</v>
      </c>
      <c r="G1263" s="245"/>
      <c r="H1263" s="246" t="s">
        <v>32</v>
      </c>
      <c r="I1263" s="248"/>
      <c r="J1263" s="245"/>
      <c r="K1263" s="245"/>
      <c r="L1263" s="249"/>
      <c r="M1263" s="250"/>
      <c r="N1263" s="251"/>
      <c r="O1263" s="251"/>
      <c r="P1263" s="251"/>
      <c r="Q1263" s="251"/>
      <c r="R1263" s="251"/>
      <c r="S1263" s="251"/>
      <c r="T1263" s="252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53" t="s">
        <v>186</v>
      </c>
      <c r="AU1263" s="253" t="s">
        <v>88</v>
      </c>
      <c r="AV1263" s="14" t="s">
        <v>86</v>
      </c>
      <c r="AW1263" s="14" t="s">
        <v>39</v>
      </c>
      <c r="AX1263" s="14" t="s">
        <v>78</v>
      </c>
      <c r="AY1263" s="253" t="s">
        <v>146</v>
      </c>
    </row>
    <row r="1264" s="13" customFormat="1">
      <c r="A1264" s="13"/>
      <c r="B1264" s="229"/>
      <c r="C1264" s="230"/>
      <c r="D1264" s="221" t="s">
        <v>186</v>
      </c>
      <c r="E1264" s="231" t="s">
        <v>32</v>
      </c>
      <c r="F1264" s="232" t="s">
        <v>1232</v>
      </c>
      <c r="G1264" s="230"/>
      <c r="H1264" s="233">
        <v>138.59999999999999</v>
      </c>
      <c r="I1264" s="234"/>
      <c r="J1264" s="230"/>
      <c r="K1264" s="230"/>
      <c r="L1264" s="235"/>
      <c r="M1264" s="236"/>
      <c r="N1264" s="237"/>
      <c r="O1264" s="237"/>
      <c r="P1264" s="237"/>
      <c r="Q1264" s="237"/>
      <c r="R1264" s="237"/>
      <c r="S1264" s="237"/>
      <c r="T1264" s="238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39" t="s">
        <v>186</v>
      </c>
      <c r="AU1264" s="239" t="s">
        <v>88</v>
      </c>
      <c r="AV1264" s="13" t="s">
        <v>88</v>
      </c>
      <c r="AW1264" s="13" t="s">
        <v>39</v>
      </c>
      <c r="AX1264" s="13" t="s">
        <v>78</v>
      </c>
      <c r="AY1264" s="239" t="s">
        <v>146</v>
      </c>
    </row>
    <row r="1265" s="13" customFormat="1">
      <c r="A1265" s="13"/>
      <c r="B1265" s="229"/>
      <c r="C1265" s="230"/>
      <c r="D1265" s="221" t="s">
        <v>186</v>
      </c>
      <c r="E1265" s="231" t="s">
        <v>32</v>
      </c>
      <c r="F1265" s="232" t="s">
        <v>1233</v>
      </c>
      <c r="G1265" s="230"/>
      <c r="H1265" s="233">
        <v>96</v>
      </c>
      <c r="I1265" s="234"/>
      <c r="J1265" s="230"/>
      <c r="K1265" s="230"/>
      <c r="L1265" s="235"/>
      <c r="M1265" s="236"/>
      <c r="N1265" s="237"/>
      <c r="O1265" s="237"/>
      <c r="P1265" s="237"/>
      <c r="Q1265" s="237"/>
      <c r="R1265" s="237"/>
      <c r="S1265" s="237"/>
      <c r="T1265" s="238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39" t="s">
        <v>186</v>
      </c>
      <c r="AU1265" s="239" t="s">
        <v>88</v>
      </c>
      <c r="AV1265" s="13" t="s">
        <v>88</v>
      </c>
      <c r="AW1265" s="13" t="s">
        <v>39</v>
      </c>
      <c r="AX1265" s="13" t="s">
        <v>78</v>
      </c>
      <c r="AY1265" s="239" t="s">
        <v>146</v>
      </c>
    </row>
    <row r="1266" s="15" customFormat="1">
      <c r="A1266" s="15"/>
      <c r="B1266" s="254"/>
      <c r="C1266" s="255"/>
      <c r="D1266" s="221" t="s">
        <v>186</v>
      </c>
      <c r="E1266" s="256" t="s">
        <v>32</v>
      </c>
      <c r="F1266" s="257" t="s">
        <v>256</v>
      </c>
      <c r="G1266" s="255"/>
      <c r="H1266" s="258">
        <v>234.59999999999999</v>
      </c>
      <c r="I1266" s="259"/>
      <c r="J1266" s="255"/>
      <c r="K1266" s="255"/>
      <c r="L1266" s="260"/>
      <c r="M1266" s="261"/>
      <c r="N1266" s="262"/>
      <c r="O1266" s="262"/>
      <c r="P1266" s="262"/>
      <c r="Q1266" s="262"/>
      <c r="R1266" s="262"/>
      <c r="S1266" s="262"/>
      <c r="T1266" s="263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T1266" s="264" t="s">
        <v>186</v>
      </c>
      <c r="AU1266" s="264" t="s">
        <v>88</v>
      </c>
      <c r="AV1266" s="15" t="s">
        <v>171</v>
      </c>
      <c r="AW1266" s="15" t="s">
        <v>39</v>
      </c>
      <c r="AX1266" s="15" t="s">
        <v>86</v>
      </c>
      <c r="AY1266" s="264" t="s">
        <v>146</v>
      </c>
    </row>
    <row r="1267" s="2" customFormat="1" ht="21.75" customHeight="1">
      <c r="A1267" s="42"/>
      <c r="B1267" s="43"/>
      <c r="C1267" s="265" t="s">
        <v>1234</v>
      </c>
      <c r="D1267" s="265" t="s">
        <v>286</v>
      </c>
      <c r="E1267" s="266" t="s">
        <v>1235</v>
      </c>
      <c r="F1267" s="267" t="s">
        <v>1236</v>
      </c>
      <c r="G1267" s="268" t="s">
        <v>227</v>
      </c>
      <c r="H1267" s="269">
        <v>10.321999999999999</v>
      </c>
      <c r="I1267" s="270"/>
      <c r="J1267" s="271">
        <f>ROUND(I1267*H1267,2)</f>
        <v>0</v>
      </c>
      <c r="K1267" s="267" t="s">
        <v>152</v>
      </c>
      <c r="L1267" s="272"/>
      <c r="M1267" s="273" t="s">
        <v>32</v>
      </c>
      <c r="N1267" s="274" t="s">
        <v>49</v>
      </c>
      <c r="O1267" s="88"/>
      <c r="P1267" s="217">
        <f>O1267*H1267</f>
        <v>0</v>
      </c>
      <c r="Q1267" s="217">
        <v>0.55000000000000004</v>
      </c>
      <c r="R1267" s="217">
        <f>Q1267*H1267</f>
        <v>5.6771000000000003</v>
      </c>
      <c r="S1267" s="217">
        <v>0</v>
      </c>
      <c r="T1267" s="218">
        <f>S1267*H1267</f>
        <v>0</v>
      </c>
      <c r="U1267" s="42"/>
      <c r="V1267" s="42"/>
      <c r="W1267" s="42"/>
      <c r="X1267" s="42"/>
      <c r="Y1267" s="42"/>
      <c r="Z1267" s="42"/>
      <c r="AA1267" s="42"/>
      <c r="AB1267" s="42"/>
      <c r="AC1267" s="42"/>
      <c r="AD1267" s="42"/>
      <c r="AE1267" s="42"/>
      <c r="AR1267" s="219" t="s">
        <v>538</v>
      </c>
      <c r="AT1267" s="219" t="s">
        <v>286</v>
      </c>
      <c r="AU1267" s="219" t="s">
        <v>88</v>
      </c>
      <c r="AY1267" s="20" t="s">
        <v>146</v>
      </c>
      <c r="BE1267" s="220">
        <f>IF(N1267="základní",J1267,0)</f>
        <v>0</v>
      </c>
      <c r="BF1267" s="220">
        <f>IF(N1267="snížená",J1267,0)</f>
        <v>0</v>
      </c>
      <c r="BG1267" s="220">
        <f>IF(N1267="zákl. přenesená",J1267,0)</f>
        <v>0</v>
      </c>
      <c r="BH1267" s="220">
        <f>IF(N1267="sníž. přenesená",J1267,0)</f>
        <v>0</v>
      </c>
      <c r="BI1267" s="220">
        <f>IF(N1267="nulová",J1267,0)</f>
        <v>0</v>
      </c>
      <c r="BJ1267" s="20" t="s">
        <v>86</v>
      </c>
      <c r="BK1267" s="220">
        <f>ROUND(I1267*H1267,2)</f>
        <v>0</v>
      </c>
      <c r="BL1267" s="20" t="s">
        <v>362</v>
      </c>
      <c r="BM1267" s="219" t="s">
        <v>1237</v>
      </c>
    </row>
    <row r="1268" s="2" customFormat="1">
      <c r="A1268" s="42"/>
      <c r="B1268" s="43"/>
      <c r="C1268" s="44"/>
      <c r="D1268" s="221" t="s">
        <v>155</v>
      </c>
      <c r="E1268" s="44"/>
      <c r="F1268" s="222" t="s">
        <v>1236</v>
      </c>
      <c r="G1268" s="44"/>
      <c r="H1268" s="44"/>
      <c r="I1268" s="223"/>
      <c r="J1268" s="44"/>
      <c r="K1268" s="44"/>
      <c r="L1268" s="48"/>
      <c r="M1268" s="224"/>
      <c r="N1268" s="225"/>
      <c r="O1268" s="88"/>
      <c r="P1268" s="88"/>
      <c r="Q1268" s="88"/>
      <c r="R1268" s="88"/>
      <c r="S1268" s="88"/>
      <c r="T1268" s="89"/>
      <c r="U1268" s="42"/>
      <c r="V1268" s="42"/>
      <c r="W1268" s="42"/>
      <c r="X1268" s="42"/>
      <c r="Y1268" s="42"/>
      <c r="Z1268" s="42"/>
      <c r="AA1268" s="42"/>
      <c r="AB1268" s="42"/>
      <c r="AC1268" s="42"/>
      <c r="AD1268" s="42"/>
      <c r="AE1268" s="42"/>
      <c r="AT1268" s="20" t="s">
        <v>155</v>
      </c>
      <c r="AU1268" s="20" t="s">
        <v>88</v>
      </c>
    </row>
    <row r="1269" s="2" customFormat="1">
      <c r="A1269" s="42"/>
      <c r="B1269" s="43"/>
      <c r="C1269" s="44"/>
      <c r="D1269" s="221" t="s">
        <v>162</v>
      </c>
      <c r="E1269" s="44"/>
      <c r="F1269" s="228" t="s">
        <v>1183</v>
      </c>
      <c r="G1269" s="44"/>
      <c r="H1269" s="44"/>
      <c r="I1269" s="223"/>
      <c r="J1269" s="44"/>
      <c r="K1269" s="44"/>
      <c r="L1269" s="48"/>
      <c r="M1269" s="224"/>
      <c r="N1269" s="225"/>
      <c r="O1269" s="88"/>
      <c r="P1269" s="88"/>
      <c r="Q1269" s="88"/>
      <c r="R1269" s="88"/>
      <c r="S1269" s="88"/>
      <c r="T1269" s="89"/>
      <c r="U1269" s="42"/>
      <c r="V1269" s="42"/>
      <c r="W1269" s="42"/>
      <c r="X1269" s="42"/>
      <c r="Y1269" s="42"/>
      <c r="Z1269" s="42"/>
      <c r="AA1269" s="42"/>
      <c r="AB1269" s="42"/>
      <c r="AC1269" s="42"/>
      <c r="AD1269" s="42"/>
      <c r="AE1269" s="42"/>
      <c r="AT1269" s="20" t="s">
        <v>162</v>
      </c>
      <c r="AU1269" s="20" t="s">
        <v>88</v>
      </c>
    </row>
    <row r="1270" s="13" customFormat="1">
      <c r="A1270" s="13"/>
      <c r="B1270" s="229"/>
      <c r="C1270" s="230"/>
      <c r="D1270" s="221" t="s">
        <v>186</v>
      </c>
      <c r="E1270" s="230"/>
      <c r="F1270" s="232" t="s">
        <v>1238</v>
      </c>
      <c r="G1270" s="230"/>
      <c r="H1270" s="233">
        <v>10.321999999999999</v>
      </c>
      <c r="I1270" s="234"/>
      <c r="J1270" s="230"/>
      <c r="K1270" s="230"/>
      <c r="L1270" s="235"/>
      <c r="M1270" s="236"/>
      <c r="N1270" s="237"/>
      <c r="O1270" s="237"/>
      <c r="P1270" s="237"/>
      <c r="Q1270" s="237"/>
      <c r="R1270" s="237"/>
      <c r="S1270" s="237"/>
      <c r="T1270" s="238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39" t="s">
        <v>186</v>
      </c>
      <c r="AU1270" s="239" t="s">
        <v>88</v>
      </c>
      <c r="AV1270" s="13" t="s">
        <v>88</v>
      </c>
      <c r="AW1270" s="13" t="s">
        <v>4</v>
      </c>
      <c r="AX1270" s="13" t="s">
        <v>86</v>
      </c>
      <c r="AY1270" s="239" t="s">
        <v>146</v>
      </c>
    </row>
    <row r="1271" s="2" customFormat="1" ht="33" customHeight="1">
      <c r="A1271" s="42"/>
      <c r="B1271" s="43"/>
      <c r="C1271" s="208" t="s">
        <v>1239</v>
      </c>
      <c r="D1271" s="208" t="s">
        <v>149</v>
      </c>
      <c r="E1271" s="209" t="s">
        <v>1240</v>
      </c>
      <c r="F1271" s="210" t="s">
        <v>1241</v>
      </c>
      <c r="G1271" s="211" t="s">
        <v>303</v>
      </c>
      <c r="H1271" s="212">
        <v>163.84999999999999</v>
      </c>
      <c r="I1271" s="213"/>
      <c r="J1271" s="214">
        <f>ROUND(I1271*H1271,2)</f>
        <v>0</v>
      </c>
      <c r="K1271" s="210" t="s">
        <v>152</v>
      </c>
      <c r="L1271" s="48"/>
      <c r="M1271" s="215" t="s">
        <v>32</v>
      </c>
      <c r="N1271" s="216" t="s">
        <v>49</v>
      </c>
      <c r="O1271" s="88"/>
      <c r="P1271" s="217">
        <f>O1271*H1271</f>
        <v>0</v>
      </c>
      <c r="Q1271" s="217">
        <v>0</v>
      </c>
      <c r="R1271" s="217">
        <f>Q1271*H1271</f>
        <v>0</v>
      </c>
      <c r="S1271" s="217">
        <v>0</v>
      </c>
      <c r="T1271" s="218">
        <f>S1271*H1271</f>
        <v>0</v>
      </c>
      <c r="U1271" s="42"/>
      <c r="V1271" s="42"/>
      <c r="W1271" s="42"/>
      <c r="X1271" s="42"/>
      <c r="Y1271" s="42"/>
      <c r="Z1271" s="42"/>
      <c r="AA1271" s="42"/>
      <c r="AB1271" s="42"/>
      <c r="AC1271" s="42"/>
      <c r="AD1271" s="42"/>
      <c r="AE1271" s="42"/>
      <c r="AR1271" s="219" t="s">
        <v>362</v>
      </c>
      <c r="AT1271" s="219" t="s">
        <v>149</v>
      </c>
      <c r="AU1271" s="219" t="s">
        <v>88</v>
      </c>
      <c r="AY1271" s="20" t="s">
        <v>146</v>
      </c>
      <c r="BE1271" s="220">
        <f>IF(N1271="základní",J1271,0)</f>
        <v>0</v>
      </c>
      <c r="BF1271" s="220">
        <f>IF(N1271="snížená",J1271,0)</f>
        <v>0</v>
      </c>
      <c r="BG1271" s="220">
        <f>IF(N1271="zákl. přenesená",J1271,0)</f>
        <v>0</v>
      </c>
      <c r="BH1271" s="220">
        <f>IF(N1271="sníž. přenesená",J1271,0)</f>
        <v>0</v>
      </c>
      <c r="BI1271" s="220">
        <f>IF(N1271="nulová",J1271,0)</f>
        <v>0</v>
      </c>
      <c r="BJ1271" s="20" t="s">
        <v>86</v>
      </c>
      <c r="BK1271" s="220">
        <f>ROUND(I1271*H1271,2)</f>
        <v>0</v>
      </c>
      <c r="BL1271" s="20" t="s">
        <v>362</v>
      </c>
      <c r="BM1271" s="219" t="s">
        <v>1242</v>
      </c>
    </row>
    <row r="1272" s="2" customFormat="1">
      <c r="A1272" s="42"/>
      <c r="B1272" s="43"/>
      <c r="C1272" s="44"/>
      <c r="D1272" s="221" t="s">
        <v>155</v>
      </c>
      <c r="E1272" s="44"/>
      <c r="F1272" s="222" t="s">
        <v>1243</v>
      </c>
      <c r="G1272" s="44"/>
      <c r="H1272" s="44"/>
      <c r="I1272" s="223"/>
      <c r="J1272" s="44"/>
      <c r="K1272" s="44"/>
      <c r="L1272" s="48"/>
      <c r="M1272" s="224"/>
      <c r="N1272" s="225"/>
      <c r="O1272" s="88"/>
      <c r="P1272" s="88"/>
      <c r="Q1272" s="88"/>
      <c r="R1272" s="88"/>
      <c r="S1272" s="88"/>
      <c r="T1272" s="89"/>
      <c r="U1272" s="42"/>
      <c r="V1272" s="42"/>
      <c r="W1272" s="42"/>
      <c r="X1272" s="42"/>
      <c r="Y1272" s="42"/>
      <c r="Z1272" s="42"/>
      <c r="AA1272" s="42"/>
      <c r="AB1272" s="42"/>
      <c r="AC1272" s="42"/>
      <c r="AD1272" s="42"/>
      <c r="AE1272" s="42"/>
      <c r="AT1272" s="20" t="s">
        <v>155</v>
      </c>
      <c r="AU1272" s="20" t="s">
        <v>88</v>
      </c>
    </row>
    <row r="1273" s="2" customFormat="1">
      <c r="A1273" s="42"/>
      <c r="B1273" s="43"/>
      <c r="C1273" s="44"/>
      <c r="D1273" s="226" t="s">
        <v>156</v>
      </c>
      <c r="E1273" s="44"/>
      <c r="F1273" s="227" t="s">
        <v>1244</v>
      </c>
      <c r="G1273" s="44"/>
      <c r="H1273" s="44"/>
      <c r="I1273" s="223"/>
      <c r="J1273" s="44"/>
      <c r="K1273" s="44"/>
      <c r="L1273" s="48"/>
      <c r="M1273" s="224"/>
      <c r="N1273" s="225"/>
      <c r="O1273" s="88"/>
      <c r="P1273" s="88"/>
      <c r="Q1273" s="88"/>
      <c r="R1273" s="88"/>
      <c r="S1273" s="88"/>
      <c r="T1273" s="89"/>
      <c r="U1273" s="42"/>
      <c r="V1273" s="42"/>
      <c r="W1273" s="42"/>
      <c r="X1273" s="42"/>
      <c r="Y1273" s="42"/>
      <c r="Z1273" s="42"/>
      <c r="AA1273" s="42"/>
      <c r="AB1273" s="42"/>
      <c r="AC1273" s="42"/>
      <c r="AD1273" s="42"/>
      <c r="AE1273" s="42"/>
      <c r="AT1273" s="20" t="s">
        <v>156</v>
      </c>
      <c r="AU1273" s="20" t="s">
        <v>88</v>
      </c>
    </row>
    <row r="1274" s="14" customFormat="1">
      <c r="A1274" s="14"/>
      <c r="B1274" s="244"/>
      <c r="C1274" s="245"/>
      <c r="D1274" s="221" t="s">
        <v>186</v>
      </c>
      <c r="E1274" s="246" t="s">
        <v>32</v>
      </c>
      <c r="F1274" s="247" t="s">
        <v>1245</v>
      </c>
      <c r="G1274" s="245"/>
      <c r="H1274" s="246" t="s">
        <v>32</v>
      </c>
      <c r="I1274" s="248"/>
      <c r="J1274" s="245"/>
      <c r="K1274" s="245"/>
      <c r="L1274" s="249"/>
      <c r="M1274" s="250"/>
      <c r="N1274" s="251"/>
      <c r="O1274" s="251"/>
      <c r="P1274" s="251"/>
      <c r="Q1274" s="251"/>
      <c r="R1274" s="251"/>
      <c r="S1274" s="251"/>
      <c r="T1274" s="252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3" t="s">
        <v>186</v>
      </c>
      <c r="AU1274" s="253" t="s">
        <v>88</v>
      </c>
      <c r="AV1274" s="14" t="s">
        <v>86</v>
      </c>
      <c r="AW1274" s="14" t="s">
        <v>39</v>
      </c>
      <c r="AX1274" s="14" t="s">
        <v>78</v>
      </c>
      <c r="AY1274" s="253" t="s">
        <v>146</v>
      </c>
    </row>
    <row r="1275" s="13" customFormat="1">
      <c r="A1275" s="13"/>
      <c r="B1275" s="229"/>
      <c r="C1275" s="230"/>
      <c r="D1275" s="221" t="s">
        <v>186</v>
      </c>
      <c r="E1275" s="231" t="s">
        <v>32</v>
      </c>
      <c r="F1275" s="232" t="s">
        <v>1246</v>
      </c>
      <c r="G1275" s="230"/>
      <c r="H1275" s="233">
        <v>10.029999999999999</v>
      </c>
      <c r="I1275" s="234"/>
      <c r="J1275" s="230"/>
      <c r="K1275" s="230"/>
      <c r="L1275" s="235"/>
      <c r="M1275" s="236"/>
      <c r="N1275" s="237"/>
      <c r="O1275" s="237"/>
      <c r="P1275" s="237"/>
      <c r="Q1275" s="237"/>
      <c r="R1275" s="237"/>
      <c r="S1275" s="237"/>
      <c r="T1275" s="238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39" t="s">
        <v>186</v>
      </c>
      <c r="AU1275" s="239" t="s">
        <v>88</v>
      </c>
      <c r="AV1275" s="13" t="s">
        <v>88</v>
      </c>
      <c r="AW1275" s="13" t="s">
        <v>39</v>
      </c>
      <c r="AX1275" s="13" t="s">
        <v>78</v>
      </c>
      <c r="AY1275" s="239" t="s">
        <v>146</v>
      </c>
    </row>
    <row r="1276" s="14" customFormat="1">
      <c r="A1276" s="14"/>
      <c r="B1276" s="244"/>
      <c r="C1276" s="245"/>
      <c r="D1276" s="221" t="s">
        <v>186</v>
      </c>
      <c r="E1276" s="246" t="s">
        <v>32</v>
      </c>
      <c r="F1276" s="247" t="s">
        <v>1247</v>
      </c>
      <c r="G1276" s="245"/>
      <c r="H1276" s="246" t="s">
        <v>32</v>
      </c>
      <c r="I1276" s="248"/>
      <c r="J1276" s="245"/>
      <c r="K1276" s="245"/>
      <c r="L1276" s="249"/>
      <c r="M1276" s="250"/>
      <c r="N1276" s="251"/>
      <c r="O1276" s="251"/>
      <c r="P1276" s="251"/>
      <c r="Q1276" s="251"/>
      <c r="R1276" s="251"/>
      <c r="S1276" s="251"/>
      <c r="T1276" s="252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3" t="s">
        <v>186</v>
      </c>
      <c r="AU1276" s="253" t="s">
        <v>88</v>
      </c>
      <c r="AV1276" s="14" t="s">
        <v>86</v>
      </c>
      <c r="AW1276" s="14" t="s">
        <v>39</v>
      </c>
      <c r="AX1276" s="14" t="s">
        <v>78</v>
      </c>
      <c r="AY1276" s="253" t="s">
        <v>146</v>
      </c>
    </row>
    <row r="1277" s="13" customFormat="1">
      <c r="A1277" s="13"/>
      <c r="B1277" s="229"/>
      <c r="C1277" s="230"/>
      <c r="D1277" s="221" t="s">
        <v>186</v>
      </c>
      <c r="E1277" s="231" t="s">
        <v>32</v>
      </c>
      <c r="F1277" s="232" t="s">
        <v>1248</v>
      </c>
      <c r="G1277" s="230"/>
      <c r="H1277" s="233">
        <v>153.81999999999999</v>
      </c>
      <c r="I1277" s="234"/>
      <c r="J1277" s="230"/>
      <c r="K1277" s="230"/>
      <c r="L1277" s="235"/>
      <c r="M1277" s="236"/>
      <c r="N1277" s="237"/>
      <c r="O1277" s="237"/>
      <c r="P1277" s="237"/>
      <c r="Q1277" s="237"/>
      <c r="R1277" s="237"/>
      <c r="S1277" s="237"/>
      <c r="T1277" s="238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39" t="s">
        <v>186</v>
      </c>
      <c r="AU1277" s="239" t="s">
        <v>88</v>
      </c>
      <c r="AV1277" s="13" t="s">
        <v>88</v>
      </c>
      <c r="AW1277" s="13" t="s">
        <v>39</v>
      </c>
      <c r="AX1277" s="13" t="s">
        <v>78</v>
      </c>
      <c r="AY1277" s="239" t="s">
        <v>146</v>
      </c>
    </row>
    <row r="1278" s="15" customFormat="1">
      <c r="A1278" s="15"/>
      <c r="B1278" s="254"/>
      <c r="C1278" s="255"/>
      <c r="D1278" s="221" t="s">
        <v>186</v>
      </c>
      <c r="E1278" s="256" t="s">
        <v>32</v>
      </c>
      <c r="F1278" s="257" t="s">
        <v>256</v>
      </c>
      <c r="G1278" s="255"/>
      <c r="H1278" s="258">
        <v>163.84999999999999</v>
      </c>
      <c r="I1278" s="259"/>
      <c r="J1278" s="255"/>
      <c r="K1278" s="255"/>
      <c r="L1278" s="260"/>
      <c r="M1278" s="261"/>
      <c r="N1278" s="262"/>
      <c r="O1278" s="262"/>
      <c r="P1278" s="262"/>
      <c r="Q1278" s="262"/>
      <c r="R1278" s="262"/>
      <c r="S1278" s="262"/>
      <c r="T1278" s="263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T1278" s="264" t="s">
        <v>186</v>
      </c>
      <c r="AU1278" s="264" t="s">
        <v>88</v>
      </c>
      <c r="AV1278" s="15" t="s">
        <v>171</v>
      </c>
      <c r="AW1278" s="15" t="s">
        <v>39</v>
      </c>
      <c r="AX1278" s="15" t="s">
        <v>86</v>
      </c>
      <c r="AY1278" s="264" t="s">
        <v>146</v>
      </c>
    </row>
    <row r="1279" s="2" customFormat="1" ht="21.75" customHeight="1">
      <c r="A1279" s="42"/>
      <c r="B1279" s="43"/>
      <c r="C1279" s="265" t="s">
        <v>1249</v>
      </c>
      <c r="D1279" s="265" t="s">
        <v>286</v>
      </c>
      <c r="E1279" s="266" t="s">
        <v>1250</v>
      </c>
      <c r="F1279" s="267" t="s">
        <v>1251</v>
      </c>
      <c r="G1279" s="268" t="s">
        <v>227</v>
      </c>
      <c r="H1279" s="269">
        <v>4.984</v>
      </c>
      <c r="I1279" s="270"/>
      <c r="J1279" s="271">
        <f>ROUND(I1279*H1279,2)</f>
        <v>0</v>
      </c>
      <c r="K1279" s="267" t="s">
        <v>152</v>
      </c>
      <c r="L1279" s="272"/>
      <c r="M1279" s="273" t="s">
        <v>32</v>
      </c>
      <c r="N1279" s="274" t="s">
        <v>49</v>
      </c>
      <c r="O1279" s="88"/>
      <c r="P1279" s="217">
        <f>O1279*H1279</f>
        <v>0</v>
      </c>
      <c r="Q1279" s="217">
        <v>0.55000000000000004</v>
      </c>
      <c r="R1279" s="217">
        <f>Q1279*H1279</f>
        <v>2.7412000000000001</v>
      </c>
      <c r="S1279" s="217">
        <v>0</v>
      </c>
      <c r="T1279" s="218">
        <f>S1279*H1279</f>
        <v>0</v>
      </c>
      <c r="U1279" s="42"/>
      <c r="V1279" s="42"/>
      <c r="W1279" s="42"/>
      <c r="X1279" s="42"/>
      <c r="Y1279" s="42"/>
      <c r="Z1279" s="42"/>
      <c r="AA1279" s="42"/>
      <c r="AB1279" s="42"/>
      <c r="AC1279" s="42"/>
      <c r="AD1279" s="42"/>
      <c r="AE1279" s="42"/>
      <c r="AR1279" s="219" t="s">
        <v>538</v>
      </c>
      <c r="AT1279" s="219" t="s">
        <v>286</v>
      </c>
      <c r="AU1279" s="219" t="s">
        <v>88</v>
      </c>
      <c r="AY1279" s="20" t="s">
        <v>146</v>
      </c>
      <c r="BE1279" s="220">
        <f>IF(N1279="základní",J1279,0)</f>
        <v>0</v>
      </c>
      <c r="BF1279" s="220">
        <f>IF(N1279="snížená",J1279,0)</f>
        <v>0</v>
      </c>
      <c r="BG1279" s="220">
        <f>IF(N1279="zákl. přenesená",J1279,0)</f>
        <v>0</v>
      </c>
      <c r="BH1279" s="220">
        <f>IF(N1279="sníž. přenesená",J1279,0)</f>
        <v>0</v>
      </c>
      <c r="BI1279" s="220">
        <f>IF(N1279="nulová",J1279,0)</f>
        <v>0</v>
      </c>
      <c r="BJ1279" s="20" t="s">
        <v>86</v>
      </c>
      <c r="BK1279" s="220">
        <f>ROUND(I1279*H1279,2)</f>
        <v>0</v>
      </c>
      <c r="BL1279" s="20" t="s">
        <v>362</v>
      </c>
      <c r="BM1279" s="219" t="s">
        <v>1252</v>
      </c>
    </row>
    <row r="1280" s="2" customFormat="1">
      <c r="A1280" s="42"/>
      <c r="B1280" s="43"/>
      <c r="C1280" s="44"/>
      <c r="D1280" s="221" t="s">
        <v>155</v>
      </c>
      <c r="E1280" s="44"/>
      <c r="F1280" s="222" t="s">
        <v>1251</v>
      </c>
      <c r="G1280" s="44"/>
      <c r="H1280" s="44"/>
      <c r="I1280" s="223"/>
      <c r="J1280" s="44"/>
      <c r="K1280" s="44"/>
      <c r="L1280" s="48"/>
      <c r="M1280" s="224"/>
      <c r="N1280" s="225"/>
      <c r="O1280" s="88"/>
      <c r="P1280" s="88"/>
      <c r="Q1280" s="88"/>
      <c r="R1280" s="88"/>
      <c r="S1280" s="88"/>
      <c r="T1280" s="89"/>
      <c r="U1280" s="42"/>
      <c r="V1280" s="42"/>
      <c r="W1280" s="42"/>
      <c r="X1280" s="42"/>
      <c r="Y1280" s="42"/>
      <c r="Z1280" s="42"/>
      <c r="AA1280" s="42"/>
      <c r="AB1280" s="42"/>
      <c r="AC1280" s="42"/>
      <c r="AD1280" s="42"/>
      <c r="AE1280" s="42"/>
      <c r="AT1280" s="20" t="s">
        <v>155</v>
      </c>
      <c r="AU1280" s="20" t="s">
        <v>88</v>
      </c>
    </row>
    <row r="1281" s="2" customFormat="1">
      <c r="A1281" s="42"/>
      <c r="B1281" s="43"/>
      <c r="C1281" s="44"/>
      <c r="D1281" s="221" t="s">
        <v>162</v>
      </c>
      <c r="E1281" s="44"/>
      <c r="F1281" s="228" t="s">
        <v>1183</v>
      </c>
      <c r="G1281" s="44"/>
      <c r="H1281" s="44"/>
      <c r="I1281" s="223"/>
      <c r="J1281" s="44"/>
      <c r="K1281" s="44"/>
      <c r="L1281" s="48"/>
      <c r="M1281" s="224"/>
      <c r="N1281" s="225"/>
      <c r="O1281" s="88"/>
      <c r="P1281" s="88"/>
      <c r="Q1281" s="88"/>
      <c r="R1281" s="88"/>
      <c r="S1281" s="88"/>
      <c r="T1281" s="89"/>
      <c r="U1281" s="42"/>
      <c r="V1281" s="42"/>
      <c r="W1281" s="42"/>
      <c r="X1281" s="42"/>
      <c r="Y1281" s="42"/>
      <c r="Z1281" s="42"/>
      <c r="AA1281" s="42"/>
      <c r="AB1281" s="42"/>
      <c r="AC1281" s="42"/>
      <c r="AD1281" s="42"/>
      <c r="AE1281" s="42"/>
      <c r="AT1281" s="20" t="s">
        <v>162</v>
      </c>
      <c r="AU1281" s="20" t="s">
        <v>88</v>
      </c>
    </row>
    <row r="1282" s="13" customFormat="1">
      <c r="A1282" s="13"/>
      <c r="B1282" s="229"/>
      <c r="C1282" s="230"/>
      <c r="D1282" s="221" t="s">
        <v>186</v>
      </c>
      <c r="E1282" s="230"/>
      <c r="F1282" s="232" t="s">
        <v>1253</v>
      </c>
      <c r="G1282" s="230"/>
      <c r="H1282" s="233">
        <v>4.984</v>
      </c>
      <c r="I1282" s="234"/>
      <c r="J1282" s="230"/>
      <c r="K1282" s="230"/>
      <c r="L1282" s="235"/>
      <c r="M1282" s="236"/>
      <c r="N1282" s="237"/>
      <c r="O1282" s="237"/>
      <c r="P1282" s="237"/>
      <c r="Q1282" s="237"/>
      <c r="R1282" s="237"/>
      <c r="S1282" s="237"/>
      <c r="T1282" s="238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39" t="s">
        <v>186</v>
      </c>
      <c r="AU1282" s="239" t="s">
        <v>88</v>
      </c>
      <c r="AV1282" s="13" t="s">
        <v>88</v>
      </c>
      <c r="AW1282" s="13" t="s">
        <v>4</v>
      </c>
      <c r="AX1282" s="13" t="s">
        <v>86</v>
      </c>
      <c r="AY1282" s="239" t="s">
        <v>146</v>
      </c>
    </row>
    <row r="1283" s="2" customFormat="1" ht="33" customHeight="1">
      <c r="A1283" s="42"/>
      <c r="B1283" s="43"/>
      <c r="C1283" s="208" t="s">
        <v>1254</v>
      </c>
      <c r="D1283" s="208" t="s">
        <v>149</v>
      </c>
      <c r="E1283" s="209" t="s">
        <v>1255</v>
      </c>
      <c r="F1283" s="210" t="s">
        <v>1256</v>
      </c>
      <c r="G1283" s="211" t="s">
        <v>303</v>
      </c>
      <c r="H1283" s="212">
        <v>396.82999999999998</v>
      </c>
      <c r="I1283" s="213"/>
      <c r="J1283" s="214">
        <f>ROUND(I1283*H1283,2)</f>
        <v>0</v>
      </c>
      <c r="K1283" s="210" t="s">
        <v>152</v>
      </c>
      <c r="L1283" s="48"/>
      <c r="M1283" s="215" t="s">
        <v>32</v>
      </c>
      <c r="N1283" s="216" t="s">
        <v>49</v>
      </c>
      <c r="O1283" s="88"/>
      <c r="P1283" s="217">
        <f>O1283*H1283</f>
        <v>0</v>
      </c>
      <c r="Q1283" s="217">
        <v>0</v>
      </c>
      <c r="R1283" s="217">
        <f>Q1283*H1283</f>
        <v>0</v>
      </c>
      <c r="S1283" s="217">
        <v>0</v>
      </c>
      <c r="T1283" s="218">
        <f>S1283*H1283</f>
        <v>0</v>
      </c>
      <c r="U1283" s="42"/>
      <c r="V1283" s="42"/>
      <c r="W1283" s="42"/>
      <c r="X1283" s="42"/>
      <c r="Y1283" s="42"/>
      <c r="Z1283" s="42"/>
      <c r="AA1283" s="42"/>
      <c r="AB1283" s="42"/>
      <c r="AC1283" s="42"/>
      <c r="AD1283" s="42"/>
      <c r="AE1283" s="42"/>
      <c r="AR1283" s="219" t="s">
        <v>362</v>
      </c>
      <c r="AT1283" s="219" t="s">
        <v>149</v>
      </c>
      <c r="AU1283" s="219" t="s">
        <v>88</v>
      </c>
      <c r="AY1283" s="20" t="s">
        <v>146</v>
      </c>
      <c r="BE1283" s="220">
        <f>IF(N1283="základní",J1283,0)</f>
        <v>0</v>
      </c>
      <c r="BF1283" s="220">
        <f>IF(N1283="snížená",J1283,0)</f>
        <v>0</v>
      </c>
      <c r="BG1283" s="220">
        <f>IF(N1283="zákl. přenesená",J1283,0)</f>
        <v>0</v>
      </c>
      <c r="BH1283" s="220">
        <f>IF(N1283="sníž. přenesená",J1283,0)</f>
        <v>0</v>
      </c>
      <c r="BI1283" s="220">
        <f>IF(N1283="nulová",J1283,0)</f>
        <v>0</v>
      </c>
      <c r="BJ1283" s="20" t="s">
        <v>86</v>
      </c>
      <c r="BK1283" s="220">
        <f>ROUND(I1283*H1283,2)</f>
        <v>0</v>
      </c>
      <c r="BL1283" s="20" t="s">
        <v>362</v>
      </c>
      <c r="BM1283" s="219" t="s">
        <v>1257</v>
      </c>
    </row>
    <row r="1284" s="2" customFormat="1">
      <c r="A1284" s="42"/>
      <c r="B1284" s="43"/>
      <c r="C1284" s="44"/>
      <c r="D1284" s="221" t="s">
        <v>155</v>
      </c>
      <c r="E1284" s="44"/>
      <c r="F1284" s="222" t="s">
        <v>1258</v>
      </c>
      <c r="G1284" s="44"/>
      <c r="H1284" s="44"/>
      <c r="I1284" s="223"/>
      <c r="J1284" s="44"/>
      <c r="K1284" s="44"/>
      <c r="L1284" s="48"/>
      <c r="M1284" s="224"/>
      <c r="N1284" s="225"/>
      <c r="O1284" s="88"/>
      <c r="P1284" s="88"/>
      <c r="Q1284" s="88"/>
      <c r="R1284" s="88"/>
      <c r="S1284" s="88"/>
      <c r="T1284" s="89"/>
      <c r="U1284" s="42"/>
      <c r="V1284" s="42"/>
      <c r="W1284" s="42"/>
      <c r="X1284" s="42"/>
      <c r="Y1284" s="42"/>
      <c r="Z1284" s="42"/>
      <c r="AA1284" s="42"/>
      <c r="AB1284" s="42"/>
      <c r="AC1284" s="42"/>
      <c r="AD1284" s="42"/>
      <c r="AE1284" s="42"/>
      <c r="AT1284" s="20" t="s">
        <v>155</v>
      </c>
      <c r="AU1284" s="20" t="s">
        <v>88</v>
      </c>
    </row>
    <row r="1285" s="2" customFormat="1">
      <c r="A1285" s="42"/>
      <c r="B1285" s="43"/>
      <c r="C1285" s="44"/>
      <c r="D1285" s="226" t="s">
        <v>156</v>
      </c>
      <c r="E1285" s="44"/>
      <c r="F1285" s="227" t="s">
        <v>1259</v>
      </c>
      <c r="G1285" s="44"/>
      <c r="H1285" s="44"/>
      <c r="I1285" s="223"/>
      <c r="J1285" s="44"/>
      <c r="K1285" s="44"/>
      <c r="L1285" s="48"/>
      <c r="M1285" s="224"/>
      <c r="N1285" s="225"/>
      <c r="O1285" s="88"/>
      <c r="P1285" s="88"/>
      <c r="Q1285" s="88"/>
      <c r="R1285" s="88"/>
      <c r="S1285" s="88"/>
      <c r="T1285" s="89"/>
      <c r="U1285" s="42"/>
      <c r="V1285" s="42"/>
      <c r="W1285" s="42"/>
      <c r="X1285" s="42"/>
      <c r="Y1285" s="42"/>
      <c r="Z1285" s="42"/>
      <c r="AA1285" s="42"/>
      <c r="AB1285" s="42"/>
      <c r="AC1285" s="42"/>
      <c r="AD1285" s="42"/>
      <c r="AE1285" s="42"/>
      <c r="AT1285" s="20" t="s">
        <v>156</v>
      </c>
      <c r="AU1285" s="20" t="s">
        <v>88</v>
      </c>
    </row>
    <row r="1286" s="14" customFormat="1">
      <c r="A1286" s="14"/>
      <c r="B1286" s="244"/>
      <c r="C1286" s="245"/>
      <c r="D1286" s="221" t="s">
        <v>186</v>
      </c>
      <c r="E1286" s="246" t="s">
        <v>32</v>
      </c>
      <c r="F1286" s="247" t="s">
        <v>1260</v>
      </c>
      <c r="G1286" s="245"/>
      <c r="H1286" s="246" t="s">
        <v>32</v>
      </c>
      <c r="I1286" s="248"/>
      <c r="J1286" s="245"/>
      <c r="K1286" s="245"/>
      <c r="L1286" s="249"/>
      <c r="M1286" s="250"/>
      <c r="N1286" s="251"/>
      <c r="O1286" s="251"/>
      <c r="P1286" s="251"/>
      <c r="Q1286" s="251"/>
      <c r="R1286" s="251"/>
      <c r="S1286" s="251"/>
      <c r="T1286" s="252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53" t="s">
        <v>186</v>
      </c>
      <c r="AU1286" s="253" t="s">
        <v>88</v>
      </c>
      <c r="AV1286" s="14" t="s">
        <v>86</v>
      </c>
      <c r="AW1286" s="14" t="s">
        <v>39</v>
      </c>
      <c r="AX1286" s="14" t="s">
        <v>78</v>
      </c>
      <c r="AY1286" s="253" t="s">
        <v>146</v>
      </c>
    </row>
    <row r="1287" s="13" customFormat="1">
      <c r="A1287" s="13"/>
      <c r="B1287" s="229"/>
      <c r="C1287" s="230"/>
      <c r="D1287" s="221" t="s">
        <v>186</v>
      </c>
      <c r="E1287" s="231" t="s">
        <v>32</v>
      </c>
      <c r="F1287" s="232" t="s">
        <v>1261</v>
      </c>
      <c r="G1287" s="230"/>
      <c r="H1287" s="233">
        <v>20.43</v>
      </c>
      <c r="I1287" s="234"/>
      <c r="J1287" s="230"/>
      <c r="K1287" s="230"/>
      <c r="L1287" s="235"/>
      <c r="M1287" s="236"/>
      <c r="N1287" s="237"/>
      <c r="O1287" s="237"/>
      <c r="P1287" s="237"/>
      <c r="Q1287" s="237"/>
      <c r="R1287" s="237"/>
      <c r="S1287" s="237"/>
      <c r="T1287" s="238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39" t="s">
        <v>186</v>
      </c>
      <c r="AU1287" s="239" t="s">
        <v>88</v>
      </c>
      <c r="AV1287" s="13" t="s">
        <v>88</v>
      </c>
      <c r="AW1287" s="13" t="s">
        <v>39</v>
      </c>
      <c r="AX1287" s="13" t="s">
        <v>78</v>
      </c>
      <c r="AY1287" s="239" t="s">
        <v>146</v>
      </c>
    </row>
    <row r="1288" s="14" customFormat="1">
      <c r="A1288" s="14"/>
      <c r="B1288" s="244"/>
      <c r="C1288" s="245"/>
      <c r="D1288" s="221" t="s">
        <v>186</v>
      </c>
      <c r="E1288" s="246" t="s">
        <v>32</v>
      </c>
      <c r="F1288" s="247" t="s">
        <v>1262</v>
      </c>
      <c r="G1288" s="245"/>
      <c r="H1288" s="246" t="s">
        <v>32</v>
      </c>
      <c r="I1288" s="248"/>
      <c r="J1288" s="245"/>
      <c r="K1288" s="245"/>
      <c r="L1288" s="249"/>
      <c r="M1288" s="250"/>
      <c r="N1288" s="251"/>
      <c r="O1288" s="251"/>
      <c r="P1288" s="251"/>
      <c r="Q1288" s="251"/>
      <c r="R1288" s="251"/>
      <c r="S1288" s="251"/>
      <c r="T1288" s="252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53" t="s">
        <v>186</v>
      </c>
      <c r="AU1288" s="253" t="s">
        <v>88</v>
      </c>
      <c r="AV1288" s="14" t="s">
        <v>86</v>
      </c>
      <c r="AW1288" s="14" t="s">
        <v>39</v>
      </c>
      <c r="AX1288" s="14" t="s">
        <v>78</v>
      </c>
      <c r="AY1288" s="253" t="s">
        <v>146</v>
      </c>
    </row>
    <row r="1289" s="13" customFormat="1">
      <c r="A1289" s="13"/>
      <c r="B1289" s="229"/>
      <c r="C1289" s="230"/>
      <c r="D1289" s="221" t="s">
        <v>186</v>
      </c>
      <c r="E1289" s="231" t="s">
        <v>32</v>
      </c>
      <c r="F1289" s="232" t="s">
        <v>1263</v>
      </c>
      <c r="G1289" s="230"/>
      <c r="H1289" s="233">
        <v>376.39999999999998</v>
      </c>
      <c r="I1289" s="234"/>
      <c r="J1289" s="230"/>
      <c r="K1289" s="230"/>
      <c r="L1289" s="235"/>
      <c r="M1289" s="236"/>
      <c r="N1289" s="237"/>
      <c r="O1289" s="237"/>
      <c r="P1289" s="237"/>
      <c r="Q1289" s="237"/>
      <c r="R1289" s="237"/>
      <c r="S1289" s="237"/>
      <c r="T1289" s="238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39" t="s">
        <v>186</v>
      </c>
      <c r="AU1289" s="239" t="s">
        <v>88</v>
      </c>
      <c r="AV1289" s="13" t="s">
        <v>88</v>
      </c>
      <c r="AW1289" s="13" t="s">
        <v>39</v>
      </c>
      <c r="AX1289" s="13" t="s">
        <v>78</v>
      </c>
      <c r="AY1289" s="239" t="s">
        <v>146</v>
      </c>
    </row>
    <row r="1290" s="15" customFormat="1">
      <c r="A1290" s="15"/>
      <c r="B1290" s="254"/>
      <c r="C1290" s="255"/>
      <c r="D1290" s="221" t="s">
        <v>186</v>
      </c>
      <c r="E1290" s="256" t="s">
        <v>32</v>
      </c>
      <c r="F1290" s="257" t="s">
        <v>256</v>
      </c>
      <c r="G1290" s="255"/>
      <c r="H1290" s="258">
        <v>396.82999999999998</v>
      </c>
      <c r="I1290" s="259"/>
      <c r="J1290" s="255"/>
      <c r="K1290" s="255"/>
      <c r="L1290" s="260"/>
      <c r="M1290" s="261"/>
      <c r="N1290" s="262"/>
      <c r="O1290" s="262"/>
      <c r="P1290" s="262"/>
      <c r="Q1290" s="262"/>
      <c r="R1290" s="262"/>
      <c r="S1290" s="262"/>
      <c r="T1290" s="263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T1290" s="264" t="s">
        <v>186</v>
      </c>
      <c r="AU1290" s="264" t="s">
        <v>88</v>
      </c>
      <c r="AV1290" s="15" t="s">
        <v>171</v>
      </c>
      <c r="AW1290" s="15" t="s">
        <v>39</v>
      </c>
      <c r="AX1290" s="15" t="s">
        <v>86</v>
      </c>
      <c r="AY1290" s="264" t="s">
        <v>146</v>
      </c>
    </row>
    <row r="1291" s="2" customFormat="1" ht="21.75" customHeight="1">
      <c r="A1291" s="42"/>
      <c r="B1291" s="43"/>
      <c r="C1291" s="265" t="s">
        <v>1264</v>
      </c>
      <c r="D1291" s="265" t="s">
        <v>286</v>
      </c>
      <c r="E1291" s="266" t="s">
        <v>1265</v>
      </c>
      <c r="F1291" s="267" t="s">
        <v>1266</v>
      </c>
      <c r="G1291" s="268" t="s">
        <v>227</v>
      </c>
      <c r="H1291" s="269">
        <v>18.641999999999999</v>
      </c>
      <c r="I1291" s="270"/>
      <c r="J1291" s="271">
        <f>ROUND(I1291*H1291,2)</f>
        <v>0</v>
      </c>
      <c r="K1291" s="267" t="s">
        <v>152</v>
      </c>
      <c r="L1291" s="272"/>
      <c r="M1291" s="273" t="s">
        <v>32</v>
      </c>
      <c r="N1291" s="274" t="s">
        <v>49</v>
      </c>
      <c r="O1291" s="88"/>
      <c r="P1291" s="217">
        <f>O1291*H1291</f>
        <v>0</v>
      </c>
      <c r="Q1291" s="217">
        <v>0.55000000000000004</v>
      </c>
      <c r="R1291" s="217">
        <f>Q1291*H1291</f>
        <v>10.2531</v>
      </c>
      <c r="S1291" s="217">
        <v>0</v>
      </c>
      <c r="T1291" s="218">
        <f>S1291*H1291</f>
        <v>0</v>
      </c>
      <c r="U1291" s="42"/>
      <c r="V1291" s="42"/>
      <c r="W1291" s="42"/>
      <c r="X1291" s="42"/>
      <c r="Y1291" s="42"/>
      <c r="Z1291" s="42"/>
      <c r="AA1291" s="42"/>
      <c r="AB1291" s="42"/>
      <c r="AC1291" s="42"/>
      <c r="AD1291" s="42"/>
      <c r="AE1291" s="42"/>
      <c r="AR1291" s="219" t="s">
        <v>538</v>
      </c>
      <c r="AT1291" s="219" t="s">
        <v>286</v>
      </c>
      <c r="AU1291" s="219" t="s">
        <v>88</v>
      </c>
      <c r="AY1291" s="20" t="s">
        <v>146</v>
      </c>
      <c r="BE1291" s="220">
        <f>IF(N1291="základní",J1291,0)</f>
        <v>0</v>
      </c>
      <c r="BF1291" s="220">
        <f>IF(N1291="snížená",J1291,0)</f>
        <v>0</v>
      </c>
      <c r="BG1291" s="220">
        <f>IF(N1291="zákl. přenesená",J1291,0)</f>
        <v>0</v>
      </c>
      <c r="BH1291" s="220">
        <f>IF(N1291="sníž. přenesená",J1291,0)</f>
        <v>0</v>
      </c>
      <c r="BI1291" s="220">
        <f>IF(N1291="nulová",J1291,0)</f>
        <v>0</v>
      </c>
      <c r="BJ1291" s="20" t="s">
        <v>86</v>
      </c>
      <c r="BK1291" s="220">
        <f>ROUND(I1291*H1291,2)</f>
        <v>0</v>
      </c>
      <c r="BL1291" s="20" t="s">
        <v>362</v>
      </c>
      <c r="BM1291" s="219" t="s">
        <v>1267</v>
      </c>
    </row>
    <row r="1292" s="2" customFormat="1">
      <c r="A1292" s="42"/>
      <c r="B1292" s="43"/>
      <c r="C1292" s="44"/>
      <c r="D1292" s="221" t="s">
        <v>155</v>
      </c>
      <c r="E1292" s="44"/>
      <c r="F1292" s="222" t="s">
        <v>1266</v>
      </c>
      <c r="G1292" s="44"/>
      <c r="H1292" s="44"/>
      <c r="I1292" s="223"/>
      <c r="J1292" s="44"/>
      <c r="K1292" s="44"/>
      <c r="L1292" s="48"/>
      <c r="M1292" s="224"/>
      <c r="N1292" s="225"/>
      <c r="O1292" s="88"/>
      <c r="P1292" s="88"/>
      <c r="Q1292" s="88"/>
      <c r="R1292" s="88"/>
      <c r="S1292" s="88"/>
      <c r="T1292" s="89"/>
      <c r="U1292" s="42"/>
      <c r="V1292" s="42"/>
      <c r="W1292" s="42"/>
      <c r="X1292" s="42"/>
      <c r="Y1292" s="42"/>
      <c r="Z1292" s="42"/>
      <c r="AA1292" s="42"/>
      <c r="AB1292" s="42"/>
      <c r="AC1292" s="42"/>
      <c r="AD1292" s="42"/>
      <c r="AE1292" s="42"/>
      <c r="AT1292" s="20" t="s">
        <v>155</v>
      </c>
      <c r="AU1292" s="20" t="s">
        <v>88</v>
      </c>
    </row>
    <row r="1293" s="2" customFormat="1">
      <c r="A1293" s="42"/>
      <c r="B1293" s="43"/>
      <c r="C1293" s="44"/>
      <c r="D1293" s="221" t="s">
        <v>162</v>
      </c>
      <c r="E1293" s="44"/>
      <c r="F1293" s="228" t="s">
        <v>1183</v>
      </c>
      <c r="G1293" s="44"/>
      <c r="H1293" s="44"/>
      <c r="I1293" s="223"/>
      <c r="J1293" s="44"/>
      <c r="K1293" s="44"/>
      <c r="L1293" s="48"/>
      <c r="M1293" s="224"/>
      <c r="N1293" s="225"/>
      <c r="O1293" s="88"/>
      <c r="P1293" s="88"/>
      <c r="Q1293" s="88"/>
      <c r="R1293" s="88"/>
      <c r="S1293" s="88"/>
      <c r="T1293" s="89"/>
      <c r="U1293" s="42"/>
      <c r="V1293" s="42"/>
      <c r="W1293" s="42"/>
      <c r="X1293" s="42"/>
      <c r="Y1293" s="42"/>
      <c r="Z1293" s="42"/>
      <c r="AA1293" s="42"/>
      <c r="AB1293" s="42"/>
      <c r="AC1293" s="42"/>
      <c r="AD1293" s="42"/>
      <c r="AE1293" s="42"/>
      <c r="AT1293" s="20" t="s">
        <v>162</v>
      </c>
      <c r="AU1293" s="20" t="s">
        <v>88</v>
      </c>
    </row>
    <row r="1294" s="13" customFormat="1">
      <c r="A1294" s="13"/>
      <c r="B1294" s="229"/>
      <c r="C1294" s="230"/>
      <c r="D1294" s="221" t="s">
        <v>186</v>
      </c>
      <c r="E1294" s="230"/>
      <c r="F1294" s="232" t="s">
        <v>1268</v>
      </c>
      <c r="G1294" s="230"/>
      <c r="H1294" s="233">
        <v>18.641999999999999</v>
      </c>
      <c r="I1294" s="234"/>
      <c r="J1294" s="230"/>
      <c r="K1294" s="230"/>
      <c r="L1294" s="235"/>
      <c r="M1294" s="236"/>
      <c r="N1294" s="237"/>
      <c r="O1294" s="237"/>
      <c r="P1294" s="237"/>
      <c r="Q1294" s="237"/>
      <c r="R1294" s="237"/>
      <c r="S1294" s="237"/>
      <c r="T1294" s="238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39" t="s">
        <v>186</v>
      </c>
      <c r="AU1294" s="239" t="s">
        <v>88</v>
      </c>
      <c r="AV1294" s="13" t="s">
        <v>88</v>
      </c>
      <c r="AW1294" s="13" t="s">
        <v>4</v>
      </c>
      <c r="AX1294" s="13" t="s">
        <v>86</v>
      </c>
      <c r="AY1294" s="239" t="s">
        <v>146</v>
      </c>
    </row>
    <row r="1295" s="2" customFormat="1" ht="33" customHeight="1">
      <c r="A1295" s="42"/>
      <c r="B1295" s="43"/>
      <c r="C1295" s="208" t="s">
        <v>1269</v>
      </c>
      <c r="D1295" s="208" t="s">
        <v>149</v>
      </c>
      <c r="E1295" s="209" t="s">
        <v>1270</v>
      </c>
      <c r="F1295" s="210" t="s">
        <v>1271</v>
      </c>
      <c r="G1295" s="211" t="s">
        <v>303</v>
      </c>
      <c r="H1295" s="212">
        <v>207.59999999999999</v>
      </c>
      <c r="I1295" s="213"/>
      <c r="J1295" s="214">
        <f>ROUND(I1295*H1295,2)</f>
        <v>0</v>
      </c>
      <c r="K1295" s="210" t="s">
        <v>152</v>
      </c>
      <c r="L1295" s="48"/>
      <c r="M1295" s="215" t="s">
        <v>32</v>
      </c>
      <c r="N1295" s="216" t="s">
        <v>49</v>
      </c>
      <c r="O1295" s="88"/>
      <c r="P1295" s="217">
        <f>O1295*H1295</f>
        <v>0</v>
      </c>
      <c r="Q1295" s="217">
        <v>0</v>
      </c>
      <c r="R1295" s="217">
        <f>Q1295*H1295</f>
        <v>0</v>
      </c>
      <c r="S1295" s="217">
        <v>0</v>
      </c>
      <c r="T1295" s="218">
        <f>S1295*H1295</f>
        <v>0</v>
      </c>
      <c r="U1295" s="42"/>
      <c r="V1295" s="42"/>
      <c r="W1295" s="42"/>
      <c r="X1295" s="42"/>
      <c r="Y1295" s="42"/>
      <c r="Z1295" s="42"/>
      <c r="AA1295" s="42"/>
      <c r="AB1295" s="42"/>
      <c r="AC1295" s="42"/>
      <c r="AD1295" s="42"/>
      <c r="AE1295" s="42"/>
      <c r="AR1295" s="219" t="s">
        <v>362</v>
      </c>
      <c r="AT1295" s="219" t="s">
        <v>149</v>
      </c>
      <c r="AU1295" s="219" t="s">
        <v>88</v>
      </c>
      <c r="AY1295" s="20" t="s">
        <v>146</v>
      </c>
      <c r="BE1295" s="220">
        <f>IF(N1295="základní",J1295,0)</f>
        <v>0</v>
      </c>
      <c r="BF1295" s="220">
        <f>IF(N1295="snížená",J1295,0)</f>
        <v>0</v>
      </c>
      <c r="BG1295" s="220">
        <f>IF(N1295="zákl. přenesená",J1295,0)</f>
        <v>0</v>
      </c>
      <c r="BH1295" s="220">
        <f>IF(N1295="sníž. přenesená",J1295,0)</f>
        <v>0</v>
      </c>
      <c r="BI1295" s="220">
        <f>IF(N1295="nulová",J1295,0)</f>
        <v>0</v>
      </c>
      <c r="BJ1295" s="20" t="s">
        <v>86</v>
      </c>
      <c r="BK1295" s="220">
        <f>ROUND(I1295*H1295,2)</f>
        <v>0</v>
      </c>
      <c r="BL1295" s="20" t="s">
        <v>362</v>
      </c>
      <c r="BM1295" s="219" t="s">
        <v>1272</v>
      </c>
    </row>
    <row r="1296" s="2" customFormat="1">
      <c r="A1296" s="42"/>
      <c r="B1296" s="43"/>
      <c r="C1296" s="44"/>
      <c r="D1296" s="221" t="s">
        <v>155</v>
      </c>
      <c r="E1296" s="44"/>
      <c r="F1296" s="222" t="s">
        <v>1273</v>
      </c>
      <c r="G1296" s="44"/>
      <c r="H1296" s="44"/>
      <c r="I1296" s="223"/>
      <c r="J1296" s="44"/>
      <c r="K1296" s="44"/>
      <c r="L1296" s="48"/>
      <c r="M1296" s="224"/>
      <c r="N1296" s="225"/>
      <c r="O1296" s="88"/>
      <c r="P1296" s="88"/>
      <c r="Q1296" s="88"/>
      <c r="R1296" s="88"/>
      <c r="S1296" s="88"/>
      <c r="T1296" s="89"/>
      <c r="U1296" s="42"/>
      <c r="V1296" s="42"/>
      <c r="W1296" s="42"/>
      <c r="X1296" s="42"/>
      <c r="Y1296" s="42"/>
      <c r="Z1296" s="42"/>
      <c r="AA1296" s="42"/>
      <c r="AB1296" s="42"/>
      <c r="AC1296" s="42"/>
      <c r="AD1296" s="42"/>
      <c r="AE1296" s="42"/>
      <c r="AT1296" s="20" t="s">
        <v>155</v>
      </c>
      <c r="AU1296" s="20" t="s">
        <v>88</v>
      </c>
    </row>
    <row r="1297" s="2" customFormat="1">
      <c r="A1297" s="42"/>
      <c r="B1297" s="43"/>
      <c r="C1297" s="44"/>
      <c r="D1297" s="226" t="s">
        <v>156</v>
      </c>
      <c r="E1297" s="44"/>
      <c r="F1297" s="227" t="s">
        <v>1274</v>
      </c>
      <c r="G1297" s="44"/>
      <c r="H1297" s="44"/>
      <c r="I1297" s="223"/>
      <c r="J1297" s="44"/>
      <c r="K1297" s="44"/>
      <c r="L1297" s="48"/>
      <c r="M1297" s="224"/>
      <c r="N1297" s="225"/>
      <c r="O1297" s="88"/>
      <c r="P1297" s="88"/>
      <c r="Q1297" s="88"/>
      <c r="R1297" s="88"/>
      <c r="S1297" s="88"/>
      <c r="T1297" s="89"/>
      <c r="U1297" s="42"/>
      <c r="V1297" s="42"/>
      <c r="W1297" s="42"/>
      <c r="X1297" s="42"/>
      <c r="Y1297" s="42"/>
      <c r="Z1297" s="42"/>
      <c r="AA1297" s="42"/>
      <c r="AB1297" s="42"/>
      <c r="AC1297" s="42"/>
      <c r="AD1297" s="42"/>
      <c r="AE1297" s="42"/>
      <c r="AT1297" s="20" t="s">
        <v>156</v>
      </c>
      <c r="AU1297" s="20" t="s">
        <v>88</v>
      </c>
    </row>
    <row r="1298" s="14" customFormat="1">
      <c r="A1298" s="14"/>
      <c r="B1298" s="244"/>
      <c r="C1298" s="245"/>
      <c r="D1298" s="221" t="s">
        <v>186</v>
      </c>
      <c r="E1298" s="246" t="s">
        <v>32</v>
      </c>
      <c r="F1298" s="247" t="s">
        <v>1275</v>
      </c>
      <c r="G1298" s="245"/>
      <c r="H1298" s="246" t="s">
        <v>32</v>
      </c>
      <c r="I1298" s="248"/>
      <c r="J1298" s="245"/>
      <c r="K1298" s="245"/>
      <c r="L1298" s="249"/>
      <c r="M1298" s="250"/>
      <c r="N1298" s="251"/>
      <c r="O1298" s="251"/>
      <c r="P1298" s="251"/>
      <c r="Q1298" s="251"/>
      <c r="R1298" s="251"/>
      <c r="S1298" s="251"/>
      <c r="T1298" s="252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53" t="s">
        <v>186</v>
      </c>
      <c r="AU1298" s="253" t="s">
        <v>88</v>
      </c>
      <c r="AV1298" s="14" t="s">
        <v>86</v>
      </c>
      <c r="AW1298" s="14" t="s">
        <v>39</v>
      </c>
      <c r="AX1298" s="14" t="s">
        <v>78</v>
      </c>
      <c r="AY1298" s="253" t="s">
        <v>146</v>
      </c>
    </row>
    <row r="1299" s="13" customFormat="1">
      <c r="A1299" s="13"/>
      <c r="B1299" s="229"/>
      <c r="C1299" s="230"/>
      <c r="D1299" s="221" t="s">
        <v>186</v>
      </c>
      <c r="E1299" s="231" t="s">
        <v>32</v>
      </c>
      <c r="F1299" s="232" t="s">
        <v>1276</v>
      </c>
      <c r="G1299" s="230"/>
      <c r="H1299" s="233">
        <v>207.59999999999999</v>
      </c>
      <c r="I1299" s="234"/>
      <c r="J1299" s="230"/>
      <c r="K1299" s="230"/>
      <c r="L1299" s="235"/>
      <c r="M1299" s="236"/>
      <c r="N1299" s="237"/>
      <c r="O1299" s="237"/>
      <c r="P1299" s="237"/>
      <c r="Q1299" s="237"/>
      <c r="R1299" s="237"/>
      <c r="S1299" s="237"/>
      <c r="T1299" s="238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39" t="s">
        <v>186</v>
      </c>
      <c r="AU1299" s="239" t="s">
        <v>88</v>
      </c>
      <c r="AV1299" s="13" t="s">
        <v>88</v>
      </c>
      <c r="AW1299" s="13" t="s">
        <v>39</v>
      </c>
      <c r="AX1299" s="13" t="s">
        <v>86</v>
      </c>
      <c r="AY1299" s="239" t="s">
        <v>146</v>
      </c>
    </row>
    <row r="1300" s="2" customFormat="1" ht="21.75" customHeight="1">
      <c r="A1300" s="42"/>
      <c r="B1300" s="43"/>
      <c r="C1300" s="265" t="s">
        <v>1277</v>
      </c>
      <c r="D1300" s="265" t="s">
        <v>286</v>
      </c>
      <c r="E1300" s="266" t="s">
        <v>1278</v>
      </c>
      <c r="F1300" s="267" t="s">
        <v>1279</v>
      </c>
      <c r="G1300" s="268" t="s">
        <v>227</v>
      </c>
      <c r="H1300" s="269">
        <v>10.962</v>
      </c>
      <c r="I1300" s="270"/>
      <c r="J1300" s="271">
        <f>ROUND(I1300*H1300,2)</f>
        <v>0</v>
      </c>
      <c r="K1300" s="267" t="s">
        <v>152</v>
      </c>
      <c r="L1300" s="272"/>
      <c r="M1300" s="273" t="s">
        <v>32</v>
      </c>
      <c r="N1300" s="274" t="s">
        <v>49</v>
      </c>
      <c r="O1300" s="88"/>
      <c r="P1300" s="217">
        <f>O1300*H1300</f>
        <v>0</v>
      </c>
      <c r="Q1300" s="217">
        <v>0.55000000000000004</v>
      </c>
      <c r="R1300" s="217">
        <f>Q1300*H1300</f>
        <v>6.0291000000000006</v>
      </c>
      <c r="S1300" s="217">
        <v>0</v>
      </c>
      <c r="T1300" s="218">
        <f>S1300*H1300</f>
        <v>0</v>
      </c>
      <c r="U1300" s="42"/>
      <c r="V1300" s="42"/>
      <c r="W1300" s="42"/>
      <c r="X1300" s="42"/>
      <c r="Y1300" s="42"/>
      <c r="Z1300" s="42"/>
      <c r="AA1300" s="42"/>
      <c r="AB1300" s="42"/>
      <c r="AC1300" s="42"/>
      <c r="AD1300" s="42"/>
      <c r="AE1300" s="42"/>
      <c r="AR1300" s="219" t="s">
        <v>538</v>
      </c>
      <c r="AT1300" s="219" t="s">
        <v>286</v>
      </c>
      <c r="AU1300" s="219" t="s">
        <v>88</v>
      </c>
      <c r="AY1300" s="20" t="s">
        <v>146</v>
      </c>
      <c r="BE1300" s="220">
        <f>IF(N1300="základní",J1300,0)</f>
        <v>0</v>
      </c>
      <c r="BF1300" s="220">
        <f>IF(N1300="snížená",J1300,0)</f>
        <v>0</v>
      </c>
      <c r="BG1300" s="220">
        <f>IF(N1300="zákl. přenesená",J1300,0)</f>
        <v>0</v>
      </c>
      <c r="BH1300" s="220">
        <f>IF(N1300="sníž. přenesená",J1300,0)</f>
        <v>0</v>
      </c>
      <c r="BI1300" s="220">
        <f>IF(N1300="nulová",J1300,0)</f>
        <v>0</v>
      </c>
      <c r="BJ1300" s="20" t="s">
        <v>86</v>
      </c>
      <c r="BK1300" s="220">
        <f>ROUND(I1300*H1300,2)</f>
        <v>0</v>
      </c>
      <c r="BL1300" s="20" t="s">
        <v>362</v>
      </c>
      <c r="BM1300" s="219" t="s">
        <v>1280</v>
      </c>
    </row>
    <row r="1301" s="2" customFormat="1">
      <c r="A1301" s="42"/>
      <c r="B1301" s="43"/>
      <c r="C1301" s="44"/>
      <c r="D1301" s="221" t="s">
        <v>155</v>
      </c>
      <c r="E1301" s="44"/>
      <c r="F1301" s="222" t="s">
        <v>1279</v>
      </c>
      <c r="G1301" s="44"/>
      <c r="H1301" s="44"/>
      <c r="I1301" s="223"/>
      <c r="J1301" s="44"/>
      <c r="K1301" s="44"/>
      <c r="L1301" s="48"/>
      <c r="M1301" s="224"/>
      <c r="N1301" s="225"/>
      <c r="O1301" s="88"/>
      <c r="P1301" s="88"/>
      <c r="Q1301" s="88"/>
      <c r="R1301" s="88"/>
      <c r="S1301" s="88"/>
      <c r="T1301" s="89"/>
      <c r="U1301" s="42"/>
      <c r="V1301" s="42"/>
      <c r="W1301" s="42"/>
      <c r="X1301" s="42"/>
      <c r="Y1301" s="42"/>
      <c r="Z1301" s="42"/>
      <c r="AA1301" s="42"/>
      <c r="AB1301" s="42"/>
      <c r="AC1301" s="42"/>
      <c r="AD1301" s="42"/>
      <c r="AE1301" s="42"/>
      <c r="AT1301" s="20" t="s">
        <v>155</v>
      </c>
      <c r="AU1301" s="20" t="s">
        <v>88</v>
      </c>
    </row>
    <row r="1302" s="2" customFormat="1">
      <c r="A1302" s="42"/>
      <c r="B1302" s="43"/>
      <c r="C1302" s="44"/>
      <c r="D1302" s="221" t="s">
        <v>162</v>
      </c>
      <c r="E1302" s="44"/>
      <c r="F1302" s="228" t="s">
        <v>1183</v>
      </c>
      <c r="G1302" s="44"/>
      <c r="H1302" s="44"/>
      <c r="I1302" s="223"/>
      <c r="J1302" s="44"/>
      <c r="K1302" s="44"/>
      <c r="L1302" s="48"/>
      <c r="M1302" s="224"/>
      <c r="N1302" s="225"/>
      <c r="O1302" s="88"/>
      <c r="P1302" s="88"/>
      <c r="Q1302" s="88"/>
      <c r="R1302" s="88"/>
      <c r="S1302" s="88"/>
      <c r="T1302" s="89"/>
      <c r="U1302" s="42"/>
      <c r="V1302" s="42"/>
      <c r="W1302" s="42"/>
      <c r="X1302" s="42"/>
      <c r="Y1302" s="42"/>
      <c r="Z1302" s="42"/>
      <c r="AA1302" s="42"/>
      <c r="AB1302" s="42"/>
      <c r="AC1302" s="42"/>
      <c r="AD1302" s="42"/>
      <c r="AE1302" s="42"/>
      <c r="AT1302" s="20" t="s">
        <v>162</v>
      </c>
      <c r="AU1302" s="20" t="s">
        <v>88</v>
      </c>
    </row>
    <row r="1303" s="13" customFormat="1">
      <c r="A1303" s="13"/>
      <c r="B1303" s="229"/>
      <c r="C1303" s="230"/>
      <c r="D1303" s="221" t="s">
        <v>186</v>
      </c>
      <c r="E1303" s="230"/>
      <c r="F1303" s="232" t="s">
        <v>1281</v>
      </c>
      <c r="G1303" s="230"/>
      <c r="H1303" s="233">
        <v>10.962</v>
      </c>
      <c r="I1303" s="234"/>
      <c r="J1303" s="230"/>
      <c r="K1303" s="230"/>
      <c r="L1303" s="235"/>
      <c r="M1303" s="236"/>
      <c r="N1303" s="237"/>
      <c r="O1303" s="237"/>
      <c r="P1303" s="237"/>
      <c r="Q1303" s="237"/>
      <c r="R1303" s="237"/>
      <c r="S1303" s="237"/>
      <c r="T1303" s="238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39" t="s">
        <v>186</v>
      </c>
      <c r="AU1303" s="239" t="s">
        <v>88</v>
      </c>
      <c r="AV1303" s="13" t="s">
        <v>88</v>
      </c>
      <c r="AW1303" s="13" t="s">
        <v>4</v>
      </c>
      <c r="AX1303" s="13" t="s">
        <v>86</v>
      </c>
      <c r="AY1303" s="239" t="s">
        <v>146</v>
      </c>
    </row>
    <row r="1304" s="2" customFormat="1" ht="24.15" customHeight="1">
      <c r="A1304" s="42"/>
      <c r="B1304" s="43"/>
      <c r="C1304" s="208" t="s">
        <v>1282</v>
      </c>
      <c r="D1304" s="208" t="s">
        <v>149</v>
      </c>
      <c r="E1304" s="209" t="s">
        <v>1283</v>
      </c>
      <c r="F1304" s="210" t="s">
        <v>1284</v>
      </c>
      <c r="G1304" s="211" t="s">
        <v>303</v>
      </c>
      <c r="H1304" s="212">
        <v>180.5</v>
      </c>
      <c r="I1304" s="213"/>
      <c r="J1304" s="214">
        <f>ROUND(I1304*H1304,2)</f>
        <v>0</v>
      </c>
      <c r="K1304" s="210" t="s">
        <v>152</v>
      </c>
      <c r="L1304" s="48"/>
      <c r="M1304" s="215" t="s">
        <v>32</v>
      </c>
      <c r="N1304" s="216" t="s">
        <v>49</v>
      </c>
      <c r="O1304" s="88"/>
      <c r="P1304" s="217">
        <f>O1304*H1304</f>
        <v>0</v>
      </c>
      <c r="Q1304" s="217">
        <v>0</v>
      </c>
      <c r="R1304" s="217">
        <f>Q1304*H1304</f>
        <v>0</v>
      </c>
      <c r="S1304" s="217">
        <v>0</v>
      </c>
      <c r="T1304" s="218">
        <f>S1304*H1304</f>
        <v>0</v>
      </c>
      <c r="U1304" s="42"/>
      <c r="V1304" s="42"/>
      <c r="W1304" s="42"/>
      <c r="X1304" s="42"/>
      <c r="Y1304" s="42"/>
      <c r="Z1304" s="42"/>
      <c r="AA1304" s="42"/>
      <c r="AB1304" s="42"/>
      <c r="AC1304" s="42"/>
      <c r="AD1304" s="42"/>
      <c r="AE1304" s="42"/>
      <c r="AR1304" s="219" t="s">
        <v>362</v>
      </c>
      <c r="AT1304" s="219" t="s">
        <v>149</v>
      </c>
      <c r="AU1304" s="219" t="s">
        <v>88</v>
      </c>
      <c r="AY1304" s="20" t="s">
        <v>146</v>
      </c>
      <c r="BE1304" s="220">
        <f>IF(N1304="základní",J1304,0)</f>
        <v>0</v>
      </c>
      <c r="BF1304" s="220">
        <f>IF(N1304="snížená",J1304,0)</f>
        <v>0</v>
      </c>
      <c r="BG1304" s="220">
        <f>IF(N1304="zákl. přenesená",J1304,0)</f>
        <v>0</v>
      </c>
      <c r="BH1304" s="220">
        <f>IF(N1304="sníž. přenesená",J1304,0)</f>
        <v>0</v>
      </c>
      <c r="BI1304" s="220">
        <f>IF(N1304="nulová",J1304,0)</f>
        <v>0</v>
      </c>
      <c r="BJ1304" s="20" t="s">
        <v>86</v>
      </c>
      <c r="BK1304" s="220">
        <f>ROUND(I1304*H1304,2)</f>
        <v>0</v>
      </c>
      <c r="BL1304" s="20" t="s">
        <v>362</v>
      </c>
      <c r="BM1304" s="219" t="s">
        <v>1285</v>
      </c>
    </row>
    <row r="1305" s="2" customFormat="1">
      <c r="A1305" s="42"/>
      <c r="B1305" s="43"/>
      <c r="C1305" s="44"/>
      <c r="D1305" s="221" t="s">
        <v>155</v>
      </c>
      <c r="E1305" s="44"/>
      <c r="F1305" s="222" t="s">
        <v>1286</v>
      </c>
      <c r="G1305" s="44"/>
      <c r="H1305" s="44"/>
      <c r="I1305" s="223"/>
      <c r="J1305" s="44"/>
      <c r="K1305" s="44"/>
      <c r="L1305" s="48"/>
      <c r="M1305" s="224"/>
      <c r="N1305" s="225"/>
      <c r="O1305" s="88"/>
      <c r="P1305" s="88"/>
      <c r="Q1305" s="88"/>
      <c r="R1305" s="88"/>
      <c r="S1305" s="88"/>
      <c r="T1305" s="89"/>
      <c r="U1305" s="42"/>
      <c r="V1305" s="42"/>
      <c r="W1305" s="42"/>
      <c r="X1305" s="42"/>
      <c r="Y1305" s="42"/>
      <c r="Z1305" s="42"/>
      <c r="AA1305" s="42"/>
      <c r="AB1305" s="42"/>
      <c r="AC1305" s="42"/>
      <c r="AD1305" s="42"/>
      <c r="AE1305" s="42"/>
      <c r="AT1305" s="20" t="s">
        <v>155</v>
      </c>
      <c r="AU1305" s="20" t="s">
        <v>88</v>
      </c>
    </row>
    <row r="1306" s="2" customFormat="1">
      <c r="A1306" s="42"/>
      <c r="B1306" s="43"/>
      <c r="C1306" s="44"/>
      <c r="D1306" s="226" t="s">
        <v>156</v>
      </c>
      <c r="E1306" s="44"/>
      <c r="F1306" s="227" t="s">
        <v>1287</v>
      </c>
      <c r="G1306" s="44"/>
      <c r="H1306" s="44"/>
      <c r="I1306" s="223"/>
      <c r="J1306" s="44"/>
      <c r="K1306" s="44"/>
      <c r="L1306" s="48"/>
      <c r="M1306" s="224"/>
      <c r="N1306" s="225"/>
      <c r="O1306" s="88"/>
      <c r="P1306" s="88"/>
      <c r="Q1306" s="88"/>
      <c r="R1306" s="88"/>
      <c r="S1306" s="88"/>
      <c r="T1306" s="89"/>
      <c r="U1306" s="42"/>
      <c r="V1306" s="42"/>
      <c r="W1306" s="42"/>
      <c r="X1306" s="42"/>
      <c r="Y1306" s="42"/>
      <c r="Z1306" s="42"/>
      <c r="AA1306" s="42"/>
      <c r="AB1306" s="42"/>
      <c r="AC1306" s="42"/>
      <c r="AD1306" s="42"/>
      <c r="AE1306" s="42"/>
      <c r="AT1306" s="20" t="s">
        <v>156</v>
      </c>
      <c r="AU1306" s="20" t="s">
        <v>88</v>
      </c>
    </row>
    <row r="1307" s="14" customFormat="1">
      <c r="A1307" s="14"/>
      <c r="B1307" s="244"/>
      <c r="C1307" s="245"/>
      <c r="D1307" s="221" t="s">
        <v>186</v>
      </c>
      <c r="E1307" s="246" t="s">
        <v>32</v>
      </c>
      <c r="F1307" s="247" t="s">
        <v>1288</v>
      </c>
      <c r="G1307" s="245"/>
      <c r="H1307" s="246" t="s">
        <v>32</v>
      </c>
      <c r="I1307" s="248"/>
      <c r="J1307" s="245"/>
      <c r="K1307" s="245"/>
      <c r="L1307" s="249"/>
      <c r="M1307" s="250"/>
      <c r="N1307" s="251"/>
      <c r="O1307" s="251"/>
      <c r="P1307" s="251"/>
      <c r="Q1307" s="251"/>
      <c r="R1307" s="251"/>
      <c r="S1307" s="251"/>
      <c r="T1307" s="252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53" t="s">
        <v>186</v>
      </c>
      <c r="AU1307" s="253" t="s">
        <v>88</v>
      </c>
      <c r="AV1307" s="14" t="s">
        <v>86</v>
      </c>
      <c r="AW1307" s="14" t="s">
        <v>39</v>
      </c>
      <c r="AX1307" s="14" t="s">
        <v>78</v>
      </c>
      <c r="AY1307" s="253" t="s">
        <v>146</v>
      </c>
    </row>
    <row r="1308" s="13" customFormat="1">
      <c r="A1308" s="13"/>
      <c r="B1308" s="229"/>
      <c r="C1308" s="230"/>
      <c r="D1308" s="221" t="s">
        <v>186</v>
      </c>
      <c r="E1308" s="231" t="s">
        <v>32</v>
      </c>
      <c r="F1308" s="232" t="s">
        <v>1289</v>
      </c>
      <c r="G1308" s="230"/>
      <c r="H1308" s="233">
        <v>10.199999999999999</v>
      </c>
      <c r="I1308" s="234"/>
      <c r="J1308" s="230"/>
      <c r="K1308" s="230"/>
      <c r="L1308" s="235"/>
      <c r="M1308" s="236"/>
      <c r="N1308" s="237"/>
      <c r="O1308" s="237"/>
      <c r="P1308" s="237"/>
      <c r="Q1308" s="237"/>
      <c r="R1308" s="237"/>
      <c r="S1308" s="237"/>
      <c r="T1308" s="238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39" t="s">
        <v>186</v>
      </c>
      <c r="AU1308" s="239" t="s">
        <v>88</v>
      </c>
      <c r="AV1308" s="13" t="s">
        <v>88</v>
      </c>
      <c r="AW1308" s="13" t="s">
        <v>39</v>
      </c>
      <c r="AX1308" s="13" t="s">
        <v>78</v>
      </c>
      <c r="AY1308" s="239" t="s">
        <v>146</v>
      </c>
    </row>
    <row r="1309" s="14" customFormat="1">
      <c r="A1309" s="14"/>
      <c r="B1309" s="244"/>
      <c r="C1309" s="245"/>
      <c r="D1309" s="221" t="s">
        <v>186</v>
      </c>
      <c r="E1309" s="246" t="s">
        <v>32</v>
      </c>
      <c r="F1309" s="247" t="s">
        <v>1290</v>
      </c>
      <c r="G1309" s="245"/>
      <c r="H1309" s="246" t="s">
        <v>32</v>
      </c>
      <c r="I1309" s="248"/>
      <c r="J1309" s="245"/>
      <c r="K1309" s="245"/>
      <c r="L1309" s="249"/>
      <c r="M1309" s="250"/>
      <c r="N1309" s="251"/>
      <c r="O1309" s="251"/>
      <c r="P1309" s="251"/>
      <c r="Q1309" s="251"/>
      <c r="R1309" s="251"/>
      <c r="S1309" s="251"/>
      <c r="T1309" s="252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53" t="s">
        <v>186</v>
      </c>
      <c r="AU1309" s="253" t="s">
        <v>88</v>
      </c>
      <c r="AV1309" s="14" t="s">
        <v>86</v>
      </c>
      <c r="AW1309" s="14" t="s">
        <v>39</v>
      </c>
      <c r="AX1309" s="14" t="s">
        <v>78</v>
      </c>
      <c r="AY1309" s="253" t="s">
        <v>146</v>
      </c>
    </row>
    <row r="1310" s="13" customFormat="1">
      <c r="A1310" s="13"/>
      <c r="B1310" s="229"/>
      <c r="C1310" s="230"/>
      <c r="D1310" s="221" t="s">
        <v>186</v>
      </c>
      <c r="E1310" s="231" t="s">
        <v>32</v>
      </c>
      <c r="F1310" s="232" t="s">
        <v>1289</v>
      </c>
      <c r="G1310" s="230"/>
      <c r="H1310" s="233">
        <v>10.199999999999999</v>
      </c>
      <c r="I1310" s="234"/>
      <c r="J1310" s="230"/>
      <c r="K1310" s="230"/>
      <c r="L1310" s="235"/>
      <c r="M1310" s="236"/>
      <c r="N1310" s="237"/>
      <c r="O1310" s="237"/>
      <c r="P1310" s="237"/>
      <c r="Q1310" s="237"/>
      <c r="R1310" s="237"/>
      <c r="S1310" s="237"/>
      <c r="T1310" s="238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39" t="s">
        <v>186</v>
      </c>
      <c r="AU1310" s="239" t="s">
        <v>88</v>
      </c>
      <c r="AV1310" s="13" t="s">
        <v>88</v>
      </c>
      <c r="AW1310" s="13" t="s">
        <v>39</v>
      </c>
      <c r="AX1310" s="13" t="s">
        <v>78</v>
      </c>
      <c r="AY1310" s="239" t="s">
        <v>146</v>
      </c>
    </row>
    <row r="1311" s="14" customFormat="1">
      <c r="A1311" s="14"/>
      <c r="B1311" s="244"/>
      <c r="C1311" s="245"/>
      <c r="D1311" s="221" t="s">
        <v>186</v>
      </c>
      <c r="E1311" s="246" t="s">
        <v>32</v>
      </c>
      <c r="F1311" s="247" t="s">
        <v>1291</v>
      </c>
      <c r="G1311" s="245"/>
      <c r="H1311" s="246" t="s">
        <v>32</v>
      </c>
      <c r="I1311" s="248"/>
      <c r="J1311" s="245"/>
      <c r="K1311" s="245"/>
      <c r="L1311" s="249"/>
      <c r="M1311" s="250"/>
      <c r="N1311" s="251"/>
      <c r="O1311" s="251"/>
      <c r="P1311" s="251"/>
      <c r="Q1311" s="251"/>
      <c r="R1311" s="251"/>
      <c r="S1311" s="251"/>
      <c r="T1311" s="252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3" t="s">
        <v>186</v>
      </c>
      <c r="AU1311" s="253" t="s">
        <v>88</v>
      </c>
      <c r="AV1311" s="14" t="s">
        <v>86</v>
      </c>
      <c r="AW1311" s="14" t="s">
        <v>39</v>
      </c>
      <c r="AX1311" s="14" t="s">
        <v>78</v>
      </c>
      <c r="AY1311" s="253" t="s">
        <v>146</v>
      </c>
    </row>
    <row r="1312" s="13" customFormat="1">
      <c r="A1312" s="13"/>
      <c r="B1312" s="229"/>
      <c r="C1312" s="230"/>
      <c r="D1312" s="221" t="s">
        <v>186</v>
      </c>
      <c r="E1312" s="231" t="s">
        <v>32</v>
      </c>
      <c r="F1312" s="232" t="s">
        <v>1292</v>
      </c>
      <c r="G1312" s="230"/>
      <c r="H1312" s="233">
        <v>128.36000000000001</v>
      </c>
      <c r="I1312" s="234"/>
      <c r="J1312" s="230"/>
      <c r="K1312" s="230"/>
      <c r="L1312" s="235"/>
      <c r="M1312" s="236"/>
      <c r="N1312" s="237"/>
      <c r="O1312" s="237"/>
      <c r="P1312" s="237"/>
      <c r="Q1312" s="237"/>
      <c r="R1312" s="237"/>
      <c r="S1312" s="237"/>
      <c r="T1312" s="238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39" t="s">
        <v>186</v>
      </c>
      <c r="AU1312" s="239" t="s">
        <v>88</v>
      </c>
      <c r="AV1312" s="13" t="s">
        <v>88</v>
      </c>
      <c r="AW1312" s="13" t="s">
        <v>39</v>
      </c>
      <c r="AX1312" s="13" t="s">
        <v>78</v>
      </c>
      <c r="AY1312" s="239" t="s">
        <v>146</v>
      </c>
    </row>
    <row r="1313" s="14" customFormat="1">
      <c r="A1313" s="14"/>
      <c r="B1313" s="244"/>
      <c r="C1313" s="245"/>
      <c r="D1313" s="221" t="s">
        <v>186</v>
      </c>
      <c r="E1313" s="246" t="s">
        <v>32</v>
      </c>
      <c r="F1313" s="247" t="s">
        <v>1290</v>
      </c>
      <c r="G1313" s="245"/>
      <c r="H1313" s="246" t="s">
        <v>32</v>
      </c>
      <c r="I1313" s="248"/>
      <c r="J1313" s="245"/>
      <c r="K1313" s="245"/>
      <c r="L1313" s="249"/>
      <c r="M1313" s="250"/>
      <c r="N1313" s="251"/>
      <c r="O1313" s="251"/>
      <c r="P1313" s="251"/>
      <c r="Q1313" s="251"/>
      <c r="R1313" s="251"/>
      <c r="S1313" s="251"/>
      <c r="T1313" s="252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53" t="s">
        <v>186</v>
      </c>
      <c r="AU1313" s="253" t="s">
        <v>88</v>
      </c>
      <c r="AV1313" s="14" t="s">
        <v>86</v>
      </c>
      <c r="AW1313" s="14" t="s">
        <v>39</v>
      </c>
      <c r="AX1313" s="14" t="s">
        <v>78</v>
      </c>
      <c r="AY1313" s="253" t="s">
        <v>146</v>
      </c>
    </row>
    <row r="1314" s="13" customFormat="1">
      <c r="A1314" s="13"/>
      <c r="B1314" s="229"/>
      <c r="C1314" s="230"/>
      <c r="D1314" s="221" t="s">
        <v>186</v>
      </c>
      <c r="E1314" s="231" t="s">
        <v>32</v>
      </c>
      <c r="F1314" s="232" t="s">
        <v>1293</v>
      </c>
      <c r="G1314" s="230"/>
      <c r="H1314" s="233">
        <v>31.739999999999998</v>
      </c>
      <c r="I1314" s="234"/>
      <c r="J1314" s="230"/>
      <c r="K1314" s="230"/>
      <c r="L1314" s="235"/>
      <c r="M1314" s="236"/>
      <c r="N1314" s="237"/>
      <c r="O1314" s="237"/>
      <c r="P1314" s="237"/>
      <c r="Q1314" s="237"/>
      <c r="R1314" s="237"/>
      <c r="S1314" s="237"/>
      <c r="T1314" s="238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39" t="s">
        <v>186</v>
      </c>
      <c r="AU1314" s="239" t="s">
        <v>88</v>
      </c>
      <c r="AV1314" s="13" t="s">
        <v>88</v>
      </c>
      <c r="AW1314" s="13" t="s">
        <v>39</v>
      </c>
      <c r="AX1314" s="13" t="s">
        <v>78</v>
      </c>
      <c r="AY1314" s="239" t="s">
        <v>146</v>
      </c>
    </row>
    <row r="1315" s="15" customFormat="1">
      <c r="A1315" s="15"/>
      <c r="B1315" s="254"/>
      <c r="C1315" s="255"/>
      <c r="D1315" s="221" t="s">
        <v>186</v>
      </c>
      <c r="E1315" s="256" t="s">
        <v>32</v>
      </c>
      <c r="F1315" s="257" t="s">
        <v>256</v>
      </c>
      <c r="G1315" s="255"/>
      <c r="H1315" s="258">
        <v>180.50000000000003</v>
      </c>
      <c r="I1315" s="259"/>
      <c r="J1315" s="255"/>
      <c r="K1315" s="255"/>
      <c r="L1315" s="260"/>
      <c r="M1315" s="261"/>
      <c r="N1315" s="262"/>
      <c r="O1315" s="262"/>
      <c r="P1315" s="262"/>
      <c r="Q1315" s="262"/>
      <c r="R1315" s="262"/>
      <c r="S1315" s="262"/>
      <c r="T1315" s="263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T1315" s="264" t="s">
        <v>186</v>
      </c>
      <c r="AU1315" s="264" t="s">
        <v>88</v>
      </c>
      <c r="AV1315" s="15" t="s">
        <v>171</v>
      </c>
      <c r="AW1315" s="15" t="s">
        <v>39</v>
      </c>
      <c r="AX1315" s="15" t="s">
        <v>86</v>
      </c>
      <c r="AY1315" s="264" t="s">
        <v>146</v>
      </c>
    </row>
    <row r="1316" s="2" customFormat="1" ht="21.75" customHeight="1">
      <c r="A1316" s="42"/>
      <c r="B1316" s="43"/>
      <c r="C1316" s="265" t="s">
        <v>1294</v>
      </c>
      <c r="D1316" s="265" t="s">
        <v>286</v>
      </c>
      <c r="E1316" s="266" t="s">
        <v>1278</v>
      </c>
      <c r="F1316" s="267" t="s">
        <v>1279</v>
      </c>
      <c r="G1316" s="268" t="s">
        <v>227</v>
      </c>
      <c r="H1316" s="269">
        <v>14.35</v>
      </c>
      <c r="I1316" s="270"/>
      <c r="J1316" s="271">
        <f>ROUND(I1316*H1316,2)</f>
        <v>0</v>
      </c>
      <c r="K1316" s="267" t="s">
        <v>152</v>
      </c>
      <c r="L1316" s="272"/>
      <c r="M1316" s="273" t="s">
        <v>32</v>
      </c>
      <c r="N1316" s="274" t="s">
        <v>49</v>
      </c>
      <c r="O1316" s="88"/>
      <c r="P1316" s="217">
        <f>O1316*H1316</f>
        <v>0</v>
      </c>
      <c r="Q1316" s="217">
        <v>0.55000000000000004</v>
      </c>
      <c r="R1316" s="217">
        <f>Q1316*H1316</f>
        <v>7.8925000000000001</v>
      </c>
      <c r="S1316" s="217">
        <v>0</v>
      </c>
      <c r="T1316" s="218">
        <f>S1316*H1316</f>
        <v>0</v>
      </c>
      <c r="U1316" s="42"/>
      <c r="V1316" s="42"/>
      <c r="W1316" s="42"/>
      <c r="X1316" s="42"/>
      <c r="Y1316" s="42"/>
      <c r="Z1316" s="42"/>
      <c r="AA1316" s="42"/>
      <c r="AB1316" s="42"/>
      <c r="AC1316" s="42"/>
      <c r="AD1316" s="42"/>
      <c r="AE1316" s="42"/>
      <c r="AR1316" s="219" t="s">
        <v>538</v>
      </c>
      <c r="AT1316" s="219" t="s">
        <v>286</v>
      </c>
      <c r="AU1316" s="219" t="s">
        <v>88</v>
      </c>
      <c r="AY1316" s="20" t="s">
        <v>146</v>
      </c>
      <c r="BE1316" s="220">
        <f>IF(N1316="základní",J1316,0)</f>
        <v>0</v>
      </c>
      <c r="BF1316" s="220">
        <f>IF(N1316="snížená",J1316,0)</f>
        <v>0</v>
      </c>
      <c r="BG1316" s="220">
        <f>IF(N1316="zákl. přenesená",J1316,0)</f>
        <v>0</v>
      </c>
      <c r="BH1316" s="220">
        <f>IF(N1316="sníž. přenesená",J1316,0)</f>
        <v>0</v>
      </c>
      <c r="BI1316" s="220">
        <f>IF(N1316="nulová",J1316,0)</f>
        <v>0</v>
      </c>
      <c r="BJ1316" s="20" t="s">
        <v>86</v>
      </c>
      <c r="BK1316" s="220">
        <f>ROUND(I1316*H1316,2)</f>
        <v>0</v>
      </c>
      <c r="BL1316" s="20" t="s">
        <v>362</v>
      </c>
      <c r="BM1316" s="219" t="s">
        <v>1295</v>
      </c>
    </row>
    <row r="1317" s="2" customFormat="1">
      <c r="A1317" s="42"/>
      <c r="B1317" s="43"/>
      <c r="C1317" s="44"/>
      <c r="D1317" s="221" t="s">
        <v>155</v>
      </c>
      <c r="E1317" s="44"/>
      <c r="F1317" s="222" t="s">
        <v>1279</v>
      </c>
      <c r="G1317" s="44"/>
      <c r="H1317" s="44"/>
      <c r="I1317" s="223"/>
      <c r="J1317" s="44"/>
      <c r="K1317" s="44"/>
      <c r="L1317" s="48"/>
      <c r="M1317" s="224"/>
      <c r="N1317" s="225"/>
      <c r="O1317" s="88"/>
      <c r="P1317" s="88"/>
      <c r="Q1317" s="88"/>
      <c r="R1317" s="88"/>
      <c r="S1317" s="88"/>
      <c r="T1317" s="89"/>
      <c r="U1317" s="42"/>
      <c r="V1317" s="42"/>
      <c r="W1317" s="42"/>
      <c r="X1317" s="42"/>
      <c r="Y1317" s="42"/>
      <c r="Z1317" s="42"/>
      <c r="AA1317" s="42"/>
      <c r="AB1317" s="42"/>
      <c r="AC1317" s="42"/>
      <c r="AD1317" s="42"/>
      <c r="AE1317" s="42"/>
      <c r="AT1317" s="20" t="s">
        <v>155</v>
      </c>
      <c r="AU1317" s="20" t="s">
        <v>88</v>
      </c>
    </row>
    <row r="1318" s="2" customFormat="1">
      <c r="A1318" s="42"/>
      <c r="B1318" s="43"/>
      <c r="C1318" s="44"/>
      <c r="D1318" s="221" t="s">
        <v>162</v>
      </c>
      <c r="E1318" s="44"/>
      <c r="F1318" s="228" t="s">
        <v>1183</v>
      </c>
      <c r="G1318" s="44"/>
      <c r="H1318" s="44"/>
      <c r="I1318" s="223"/>
      <c r="J1318" s="44"/>
      <c r="K1318" s="44"/>
      <c r="L1318" s="48"/>
      <c r="M1318" s="224"/>
      <c r="N1318" s="225"/>
      <c r="O1318" s="88"/>
      <c r="P1318" s="88"/>
      <c r="Q1318" s="88"/>
      <c r="R1318" s="88"/>
      <c r="S1318" s="88"/>
      <c r="T1318" s="89"/>
      <c r="U1318" s="42"/>
      <c r="V1318" s="42"/>
      <c r="W1318" s="42"/>
      <c r="X1318" s="42"/>
      <c r="Y1318" s="42"/>
      <c r="Z1318" s="42"/>
      <c r="AA1318" s="42"/>
      <c r="AB1318" s="42"/>
      <c r="AC1318" s="42"/>
      <c r="AD1318" s="42"/>
      <c r="AE1318" s="42"/>
      <c r="AT1318" s="20" t="s">
        <v>162</v>
      </c>
      <c r="AU1318" s="20" t="s">
        <v>88</v>
      </c>
    </row>
    <row r="1319" s="13" customFormat="1">
      <c r="A1319" s="13"/>
      <c r="B1319" s="229"/>
      <c r="C1319" s="230"/>
      <c r="D1319" s="221" t="s">
        <v>186</v>
      </c>
      <c r="E1319" s="230"/>
      <c r="F1319" s="232" t="s">
        <v>1296</v>
      </c>
      <c r="G1319" s="230"/>
      <c r="H1319" s="233">
        <v>14.35</v>
      </c>
      <c r="I1319" s="234"/>
      <c r="J1319" s="230"/>
      <c r="K1319" s="230"/>
      <c r="L1319" s="235"/>
      <c r="M1319" s="236"/>
      <c r="N1319" s="237"/>
      <c r="O1319" s="237"/>
      <c r="P1319" s="237"/>
      <c r="Q1319" s="237"/>
      <c r="R1319" s="237"/>
      <c r="S1319" s="237"/>
      <c r="T1319" s="238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39" t="s">
        <v>186</v>
      </c>
      <c r="AU1319" s="239" t="s">
        <v>88</v>
      </c>
      <c r="AV1319" s="13" t="s">
        <v>88</v>
      </c>
      <c r="AW1319" s="13" t="s">
        <v>4</v>
      </c>
      <c r="AX1319" s="13" t="s">
        <v>86</v>
      </c>
      <c r="AY1319" s="239" t="s">
        <v>146</v>
      </c>
    </row>
    <row r="1320" s="2" customFormat="1" ht="33" customHeight="1">
      <c r="A1320" s="42"/>
      <c r="B1320" s="43"/>
      <c r="C1320" s="208" t="s">
        <v>1297</v>
      </c>
      <c r="D1320" s="208" t="s">
        <v>149</v>
      </c>
      <c r="E1320" s="209" t="s">
        <v>1298</v>
      </c>
      <c r="F1320" s="210" t="s">
        <v>1299</v>
      </c>
      <c r="G1320" s="211" t="s">
        <v>303</v>
      </c>
      <c r="H1320" s="212">
        <v>111.59999999999999</v>
      </c>
      <c r="I1320" s="213"/>
      <c r="J1320" s="214">
        <f>ROUND(I1320*H1320,2)</f>
        <v>0</v>
      </c>
      <c r="K1320" s="210" t="s">
        <v>152</v>
      </c>
      <c r="L1320" s="48"/>
      <c r="M1320" s="215" t="s">
        <v>32</v>
      </c>
      <c r="N1320" s="216" t="s">
        <v>49</v>
      </c>
      <c r="O1320" s="88"/>
      <c r="P1320" s="217">
        <f>O1320*H1320</f>
        <v>0</v>
      </c>
      <c r="Q1320" s="217">
        <v>0</v>
      </c>
      <c r="R1320" s="217">
        <f>Q1320*H1320</f>
        <v>0</v>
      </c>
      <c r="S1320" s="217">
        <v>0</v>
      </c>
      <c r="T1320" s="218">
        <f>S1320*H1320</f>
        <v>0</v>
      </c>
      <c r="U1320" s="42"/>
      <c r="V1320" s="42"/>
      <c r="W1320" s="42"/>
      <c r="X1320" s="42"/>
      <c r="Y1320" s="42"/>
      <c r="Z1320" s="42"/>
      <c r="AA1320" s="42"/>
      <c r="AB1320" s="42"/>
      <c r="AC1320" s="42"/>
      <c r="AD1320" s="42"/>
      <c r="AE1320" s="42"/>
      <c r="AR1320" s="219" t="s">
        <v>362</v>
      </c>
      <c r="AT1320" s="219" t="s">
        <v>149</v>
      </c>
      <c r="AU1320" s="219" t="s">
        <v>88</v>
      </c>
      <c r="AY1320" s="20" t="s">
        <v>146</v>
      </c>
      <c r="BE1320" s="220">
        <f>IF(N1320="základní",J1320,0)</f>
        <v>0</v>
      </c>
      <c r="BF1320" s="220">
        <f>IF(N1320="snížená",J1320,0)</f>
        <v>0</v>
      </c>
      <c r="BG1320" s="220">
        <f>IF(N1320="zákl. přenesená",J1320,0)</f>
        <v>0</v>
      </c>
      <c r="BH1320" s="220">
        <f>IF(N1320="sníž. přenesená",J1320,0)</f>
        <v>0</v>
      </c>
      <c r="BI1320" s="220">
        <f>IF(N1320="nulová",J1320,0)</f>
        <v>0</v>
      </c>
      <c r="BJ1320" s="20" t="s">
        <v>86</v>
      </c>
      <c r="BK1320" s="220">
        <f>ROUND(I1320*H1320,2)</f>
        <v>0</v>
      </c>
      <c r="BL1320" s="20" t="s">
        <v>362</v>
      </c>
      <c r="BM1320" s="219" t="s">
        <v>1300</v>
      </c>
    </row>
    <row r="1321" s="2" customFormat="1">
      <c r="A1321" s="42"/>
      <c r="B1321" s="43"/>
      <c r="C1321" s="44"/>
      <c r="D1321" s="221" t="s">
        <v>155</v>
      </c>
      <c r="E1321" s="44"/>
      <c r="F1321" s="222" t="s">
        <v>1301</v>
      </c>
      <c r="G1321" s="44"/>
      <c r="H1321" s="44"/>
      <c r="I1321" s="223"/>
      <c r="J1321" s="44"/>
      <c r="K1321" s="44"/>
      <c r="L1321" s="48"/>
      <c r="M1321" s="224"/>
      <c r="N1321" s="225"/>
      <c r="O1321" s="88"/>
      <c r="P1321" s="88"/>
      <c r="Q1321" s="88"/>
      <c r="R1321" s="88"/>
      <c r="S1321" s="88"/>
      <c r="T1321" s="89"/>
      <c r="U1321" s="42"/>
      <c r="V1321" s="42"/>
      <c r="W1321" s="42"/>
      <c r="X1321" s="42"/>
      <c r="Y1321" s="42"/>
      <c r="Z1321" s="42"/>
      <c r="AA1321" s="42"/>
      <c r="AB1321" s="42"/>
      <c r="AC1321" s="42"/>
      <c r="AD1321" s="42"/>
      <c r="AE1321" s="42"/>
      <c r="AT1321" s="20" t="s">
        <v>155</v>
      </c>
      <c r="AU1321" s="20" t="s">
        <v>88</v>
      </c>
    </row>
    <row r="1322" s="2" customFormat="1">
      <c r="A1322" s="42"/>
      <c r="B1322" s="43"/>
      <c r="C1322" s="44"/>
      <c r="D1322" s="226" t="s">
        <v>156</v>
      </c>
      <c r="E1322" s="44"/>
      <c r="F1322" s="227" t="s">
        <v>1302</v>
      </c>
      <c r="G1322" s="44"/>
      <c r="H1322" s="44"/>
      <c r="I1322" s="223"/>
      <c r="J1322" s="44"/>
      <c r="K1322" s="44"/>
      <c r="L1322" s="48"/>
      <c r="M1322" s="224"/>
      <c r="N1322" s="225"/>
      <c r="O1322" s="88"/>
      <c r="P1322" s="88"/>
      <c r="Q1322" s="88"/>
      <c r="R1322" s="88"/>
      <c r="S1322" s="88"/>
      <c r="T1322" s="89"/>
      <c r="U1322" s="42"/>
      <c r="V1322" s="42"/>
      <c r="W1322" s="42"/>
      <c r="X1322" s="42"/>
      <c r="Y1322" s="42"/>
      <c r="Z1322" s="42"/>
      <c r="AA1322" s="42"/>
      <c r="AB1322" s="42"/>
      <c r="AC1322" s="42"/>
      <c r="AD1322" s="42"/>
      <c r="AE1322" s="42"/>
      <c r="AT1322" s="20" t="s">
        <v>156</v>
      </c>
      <c r="AU1322" s="20" t="s">
        <v>88</v>
      </c>
    </row>
    <row r="1323" s="14" customFormat="1">
      <c r="A1323" s="14"/>
      <c r="B1323" s="244"/>
      <c r="C1323" s="245"/>
      <c r="D1323" s="221" t="s">
        <v>186</v>
      </c>
      <c r="E1323" s="246" t="s">
        <v>32</v>
      </c>
      <c r="F1323" s="247" t="s">
        <v>1303</v>
      </c>
      <c r="G1323" s="245"/>
      <c r="H1323" s="246" t="s">
        <v>32</v>
      </c>
      <c r="I1323" s="248"/>
      <c r="J1323" s="245"/>
      <c r="K1323" s="245"/>
      <c r="L1323" s="249"/>
      <c r="M1323" s="250"/>
      <c r="N1323" s="251"/>
      <c r="O1323" s="251"/>
      <c r="P1323" s="251"/>
      <c r="Q1323" s="251"/>
      <c r="R1323" s="251"/>
      <c r="S1323" s="251"/>
      <c r="T1323" s="252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53" t="s">
        <v>186</v>
      </c>
      <c r="AU1323" s="253" t="s">
        <v>88</v>
      </c>
      <c r="AV1323" s="14" t="s">
        <v>86</v>
      </c>
      <c r="AW1323" s="14" t="s">
        <v>39</v>
      </c>
      <c r="AX1323" s="14" t="s">
        <v>78</v>
      </c>
      <c r="AY1323" s="253" t="s">
        <v>146</v>
      </c>
    </row>
    <row r="1324" s="13" customFormat="1">
      <c r="A1324" s="13"/>
      <c r="B1324" s="229"/>
      <c r="C1324" s="230"/>
      <c r="D1324" s="221" t="s">
        <v>186</v>
      </c>
      <c r="E1324" s="231" t="s">
        <v>32</v>
      </c>
      <c r="F1324" s="232" t="s">
        <v>1304</v>
      </c>
      <c r="G1324" s="230"/>
      <c r="H1324" s="233">
        <v>111.59999999999999</v>
      </c>
      <c r="I1324" s="234"/>
      <c r="J1324" s="230"/>
      <c r="K1324" s="230"/>
      <c r="L1324" s="235"/>
      <c r="M1324" s="236"/>
      <c r="N1324" s="237"/>
      <c r="O1324" s="237"/>
      <c r="P1324" s="237"/>
      <c r="Q1324" s="237"/>
      <c r="R1324" s="237"/>
      <c r="S1324" s="237"/>
      <c r="T1324" s="238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39" t="s">
        <v>186</v>
      </c>
      <c r="AU1324" s="239" t="s">
        <v>88</v>
      </c>
      <c r="AV1324" s="13" t="s">
        <v>88</v>
      </c>
      <c r="AW1324" s="13" t="s">
        <v>39</v>
      </c>
      <c r="AX1324" s="13" t="s">
        <v>86</v>
      </c>
      <c r="AY1324" s="239" t="s">
        <v>146</v>
      </c>
    </row>
    <row r="1325" s="2" customFormat="1" ht="21.75" customHeight="1">
      <c r="A1325" s="42"/>
      <c r="B1325" s="43"/>
      <c r="C1325" s="265" t="s">
        <v>1305</v>
      </c>
      <c r="D1325" s="265" t="s">
        <v>286</v>
      </c>
      <c r="E1325" s="266" t="s">
        <v>1306</v>
      </c>
      <c r="F1325" s="267" t="s">
        <v>1307</v>
      </c>
      <c r="G1325" s="268" t="s">
        <v>227</v>
      </c>
      <c r="H1325" s="269">
        <v>2.3570000000000002</v>
      </c>
      <c r="I1325" s="270"/>
      <c r="J1325" s="271">
        <f>ROUND(I1325*H1325,2)</f>
        <v>0</v>
      </c>
      <c r="K1325" s="267" t="s">
        <v>152</v>
      </c>
      <c r="L1325" s="272"/>
      <c r="M1325" s="273" t="s">
        <v>32</v>
      </c>
      <c r="N1325" s="274" t="s">
        <v>49</v>
      </c>
      <c r="O1325" s="88"/>
      <c r="P1325" s="217">
        <f>O1325*H1325</f>
        <v>0</v>
      </c>
      <c r="Q1325" s="217">
        <v>0.44</v>
      </c>
      <c r="R1325" s="217">
        <f>Q1325*H1325</f>
        <v>1.03708</v>
      </c>
      <c r="S1325" s="217">
        <v>0</v>
      </c>
      <c r="T1325" s="218">
        <f>S1325*H1325</f>
        <v>0</v>
      </c>
      <c r="U1325" s="42"/>
      <c r="V1325" s="42"/>
      <c r="W1325" s="42"/>
      <c r="X1325" s="42"/>
      <c r="Y1325" s="42"/>
      <c r="Z1325" s="42"/>
      <c r="AA1325" s="42"/>
      <c r="AB1325" s="42"/>
      <c r="AC1325" s="42"/>
      <c r="AD1325" s="42"/>
      <c r="AE1325" s="42"/>
      <c r="AR1325" s="219" t="s">
        <v>538</v>
      </c>
      <c r="AT1325" s="219" t="s">
        <v>286</v>
      </c>
      <c r="AU1325" s="219" t="s">
        <v>88</v>
      </c>
      <c r="AY1325" s="20" t="s">
        <v>146</v>
      </c>
      <c r="BE1325" s="220">
        <f>IF(N1325="základní",J1325,0)</f>
        <v>0</v>
      </c>
      <c r="BF1325" s="220">
        <f>IF(N1325="snížená",J1325,0)</f>
        <v>0</v>
      </c>
      <c r="BG1325" s="220">
        <f>IF(N1325="zákl. přenesená",J1325,0)</f>
        <v>0</v>
      </c>
      <c r="BH1325" s="220">
        <f>IF(N1325="sníž. přenesená",J1325,0)</f>
        <v>0</v>
      </c>
      <c r="BI1325" s="220">
        <f>IF(N1325="nulová",J1325,0)</f>
        <v>0</v>
      </c>
      <c r="BJ1325" s="20" t="s">
        <v>86</v>
      </c>
      <c r="BK1325" s="220">
        <f>ROUND(I1325*H1325,2)</f>
        <v>0</v>
      </c>
      <c r="BL1325" s="20" t="s">
        <v>362</v>
      </c>
      <c r="BM1325" s="219" t="s">
        <v>1308</v>
      </c>
    </row>
    <row r="1326" s="2" customFormat="1">
      <c r="A1326" s="42"/>
      <c r="B1326" s="43"/>
      <c r="C1326" s="44"/>
      <c r="D1326" s="221" t="s">
        <v>155</v>
      </c>
      <c r="E1326" s="44"/>
      <c r="F1326" s="222" t="s">
        <v>1307</v>
      </c>
      <c r="G1326" s="44"/>
      <c r="H1326" s="44"/>
      <c r="I1326" s="223"/>
      <c r="J1326" s="44"/>
      <c r="K1326" s="44"/>
      <c r="L1326" s="48"/>
      <c r="M1326" s="224"/>
      <c r="N1326" s="225"/>
      <c r="O1326" s="88"/>
      <c r="P1326" s="88"/>
      <c r="Q1326" s="88"/>
      <c r="R1326" s="88"/>
      <c r="S1326" s="88"/>
      <c r="T1326" s="89"/>
      <c r="U1326" s="42"/>
      <c r="V1326" s="42"/>
      <c r="W1326" s="42"/>
      <c r="X1326" s="42"/>
      <c r="Y1326" s="42"/>
      <c r="Z1326" s="42"/>
      <c r="AA1326" s="42"/>
      <c r="AB1326" s="42"/>
      <c r="AC1326" s="42"/>
      <c r="AD1326" s="42"/>
      <c r="AE1326" s="42"/>
      <c r="AT1326" s="20" t="s">
        <v>155</v>
      </c>
      <c r="AU1326" s="20" t="s">
        <v>88</v>
      </c>
    </row>
    <row r="1327" s="2" customFormat="1">
      <c r="A1327" s="42"/>
      <c r="B1327" s="43"/>
      <c r="C1327" s="44"/>
      <c r="D1327" s="221" t="s">
        <v>162</v>
      </c>
      <c r="E1327" s="44"/>
      <c r="F1327" s="228" t="s">
        <v>1183</v>
      </c>
      <c r="G1327" s="44"/>
      <c r="H1327" s="44"/>
      <c r="I1327" s="223"/>
      <c r="J1327" s="44"/>
      <c r="K1327" s="44"/>
      <c r="L1327" s="48"/>
      <c r="M1327" s="224"/>
      <c r="N1327" s="225"/>
      <c r="O1327" s="88"/>
      <c r="P1327" s="88"/>
      <c r="Q1327" s="88"/>
      <c r="R1327" s="88"/>
      <c r="S1327" s="88"/>
      <c r="T1327" s="89"/>
      <c r="U1327" s="42"/>
      <c r="V1327" s="42"/>
      <c r="W1327" s="42"/>
      <c r="X1327" s="42"/>
      <c r="Y1327" s="42"/>
      <c r="Z1327" s="42"/>
      <c r="AA1327" s="42"/>
      <c r="AB1327" s="42"/>
      <c r="AC1327" s="42"/>
      <c r="AD1327" s="42"/>
      <c r="AE1327" s="42"/>
      <c r="AT1327" s="20" t="s">
        <v>162</v>
      </c>
      <c r="AU1327" s="20" t="s">
        <v>88</v>
      </c>
    </row>
    <row r="1328" s="13" customFormat="1">
      <c r="A1328" s="13"/>
      <c r="B1328" s="229"/>
      <c r="C1328" s="230"/>
      <c r="D1328" s="221" t="s">
        <v>186</v>
      </c>
      <c r="E1328" s="230"/>
      <c r="F1328" s="232" t="s">
        <v>1309</v>
      </c>
      <c r="G1328" s="230"/>
      <c r="H1328" s="233">
        <v>2.3570000000000002</v>
      </c>
      <c r="I1328" s="234"/>
      <c r="J1328" s="230"/>
      <c r="K1328" s="230"/>
      <c r="L1328" s="235"/>
      <c r="M1328" s="236"/>
      <c r="N1328" s="237"/>
      <c r="O1328" s="237"/>
      <c r="P1328" s="237"/>
      <c r="Q1328" s="237"/>
      <c r="R1328" s="237"/>
      <c r="S1328" s="237"/>
      <c r="T1328" s="238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39" t="s">
        <v>186</v>
      </c>
      <c r="AU1328" s="239" t="s">
        <v>88</v>
      </c>
      <c r="AV1328" s="13" t="s">
        <v>88</v>
      </c>
      <c r="AW1328" s="13" t="s">
        <v>4</v>
      </c>
      <c r="AX1328" s="13" t="s">
        <v>86</v>
      </c>
      <c r="AY1328" s="239" t="s">
        <v>146</v>
      </c>
    </row>
    <row r="1329" s="2" customFormat="1" ht="24.15" customHeight="1">
      <c r="A1329" s="42"/>
      <c r="B1329" s="43"/>
      <c r="C1329" s="208" t="s">
        <v>1310</v>
      </c>
      <c r="D1329" s="208" t="s">
        <v>149</v>
      </c>
      <c r="E1329" s="209" t="s">
        <v>1311</v>
      </c>
      <c r="F1329" s="210" t="s">
        <v>1312</v>
      </c>
      <c r="G1329" s="211" t="s">
        <v>303</v>
      </c>
      <c r="H1329" s="212">
        <v>81.590000000000003</v>
      </c>
      <c r="I1329" s="213"/>
      <c r="J1329" s="214">
        <f>ROUND(I1329*H1329,2)</f>
        <v>0</v>
      </c>
      <c r="K1329" s="210" t="s">
        <v>152</v>
      </c>
      <c r="L1329" s="48"/>
      <c r="M1329" s="215" t="s">
        <v>32</v>
      </c>
      <c r="N1329" s="216" t="s">
        <v>49</v>
      </c>
      <c r="O1329" s="88"/>
      <c r="P1329" s="217">
        <f>O1329*H1329</f>
        <v>0</v>
      </c>
      <c r="Q1329" s="217">
        <v>0</v>
      </c>
      <c r="R1329" s="217">
        <f>Q1329*H1329</f>
        <v>0</v>
      </c>
      <c r="S1329" s="217">
        <v>0</v>
      </c>
      <c r="T1329" s="218">
        <f>S1329*H1329</f>
        <v>0</v>
      </c>
      <c r="U1329" s="42"/>
      <c r="V1329" s="42"/>
      <c r="W1329" s="42"/>
      <c r="X1329" s="42"/>
      <c r="Y1329" s="42"/>
      <c r="Z1329" s="42"/>
      <c r="AA1329" s="42"/>
      <c r="AB1329" s="42"/>
      <c r="AC1329" s="42"/>
      <c r="AD1329" s="42"/>
      <c r="AE1329" s="42"/>
      <c r="AR1329" s="219" t="s">
        <v>362</v>
      </c>
      <c r="AT1329" s="219" t="s">
        <v>149</v>
      </c>
      <c r="AU1329" s="219" t="s">
        <v>88</v>
      </c>
      <c r="AY1329" s="20" t="s">
        <v>146</v>
      </c>
      <c r="BE1329" s="220">
        <f>IF(N1329="základní",J1329,0)</f>
        <v>0</v>
      </c>
      <c r="BF1329" s="220">
        <f>IF(N1329="snížená",J1329,0)</f>
        <v>0</v>
      </c>
      <c r="BG1329" s="220">
        <f>IF(N1329="zákl. přenesená",J1329,0)</f>
        <v>0</v>
      </c>
      <c r="BH1329" s="220">
        <f>IF(N1329="sníž. přenesená",J1329,0)</f>
        <v>0</v>
      </c>
      <c r="BI1329" s="220">
        <f>IF(N1329="nulová",J1329,0)</f>
        <v>0</v>
      </c>
      <c r="BJ1329" s="20" t="s">
        <v>86</v>
      </c>
      <c r="BK1329" s="220">
        <f>ROUND(I1329*H1329,2)</f>
        <v>0</v>
      </c>
      <c r="BL1329" s="20" t="s">
        <v>362</v>
      </c>
      <c r="BM1329" s="219" t="s">
        <v>1313</v>
      </c>
    </row>
    <row r="1330" s="2" customFormat="1">
      <c r="A1330" s="42"/>
      <c r="B1330" s="43"/>
      <c r="C1330" s="44"/>
      <c r="D1330" s="221" t="s">
        <v>155</v>
      </c>
      <c r="E1330" s="44"/>
      <c r="F1330" s="222" t="s">
        <v>1314</v>
      </c>
      <c r="G1330" s="44"/>
      <c r="H1330" s="44"/>
      <c r="I1330" s="223"/>
      <c r="J1330" s="44"/>
      <c r="K1330" s="44"/>
      <c r="L1330" s="48"/>
      <c r="M1330" s="224"/>
      <c r="N1330" s="225"/>
      <c r="O1330" s="88"/>
      <c r="P1330" s="88"/>
      <c r="Q1330" s="88"/>
      <c r="R1330" s="88"/>
      <c r="S1330" s="88"/>
      <c r="T1330" s="89"/>
      <c r="U1330" s="42"/>
      <c r="V1330" s="42"/>
      <c r="W1330" s="42"/>
      <c r="X1330" s="42"/>
      <c r="Y1330" s="42"/>
      <c r="Z1330" s="42"/>
      <c r="AA1330" s="42"/>
      <c r="AB1330" s="42"/>
      <c r="AC1330" s="42"/>
      <c r="AD1330" s="42"/>
      <c r="AE1330" s="42"/>
      <c r="AT1330" s="20" t="s">
        <v>155</v>
      </c>
      <c r="AU1330" s="20" t="s">
        <v>88</v>
      </c>
    </row>
    <row r="1331" s="2" customFormat="1">
      <c r="A1331" s="42"/>
      <c r="B1331" s="43"/>
      <c r="C1331" s="44"/>
      <c r="D1331" s="226" t="s">
        <v>156</v>
      </c>
      <c r="E1331" s="44"/>
      <c r="F1331" s="227" t="s">
        <v>1315</v>
      </c>
      <c r="G1331" s="44"/>
      <c r="H1331" s="44"/>
      <c r="I1331" s="223"/>
      <c r="J1331" s="44"/>
      <c r="K1331" s="44"/>
      <c r="L1331" s="48"/>
      <c r="M1331" s="224"/>
      <c r="N1331" s="225"/>
      <c r="O1331" s="88"/>
      <c r="P1331" s="88"/>
      <c r="Q1331" s="88"/>
      <c r="R1331" s="88"/>
      <c r="S1331" s="88"/>
      <c r="T1331" s="89"/>
      <c r="U1331" s="42"/>
      <c r="V1331" s="42"/>
      <c r="W1331" s="42"/>
      <c r="X1331" s="42"/>
      <c r="Y1331" s="42"/>
      <c r="Z1331" s="42"/>
      <c r="AA1331" s="42"/>
      <c r="AB1331" s="42"/>
      <c r="AC1331" s="42"/>
      <c r="AD1331" s="42"/>
      <c r="AE1331" s="42"/>
      <c r="AT1331" s="20" t="s">
        <v>156</v>
      </c>
      <c r="AU1331" s="20" t="s">
        <v>88</v>
      </c>
    </row>
    <row r="1332" s="14" customFormat="1">
      <c r="A1332" s="14"/>
      <c r="B1332" s="244"/>
      <c r="C1332" s="245"/>
      <c r="D1332" s="221" t="s">
        <v>186</v>
      </c>
      <c r="E1332" s="246" t="s">
        <v>32</v>
      </c>
      <c r="F1332" s="247" t="s">
        <v>1316</v>
      </c>
      <c r="G1332" s="245"/>
      <c r="H1332" s="246" t="s">
        <v>32</v>
      </c>
      <c r="I1332" s="248"/>
      <c r="J1332" s="245"/>
      <c r="K1332" s="245"/>
      <c r="L1332" s="249"/>
      <c r="M1332" s="250"/>
      <c r="N1332" s="251"/>
      <c r="O1332" s="251"/>
      <c r="P1332" s="251"/>
      <c r="Q1332" s="251"/>
      <c r="R1332" s="251"/>
      <c r="S1332" s="251"/>
      <c r="T1332" s="252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53" t="s">
        <v>186</v>
      </c>
      <c r="AU1332" s="253" t="s">
        <v>88</v>
      </c>
      <c r="AV1332" s="14" t="s">
        <v>86</v>
      </c>
      <c r="AW1332" s="14" t="s">
        <v>39</v>
      </c>
      <c r="AX1332" s="14" t="s">
        <v>78</v>
      </c>
      <c r="AY1332" s="253" t="s">
        <v>146</v>
      </c>
    </row>
    <row r="1333" s="14" customFormat="1">
      <c r="A1333" s="14"/>
      <c r="B1333" s="244"/>
      <c r="C1333" s="245"/>
      <c r="D1333" s="221" t="s">
        <v>186</v>
      </c>
      <c r="E1333" s="246" t="s">
        <v>32</v>
      </c>
      <c r="F1333" s="247" t="s">
        <v>1317</v>
      </c>
      <c r="G1333" s="245"/>
      <c r="H1333" s="246" t="s">
        <v>32</v>
      </c>
      <c r="I1333" s="248"/>
      <c r="J1333" s="245"/>
      <c r="K1333" s="245"/>
      <c r="L1333" s="249"/>
      <c r="M1333" s="250"/>
      <c r="N1333" s="251"/>
      <c r="O1333" s="251"/>
      <c r="P1333" s="251"/>
      <c r="Q1333" s="251"/>
      <c r="R1333" s="251"/>
      <c r="S1333" s="251"/>
      <c r="T1333" s="252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3" t="s">
        <v>186</v>
      </c>
      <c r="AU1333" s="253" t="s">
        <v>88</v>
      </c>
      <c r="AV1333" s="14" t="s">
        <v>86</v>
      </c>
      <c r="AW1333" s="14" t="s">
        <v>39</v>
      </c>
      <c r="AX1333" s="14" t="s">
        <v>78</v>
      </c>
      <c r="AY1333" s="253" t="s">
        <v>146</v>
      </c>
    </row>
    <row r="1334" s="13" customFormat="1">
      <c r="A1334" s="13"/>
      <c r="B1334" s="229"/>
      <c r="C1334" s="230"/>
      <c r="D1334" s="221" t="s">
        <v>186</v>
      </c>
      <c r="E1334" s="231" t="s">
        <v>32</v>
      </c>
      <c r="F1334" s="232" t="s">
        <v>1318</v>
      </c>
      <c r="G1334" s="230"/>
      <c r="H1334" s="233">
        <v>28.82</v>
      </c>
      <c r="I1334" s="234"/>
      <c r="J1334" s="230"/>
      <c r="K1334" s="230"/>
      <c r="L1334" s="235"/>
      <c r="M1334" s="236"/>
      <c r="N1334" s="237"/>
      <c r="O1334" s="237"/>
      <c r="P1334" s="237"/>
      <c r="Q1334" s="237"/>
      <c r="R1334" s="237"/>
      <c r="S1334" s="237"/>
      <c r="T1334" s="238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39" t="s">
        <v>186</v>
      </c>
      <c r="AU1334" s="239" t="s">
        <v>88</v>
      </c>
      <c r="AV1334" s="13" t="s">
        <v>88</v>
      </c>
      <c r="AW1334" s="13" t="s">
        <v>39</v>
      </c>
      <c r="AX1334" s="13" t="s">
        <v>78</v>
      </c>
      <c r="AY1334" s="239" t="s">
        <v>146</v>
      </c>
    </row>
    <row r="1335" s="14" customFormat="1">
      <c r="A1335" s="14"/>
      <c r="B1335" s="244"/>
      <c r="C1335" s="245"/>
      <c r="D1335" s="221" t="s">
        <v>186</v>
      </c>
      <c r="E1335" s="246" t="s">
        <v>32</v>
      </c>
      <c r="F1335" s="247" t="s">
        <v>1319</v>
      </c>
      <c r="G1335" s="245"/>
      <c r="H1335" s="246" t="s">
        <v>32</v>
      </c>
      <c r="I1335" s="248"/>
      <c r="J1335" s="245"/>
      <c r="K1335" s="245"/>
      <c r="L1335" s="249"/>
      <c r="M1335" s="250"/>
      <c r="N1335" s="251"/>
      <c r="O1335" s="251"/>
      <c r="P1335" s="251"/>
      <c r="Q1335" s="251"/>
      <c r="R1335" s="251"/>
      <c r="S1335" s="251"/>
      <c r="T1335" s="252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3" t="s">
        <v>186</v>
      </c>
      <c r="AU1335" s="253" t="s">
        <v>88</v>
      </c>
      <c r="AV1335" s="14" t="s">
        <v>86</v>
      </c>
      <c r="AW1335" s="14" t="s">
        <v>39</v>
      </c>
      <c r="AX1335" s="14" t="s">
        <v>78</v>
      </c>
      <c r="AY1335" s="253" t="s">
        <v>146</v>
      </c>
    </row>
    <row r="1336" s="13" customFormat="1">
      <c r="A1336" s="13"/>
      <c r="B1336" s="229"/>
      <c r="C1336" s="230"/>
      <c r="D1336" s="221" t="s">
        <v>186</v>
      </c>
      <c r="E1336" s="231" t="s">
        <v>32</v>
      </c>
      <c r="F1336" s="232" t="s">
        <v>1320</v>
      </c>
      <c r="G1336" s="230"/>
      <c r="H1336" s="233">
        <v>13.720000000000001</v>
      </c>
      <c r="I1336" s="234"/>
      <c r="J1336" s="230"/>
      <c r="K1336" s="230"/>
      <c r="L1336" s="235"/>
      <c r="M1336" s="236"/>
      <c r="N1336" s="237"/>
      <c r="O1336" s="237"/>
      <c r="P1336" s="237"/>
      <c r="Q1336" s="237"/>
      <c r="R1336" s="237"/>
      <c r="S1336" s="237"/>
      <c r="T1336" s="238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39" t="s">
        <v>186</v>
      </c>
      <c r="AU1336" s="239" t="s">
        <v>88</v>
      </c>
      <c r="AV1336" s="13" t="s">
        <v>88</v>
      </c>
      <c r="AW1336" s="13" t="s">
        <v>39</v>
      </c>
      <c r="AX1336" s="13" t="s">
        <v>78</v>
      </c>
      <c r="AY1336" s="239" t="s">
        <v>146</v>
      </c>
    </row>
    <row r="1337" s="14" customFormat="1">
      <c r="A1337" s="14"/>
      <c r="B1337" s="244"/>
      <c r="C1337" s="245"/>
      <c r="D1337" s="221" t="s">
        <v>186</v>
      </c>
      <c r="E1337" s="246" t="s">
        <v>32</v>
      </c>
      <c r="F1337" s="247" t="s">
        <v>1321</v>
      </c>
      <c r="G1337" s="245"/>
      <c r="H1337" s="246" t="s">
        <v>32</v>
      </c>
      <c r="I1337" s="248"/>
      <c r="J1337" s="245"/>
      <c r="K1337" s="245"/>
      <c r="L1337" s="249"/>
      <c r="M1337" s="250"/>
      <c r="N1337" s="251"/>
      <c r="O1337" s="251"/>
      <c r="P1337" s="251"/>
      <c r="Q1337" s="251"/>
      <c r="R1337" s="251"/>
      <c r="S1337" s="251"/>
      <c r="T1337" s="252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53" t="s">
        <v>186</v>
      </c>
      <c r="AU1337" s="253" t="s">
        <v>88</v>
      </c>
      <c r="AV1337" s="14" t="s">
        <v>86</v>
      </c>
      <c r="AW1337" s="14" t="s">
        <v>39</v>
      </c>
      <c r="AX1337" s="14" t="s">
        <v>78</v>
      </c>
      <c r="AY1337" s="253" t="s">
        <v>146</v>
      </c>
    </row>
    <row r="1338" s="14" customFormat="1">
      <c r="A1338" s="14"/>
      <c r="B1338" s="244"/>
      <c r="C1338" s="245"/>
      <c r="D1338" s="221" t="s">
        <v>186</v>
      </c>
      <c r="E1338" s="246" t="s">
        <v>32</v>
      </c>
      <c r="F1338" s="247" t="s">
        <v>1319</v>
      </c>
      <c r="G1338" s="245"/>
      <c r="H1338" s="246" t="s">
        <v>32</v>
      </c>
      <c r="I1338" s="248"/>
      <c r="J1338" s="245"/>
      <c r="K1338" s="245"/>
      <c r="L1338" s="249"/>
      <c r="M1338" s="250"/>
      <c r="N1338" s="251"/>
      <c r="O1338" s="251"/>
      <c r="P1338" s="251"/>
      <c r="Q1338" s="251"/>
      <c r="R1338" s="251"/>
      <c r="S1338" s="251"/>
      <c r="T1338" s="252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53" t="s">
        <v>186</v>
      </c>
      <c r="AU1338" s="253" t="s">
        <v>88</v>
      </c>
      <c r="AV1338" s="14" t="s">
        <v>86</v>
      </c>
      <c r="AW1338" s="14" t="s">
        <v>39</v>
      </c>
      <c r="AX1338" s="14" t="s">
        <v>78</v>
      </c>
      <c r="AY1338" s="253" t="s">
        <v>146</v>
      </c>
    </row>
    <row r="1339" s="13" customFormat="1">
      <c r="A1339" s="13"/>
      <c r="B1339" s="229"/>
      <c r="C1339" s="230"/>
      <c r="D1339" s="221" t="s">
        <v>186</v>
      </c>
      <c r="E1339" s="231" t="s">
        <v>32</v>
      </c>
      <c r="F1339" s="232" t="s">
        <v>1322</v>
      </c>
      <c r="G1339" s="230"/>
      <c r="H1339" s="233">
        <v>23.710000000000001</v>
      </c>
      <c r="I1339" s="234"/>
      <c r="J1339" s="230"/>
      <c r="K1339" s="230"/>
      <c r="L1339" s="235"/>
      <c r="M1339" s="236"/>
      <c r="N1339" s="237"/>
      <c r="O1339" s="237"/>
      <c r="P1339" s="237"/>
      <c r="Q1339" s="237"/>
      <c r="R1339" s="237"/>
      <c r="S1339" s="237"/>
      <c r="T1339" s="238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39" t="s">
        <v>186</v>
      </c>
      <c r="AU1339" s="239" t="s">
        <v>88</v>
      </c>
      <c r="AV1339" s="13" t="s">
        <v>88</v>
      </c>
      <c r="AW1339" s="13" t="s">
        <v>39</v>
      </c>
      <c r="AX1339" s="13" t="s">
        <v>78</v>
      </c>
      <c r="AY1339" s="239" t="s">
        <v>146</v>
      </c>
    </row>
    <row r="1340" s="14" customFormat="1">
      <c r="A1340" s="14"/>
      <c r="B1340" s="244"/>
      <c r="C1340" s="245"/>
      <c r="D1340" s="221" t="s">
        <v>186</v>
      </c>
      <c r="E1340" s="246" t="s">
        <v>32</v>
      </c>
      <c r="F1340" s="247" t="s">
        <v>1319</v>
      </c>
      <c r="G1340" s="245"/>
      <c r="H1340" s="246" t="s">
        <v>32</v>
      </c>
      <c r="I1340" s="248"/>
      <c r="J1340" s="245"/>
      <c r="K1340" s="245"/>
      <c r="L1340" s="249"/>
      <c r="M1340" s="250"/>
      <c r="N1340" s="251"/>
      <c r="O1340" s="251"/>
      <c r="P1340" s="251"/>
      <c r="Q1340" s="251"/>
      <c r="R1340" s="251"/>
      <c r="S1340" s="251"/>
      <c r="T1340" s="252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53" t="s">
        <v>186</v>
      </c>
      <c r="AU1340" s="253" t="s">
        <v>88</v>
      </c>
      <c r="AV1340" s="14" t="s">
        <v>86</v>
      </c>
      <c r="AW1340" s="14" t="s">
        <v>39</v>
      </c>
      <c r="AX1340" s="14" t="s">
        <v>78</v>
      </c>
      <c r="AY1340" s="253" t="s">
        <v>146</v>
      </c>
    </row>
    <row r="1341" s="13" customFormat="1">
      <c r="A1341" s="13"/>
      <c r="B1341" s="229"/>
      <c r="C1341" s="230"/>
      <c r="D1341" s="221" t="s">
        <v>186</v>
      </c>
      <c r="E1341" s="231" t="s">
        <v>32</v>
      </c>
      <c r="F1341" s="232" t="s">
        <v>1323</v>
      </c>
      <c r="G1341" s="230"/>
      <c r="H1341" s="233">
        <v>15.34</v>
      </c>
      <c r="I1341" s="234"/>
      <c r="J1341" s="230"/>
      <c r="K1341" s="230"/>
      <c r="L1341" s="235"/>
      <c r="M1341" s="236"/>
      <c r="N1341" s="237"/>
      <c r="O1341" s="237"/>
      <c r="P1341" s="237"/>
      <c r="Q1341" s="237"/>
      <c r="R1341" s="237"/>
      <c r="S1341" s="237"/>
      <c r="T1341" s="238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39" t="s">
        <v>186</v>
      </c>
      <c r="AU1341" s="239" t="s">
        <v>88</v>
      </c>
      <c r="AV1341" s="13" t="s">
        <v>88</v>
      </c>
      <c r="AW1341" s="13" t="s">
        <v>39</v>
      </c>
      <c r="AX1341" s="13" t="s">
        <v>78</v>
      </c>
      <c r="AY1341" s="239" t="s">
        <v>146</v>
      </c>
    </row>
    <row r="1342" s="15" customFormat="1">
      <c r="A1342" s="15"/>
      <c r="B1342" s="254"/>
      <c r="C1342" s="255"/>
      <c r="D1342" s="221" t="s">
        <v>186</v>
      </c>
      <c r="E1342" s="256" t="s">
        <v>32</v>
      </c>
      <c r="F1342" s="257" t="s">
        <v>256</v>
      </c>
      <c r="G1342" s="255"/>
      <c r="H1342" s="258">
        <v>81.590000000000003</v>
      </c>
      <c r="I1342" s="259"/>
      <c r="J1342" s="255"/>
      <c r="K1342" s="255"/>
      <c r="L1342" s="260"/>
      <c r="M1342" s="261"/>
      <c r="N1342" s="262"/>
      <c r="O1342" s="262"/>
      <c r="P1342" s="262"/>
      <c r="Q1342" s="262"/>
      <c r="R1342" s="262"/>
      <c r="S1342" s="262"/>
      <c r="T1342" s="263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T1342" s="264" t="s">
        <v>186</v>
      </c>
      <c r="AU1342" s="264" t="s">
        <v>88</v>
      </c>
      <c r="AV1342" s="15" t="s">
        <v>171</v>
      </c>
      <c r="AW1342" s="15" t="s">
        <v>39</v>
      </c>
      <c r="AX1342" s="15" t="s">
        <v>86</v>
      </c>
      <c r="AY1342" s="264" t="s">
        <v>146</v>
      </c>
    </row>
    <row r="1343" s="2" customFormat="1" ht="21.75" customHeight="1">
      <c r="A1343" s="42"/>
      <c r="B1343" s="43"/>
      <c r="C1343" s="265" t="s">
        <v>1324</v>
      </c>
      <c r="D1343" s="265" t="s">
        <v>286</v>
      </c>
      <c r="E1343" s="266" t="s">
        <v>1306</v>
      </c>
      <c r="F1343" s="267" t="s">
        <v>1307</v>
      </c>
      <c r="G1343" s="268" t="s">
        <v>227</v>
      </c>
      <c r="H1343" s="269">
        <v>7.0759999999999996</v>
      </c>
      <c r="I1343" s="270"/>
      <c r="J1343" s="271">
        <f>ROUND(I1343*H1343,2)</f>
        <v>0</v>
      </c>
      <c r="K1343" s="267" t="s">
        <v>152</v>
      </c>
      <c r="L1343" s="272"/>
      <c r="M1343" s="273" t="s">
        <v>32</v>
      </c>
      <c r="N1343" s="274" t="s">
        <v>49</v>
      </c>
      <c r="O1343" s="88"/>
      <c r="P1343" s="217">
        <f>O1343*H1343</f>
        <v>0</v>
      </c>
      <c r="Q1343" s="217">
        <v>0.44</v>
      </c>
      <c r="R1343" s="217">
        <f>Q1343*H1343</f>
        <v>3.1134399999999998</v>
      </c>
      <c r="S1343" s="217">
        <v>0</v>
      </c>
      <c r="T1343" s="218">
        <f>S1343*H1343</f>
        <v>0</v>
      </c>
      <c r="U1343" s="42"/>
      <c r="V1343" s="42"/>
      <c r="W1343" s="42"/>
      <c r="X1343" s="42"/>
      <c r="Y1343" s="42"/>
      <c r="Z1343" s="42"/>
      <c r="AA1343" s="42"/>
      <c r="AB1343" s="42"/>
      <c r="AC1343" s="42"/>
      <c r="AD1343" s="42"/>
      <c r="AE1343" s="42"/>
      <c r="AR1343" s="219" t="s">
        <v>538</v>
      </c>
      <c r="AT1343" s="219" t="s">
        <v>286</v>
      </c>
      <c r="AU1343" s="219" t="s">
        <v>88</v>
      </c>
      <c r="AY1343" s="20" t="s">
        <v>146</v>
      </c>
      <c r="BE1343" s="220">
        <f>IF(N1343="základní",J1343,0)</f>
        <v>0</v>
      </c>
      <c r="BF1343" s="220">
        <f>IF(N1343="snížená",J1343,0)</f>
        <v>0</v>
      </c>
      <c r="BG1343" s="220">
        <f>IF(N1343="zákl. přenesená",J1343,0)</f>
        <v>0</v>
      </c>
      <c r="BH1343" s="220">
        <f>IF(N1343="sníž. přenesená",J1343,0)</f>
        <v>0</v>
      </c>
      <c r="BI1343" s="220">
        <f>IF(N1343="nulová",J1343,0)</f>
        <v>0</v>
      </c>
      <c r="BJ1343" s="20" t="s">
        <v>86</v>
      </c>
      <c r="BK1343" s="220">
        <f>ROUND(I1343*H1343,2)</f>
        <v>0</v>
      </c>
      <c r="BL1343" s="20" t="s">
        <v>362</v>
      </c>
      <c r="BM1343" s="219" t="s">
        <v>1325</v>
      </c>
    </row>
    <row r="1344" s="2" customFormat="1">
      <c r="A1344" s="42"/>
      <c r="B1344" s="43"/>
      <c r="C1344" s="44"/>
      <c r="D1344" s="221" t="s">
        <v>155</v>
      </c>
      <c r="E1344" s="44"/>
      <c r="F1344" s="222" t="s">
        <v>1307</v>
      </c>
      <c r="G1344" s="44"/>
      <c r="H1344" s="44"/>
      <c r="I1344" s="223"/>
      <c r="J1344" s="44"/>
      <c r="K1344" s="44"/>
      <c r="L1344" s="48"/>
      <c r="M1344" s="224"/>
      <c r="N1344" s="225"/>
      <c r="O1344" s="88"/>
      <c r="P1344" s="88"/>
      <c r="Q1344" s="88"/>
      <c r="R1344" s="88"/>
      <c r="S1344" s="88"/>
      <c r="T1344" s="89"/>
      <c r="U1344" s="42"/>
      <c r="V1344" s="42"/>
      <c r="W1344" s="42"/>
      <c r="X1344" s="42"/>
      <c r="Y1344" s="42"/>
      <c r="Z1344" s="42"/>
      <c r="AA1344" s="42"/>
      <c r="AB1344" s="42"/>
      <c r="AC1344" s="42"/>
      <c r="AD1344" s="42"/>
      <c r="AE1344" s="42"/>
      <c r="AT1344" s="20" t="s">
        <v>155</v>
      </c>
      <c r="AU1344" s="20" t="s">
        <v>88</v>
      </c>
    </row>
    <row r="1345" s="2" customFormat="1">
      <c r="A1345" s="42"/>
      <c r="B1345" s="43"/>
      <c r="C1345" s="44"/>
      <c r="D1345" s="221" t="s">
        <v>162</v>
      </c>
      <c r="E1345" s="44"/>
      <c r="F1345" s="228" t="s">
        <v>1183</v>
      </c>
      <c r="G1345" s="44"/>
      <c r="H1345" s="44"/>
      <c r="I1345" s="223"/>
      <c r="J1345" s="44"/>
      <c r="K1345" s="44"/>
      <c r="L1345" s="48"/>
      <c r="M1345" s="224"/>
      <c r="N1345" s="225"/>
      <c r="O1345" s="88"/>
      <c r="P1345" s="88"/>
      <c r="Q1345" s="88"/>
      <c r="R1345" s="88"/>
      <c r="S1345" s="88"/>
      <c r="T1345" s="89"/>
      <c r="U1345" s="42"/>
      <c r="V1345" s="42"/>
      <c r="W1345" s="42"/>
      <c r="X1345" s="42"/>
      <c r="Y1345" s="42"/>
      <c r="Z1345" s="42"/>
      <c r="AA1345" s="42"/>
      <c r="AB1345" s="42"/>
      <c r="AC1345" s="42"/>
      <c r="AD1345" s="42"/>
      <c r="AE1345" s="42"/>
      <c r="AT1345" s="20" t="s">
        <v>162</v>
      </c>
      <c r="AU1345" s="20" t="s">
        <v>88</v>
      </c>
    </row>
    <row r="1346" s="13" customFormat="1">
      <c r="A1346" s="13"/>
      <c r="B1346" s="229"/>
      <c r="C1346" s="230"/>
      <c r="D1346" s="221" t="s">
        <v>186</v>
      </c>
      <c r="E1346" s="230"/>
      <c r="F1346" s="232" t="s">
        <v>1326</v>
      </c>
      <c r="G1346" s="230"/>
      <c r="H1346" s="233">
        <v>7.0759999999999996</v>
      </c>
      <c r="I1346" s="234"/>
      <c r="J1346" s="230"/>
      <c r="K1346" s="230"/>
      <c r="L1346" s="235"/>
      <c r="M1346" s="236"/>
      <c r="N1346" s="237"/>
      <c r="O1346" s="237"/>
      <c r="P1346" s="237"/>
      <c r="Q1346" s="237"/>
      <c r="R1346" s="237"/>
      <c r="S1346" s="237"/>
      <c r="T1346" s="238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39" t="s">
        <v>186</v>
      </c>
      <c r="AU1346" s="239" t="s">
        <v>88</v>
      </c>
      <c r="AV1346" s="13" t="s">
        <v>88</v>
      </c>
      <c r="AW1346" s="13" t="s">
        <v>4</v>
      </c>
      <c r="AX1346" s="13" t="s">
        <v>86</v>
      </c>
      <c r="AY1346" s="239" t="s">
        <v>146</v>
      </c>
    </row>
    <row r="1347" s="2" customFormat="1" ht="24.15" customHeight="1">
      <c r="A1347" s="42"/>
      <c r="B1347" s="43"/>
      <c r="C1347" s="208" t="s">
        <v>1327</v>
      </c>
      <c r="D1347" s="208" t="s">
        <v>149</v>
      </c>
      <c r="E1347" s="209" t="s">
        <v>1328</v>
      </c>
      <c r="F1347" s="210" t="s">
        <v>1329</v>
      </c>
      <c r="G1347" s="211" t="s">
        <v>227</v>
      </c>
      <c r="H1347" s="212">
        <v>68.692999999999998</v>
      </c>
      <c r="I1347" s="213"/>
      <c r="J1347" s="214">
        <f>ROUND(I1347*H1347,2)</f>
        <v>0</v>
      </c>
      <c r="K1347" s="210" t="s">
        <v>152</v>
      </c>
      <c r="L1347" s="48"/>
      <c r="M1347" s="215" t="s">
        <v>32</v>
      </c>
      <c r="N1347" s="216" t="s">
        <v>49</v>
      </c>
      <c r="O1347" s="88"/>
      <c r="P1347" s="217">
        <f>O1347*H1347</f>
        <v>0</v>
      </c>
      <c r="Q1347" s="217">
        <v>0.0028</v>
      </c>
      <c r="R1347" s="217">
        <f>Q1347*H1347</f>
        <v>0.1923404</v>
      </c>
      <c r="S1347" s="217">
        <v>0</v>
      </c>
      <c r="T1347" s="218">
        <f>S1347*H1347</f>
        <v>0</v>
      </c>
      <c r="U1347" s="42"/>
      <c r="V1347" s="42"/>
      <c r="W1347" s="42"/>
      <c r="X1347" s="42"/>
      <c r="Y1347" s="42"/>
      <c r="Z1347" s="42"/>
      <c r="AA1347" s="42"/>
      <c r="AB1347" s="42"/>
      <c r="AC1347" s="42"/>
      <c r="AD1347" s="42"/>
      <c r="AE1347" s="42"/>
      <c r="AR1347" s="219" t="s">
        <v>362</v>
      </c>
      <c r="AT1347" s="219" t="s">
        <v>149</v>
      </c>
      <c r="AU1347" s="219" t="s">
        <v>88</v>
      </c>
      <c r="AY1347" s="20" t="s">
        <v>146</v>
      </c>
      <c r="BE1347" s="220">
        <f>IF(N1347="základní",J1347,0)</f>
        <v>0</v>
      </c>
      <c r="BF1347" s="220">
        <f>IF(N1347="snížená",J1347,0)</f>
        <v>0</v>
      </c>
      <c r="BG1347" s="220">
        <f>IF(N1347="zákl. přenesená",J1347,0)</f>
        <v>0</v>
      </c>
      <c r="BH1347" s="220">
        <f>IF(N1347="sníž. přenesená",J1347,0)</f>
        <v>0</v>
      </c>
      <c r="BI1347" s="220">
        <f>IF(N1347="nulová",J1347,0)</f>
        <v>0</v>
      </c>
      <c r="BJ1347" s="20" t="s">
        <v>86</v>
      </c>
      <c r="BK1347" s="220">
        <f>ROUND(I1347*H1347,2)</f>
        <v>0</v>
      </c>
      <c r="BL1347" s="20" t="s">
        <v>362</v>
      </c>
      <c r="BM1347" s="219" t="s">
        <v>1330</v>
      </c>
    </row>
    <row r="1348" s="2" customFormat="1">
      <c r="A1348" s="42"/>
      <c r="B1348" s="43"/>
      <c r="C1348" s="44"/>
      <c r="D1348" s="221" t="s">
        <v>155</v>
      </c>
      <c r="E1348" s="44"/>
      <c r="F1348" s="222" t="s">
        <v>1331</v>
      </c>
      <c r="G1348" s="44"/>
      <c r="H1348" s="44"/>
      <c r="I1348" s="223"/>
      <c r="J1348" s="44"/>
      <c r="K1348" s="44"/>
      <c r="L1348" s="48"/>
      <c r="M1348" s="224"/>
      <c r="N1348" s="225"/>
      <c r="O1348" s="88"/>
      <c r="P1348" s="88"/>
      <c r="Q1348" s="88"/>
      <c r="R1348" s="88"/>
      <c r="S1348" s="88"/>
      <c r="T1348" s="89"/>
      <c r="U1348" s="42"/>
      <c r="V1348" s="42"/>
      <c r="W1348" s="42"/>
      <c r="X1348" s="42"/>
      <c r="Y1348" s="42"/>
      <c r="Z1348" s="42"/>
      <c r="AA1348" s="42"/>
      <c r="AB1348" s="42"/>
      <c r="AC1348" s="42"/>
      <c r="AD1348" s="42"/>
      <c r="AE1348" s="42"/>
      <c r="AT1348" s="20" t="s">
        <v>155</v>
      </c>
      <c r="AU1348" s="20" t="s">
        <v>88</v>
      </c>
    </row>
    <row r="1349" s="2" customFormat="1">
      <c r="A1349" s="42"/>
      <c r="B1349" s="43"/>
      <c r="C1349" s="44"/>
      <c r="D1349" s="226" t="s">
        <v>156</v>
      </c>
      <c r="E1349" s="44"/>
      <c r="F1349" s="227" t="s">
        <v>1332</v>
      </c>
      <c r="G1349" s="44"/>
      <c r="H1349" s="44"/>
      <c r="I1349" s="223"/>
      <c r="J1349" s="44"/>
      <c r="K1349" s="44"/>
      <c r="L1349" s="48"/>
      <c r="M1349" s="224"/>
      <c r="N1349" s="225"/>
      <c r="O1349" s="88"/>
      <c r="P1349" s="88"/>
      <c r="Q1349" s="88"/>
      <c r="R1349" s="88"/>
      <c r="S1349" s="88"/>
      <c r="T1349" s="89"/>
      <c r="U1349" s="42"/>
      <c r="V1349" s="42"/>
      <c r="W1349" s="42"/>
      <c r="X1349" s="42"/>
      <c r="Y1349" s="42"/>
      <c r="Z1349" s="42"/>
      <c r="AA1349" s="42"/>
      <c r="AB1349" s="42"/>
      <c r="AC1349" s="42"/>
      <c r="AD1349" s="42"/>
      <c r="AE1349" s="42"/>
      <c r="AT1349" s="20" t="s">
        <v>156</v>
      </c>
      <c r="AU1349" s="20" t="s">
        <v>88</v>
      </c>
    </row>
    <row r="1350" s="13" customFormat="1">
      <c r="A1350" s="13"/>
      <c r="B1350" s="229"/>
      <c r="C1350" s="230"/>
      <c r="D1350" s="221" t="s">
        <v>186</v>
      </c>
      <c r="E1350" s="231" t="s">
        <v>32</v>
      </c>
      <c r="F1350" s="232" t="s">
        <v>1171</v>
      </c>
      <c r="G1350" s="230"/>
      <c r="H1350" s="233">
        <v>68.692999999999998</v>
      </c>
      <c r="I1350" s="234"/>
      <c r="J1350" s="230"/>
      <c r="K1350" s="230"/>
      <c r="L1350" s="235"/>
      <c r="M1350" s="236"/>
      <c r="N1350" s="237"/>
      <c r="O1350" s="237"/>
      <c r="P1350" s="237"/>
      <c r="Q1350" s="237"/>
      <c r="R1350" s="237"/>
      <c r="S1350" s="237"/>
      <c r="T1350" s="238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39" t="s">
        <v>186</v>
      </c>
      <c r="AU1350" s="239" t="s">
        <v>88</v>
      </c>
      <c r="AV1350" s="13" t="s">
        <v>88</v>
      </c>
      <c r="AW1350" s="13" t="s">
        <v>39</v>
      </c>
      <c r="AX1350" s="13" t="s">
        <v>86</v>
      </c>
      <c r="AY1350" s="239" t="s">
        <v>146</v>
      </c>
    </row>
    <row r="1351" s="2" customFormat="1" ht="33" customHeight="1">
      <c r="A1351" s="42"/>
      <c r="B1351" s="43"/>
      <c r="C1351" s="208" t="s">
        <v>1333</v>
      </c>
      <c r="D1351" s="208" t="s">
        <v>149</v>
      </c>
      <c r="E1351" s="209" t="s">
        <v>1334</v>
      </c>
      <c r="F1351" s="210" t="s">
        <v>1335</v>
      </c>
      <c r="G1351" s="211" t="s">
        <v>294</v>
      </c>
      <c r="H1351" s="212">
        <v>89.129999999999995</v>
      </c>
      <c r="I1351" s="213"/>
      <c r="J1351" s="214">
        <f>ROUND(I1351*H1351,2)</f>
        <v>0</v>
      </c>
      <c r="K1351" s="210" t="s">
        <v>152</v>
      </c>
      <c r="L1351" s="48"/>
      <c r="M1351" s="215" t="s">
        <v>32</v>
      </c>
      <c r="N1351" s="216" t="s">
        <v>49</v>
      </c>
      <c r="O1351" s="88"/>
      <c r="P1351" s="217">
        <f>O1351*H1351</f>
        <v>0</v>
      </c>
      <c r="Q1351" s="217">
        <v>0</v>
      </c>
      <c r="R1351" s="217">
        <f>Q1351*H1351</f>
        <v>0</v>
      </c>
      <c r="S1351" s="217">
        <v>0</v>
      </c>
      <c r="T1351" s="218">
        <f>S1351*H1351</f>
        <v>0</v>
      </c>
      <c r="U1351" s="42"/>
      <c r="V1351" s="42"/>
      <c r="W1351" s="42"/>
      <c r="X1351" s="42"/>
      <c r="Y1351" s="42"/>
      <c r="Z1351" s="42"/>
      <c r="AA1351" s="42"/>
      <c r="AB1351" s="42"/>
      <c r="AC1351" s="42"/>
      <c r="AD1351" s="42"/>
      <c r="AE1351" s="42"/>
      <c r="AR1351" s="219" t="s">
        <v>362</v>
      </c>
      <c r="AT1351" s="219" t="s">
        <v>149</v>
      </c>
      <c r="AU1351" s="219" t="s">
        <v>88</v>
      </c>
      <c r="AY1351" s="20" t="s">
        <v>146</v>
      </c>
      <c r="BE1351" s="220">
        <f>IF(N1351="základní",J1351,0)</f>
        <v>0</v>
      </c>
      <c r="BF1351" s="220">
        <f>IF(N1351="snížená",J1351,0)</f>
        <v>0</v>
      </c>
      <c r="BG1351" s="220">
        <f>IF(N1351="zákl. přenesená",J1351,0)</f>
        <v>0</v>
      </c>
      <c r="BH1351" s="220">
        <f>IF(N1351="sníž. přenesená",J1351,0)</f>
        <v>0</v>
      </c>
      <c r="BI1351" s="220">
        <f>IF(N1351="nulová",J1351,0)</f>
        <v>0</v>
      </c>
      <c r="BJ1351" s="20" t="s">
        <v>86</v>
      </c>
      <c r="BK1351" s="220">
        <f>ROUND(I1351*H1351,2)</f>
        <v>0</v>
      </c>
      <c r="BL1351" s="20" t="s">
        <v>362</v>
      </c>
      <c r="BM1351" s="219" t="s">
        <v>1336</v>
      </c>
    </row>
    <row r="1352" s="2" customFormat="1">
      <c r="A1352" s="42"/>
      <c r="B1352" s="43"/>
      <c r="C1352" s="44"/>
      <c r="D1352" s="221" t="s">
        <v>155</v>
      </c>
      <c r="E1352" s="44"/>
      <c r="F1352" s="222" t="s">
        <v>1337</v>
      </c>
      <c r="G1352" s="44"/>
      <c r="H1352" s="44"/>
      <c r="I1352" s="223"/>
      <c r="J1352" s="44"/>
      <c r="K1352" s="44"/>
      <c r="L1352" s="48"/>
      <c r="M1352" s="224"/>
      <c r="N1352" s="225"/>
      <c r="O1352" s="88"/>
      <c r="P1352" s="88"/>
      <c r="Q1352" s="88"/>
      <c r="R1352" s="88"/>
      <c r="S1352" s="88"/>
      <c r="T1352" s="89"/>
      <c r="U1352" s="42"/>
      <c r="V1352" s="42"/>
      <c r="W1352" s="42"/>
      <c r="X1352" s="42"/>
      <c r="Y1352" s="42"/>
      <c r="Z1352" s="42"/>
      <c r="AA1352" s="42"/>
      <c r="AB1352" s="42"/>
      <c r="AC1352" s="42"/>
      <c r="AD1352" s="42"/>
      <c r="AE1352" s="42"/>
      <c r="AT1352" s="20" t="s">
        <v>155</v>
      </c>
      <c r="AU1352" s="20" t="s">
        <v>88</v>
      </c>
    </row>
    <row r="1353" s="2" customFormat="1">
      <c r="A1353" s="42"/>
      <c r="B1353" s="43"/>
      <c r="C1353" s="44"/>
      <c r="D1353" s="226" t="s">
        <v>156</v>
      </c>
      <c r="E1353" s="44"/>
      <c r="F1353" s="227" t="s">
        <v>1338</v>
      </c>
      <c r="G1353" s="44"/>
      <c r="H1353" s="44"/>
      <c r="I1353" s="223"/>
      <c r="J1353" s="44"/>
      <c r="K1353" s="44"/>
      <c r="L1353" s="48"/>
      <c r="M1353" s="224"/>
      <c r="N1353" s="225"/>
      <c r="O1353" s="88"/>
      <c r="P1353" s="88"/>
      <c r="Q1353" s="88"/>
      <c r="R1353" s="88"/>
      <c r="S1353" s="88"/>
      <c r="T1353" s="89"/>
      <c r="U1353" s="42"/>
      <c r="V1353" s="42"/>
      <c r="W1353" s="42"/>
      <c r="X1353" s="42"/>
      <c r="Y1353" s="42"/>
      <c r="Z1353" s="42"/>
      <c r="AA1353" s="42"/>
      <c r="AB1353" s="42"/>
      <c r="AC1353" s="42"/>
      <c r="AD1353" s="42"/>
      <c r="AE1353" s="42"/>
      <c r="AT1353" s="20" t="s">
        <v>156</v>
      </c>
      <c r="AU1353" s="20" t="s">
        <v>88</v>
      </c>
    </row>
    <row r="1354" s="14" customFormat="1">
      <c r="A1354" s="14"/>
      <c r="B1354" s="244"/>
      <c r="C1354" s="245"/>
      <c r="D1354" s="221" t="s">
        <v>186</v>
      </c>
      <c r="E1354" s="246" t="s">
        <v>32</v>
      </c>
      <c r="F1354" s="247" t="s">
        <v>338</v>
      </c>
      <c r="G1354" s="245"/>
      <c r="H1354" s="246" t="s">
        <v>32</v>
      </c>
      <c r="I1354" s="248"/>
      <c r="J1354" s="245"/>
      <c r="K1354" s="245"/>
      <c r="L1354" s="249"/>
      <c r="M1354" s="250"/>
      <c r="N1354" s="251"/>
      <c r="O1354" s="251"/>
      <c r="P1354" s="251"/>
      <c r="Q1354" s="251"/>
      <c r="R1354" s="251"/>
      <c r="S1354" s="251"/>
      <c r="T1354" s="252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3" t="s">
        <v>186</v>
      </c>
      <c r="AU1354" s="253" t="s">
        <v>88</v>
      </c>
      <c r="AV1354" s="14" t="s">
        <v>86</v>
      </c>
      <c r="AW1354" s="14" t="s">
        <v>39</v>
      </c>
      <c r="AX1354" s="14" t="s">
        <v>78</v>
      </c>
      <c r="AY1354" s="253" t="s">
        <v>146</v>
      </c>
    </row>
    <row r="1355" s="13" customFormat="1">
      <c r="A1355" s="13"/>
      <c r="B1355" s="229"/>
      <c r="C1355" s="230"/>
      <c r="D1355" s="221" t="s">
        <v>186</v>
      </c>
      <c r="E1355" s="231" t="s">
        <v>32</v>
      </c>
      <c r="F1355" s="232" t="s">
        <v>690</v>
      </c>
      <c r="G1355" s="230"/>
      <c r="H1355" s="233">
        <v>89.129999999999995</v>
      </c>
      <c r="I1355" s="234"/>
      <c r="J1355" s="230"/>
      <c r="K1355" s="230"/>
      <c r="L1355" s="235"/>
      <c r="M1355" s="236"/>
      <c r="N1355" s="237"/>
      <c r="O1355" s="237"/>
      <c r="P1355" s="237"/>
      <c r="Q1355" s="237"/>
      <c r="R1355" s="237"/>
      <c r="S1355" s="237"/>
      <c r="T1355" s="238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39" t="s">
        <v>186</v>
      </c>
      <c r="AU1355" s="239" t="s">
        <v>88</v>
      </c>
      <c r="AV1355" s="13" t="s">
        <v>88</v>
      </c>
      <c r="AW1355" s="13" t="s">
        <v>39</v>
      </c>
      <c r="AX1355" s="13" t="s">
        <v>86</v>
      </c>
      <c r="AY1355" s="239" t="s">
        <v>146</v>
      </c>
    </row>
    <row r="1356" s="2" customFormat="1" ht="16.5" customHeight="1">
      <c r="A1356" s="42"/>
      <c r="B1356" s="43"/>
      <c r="C1356" s="265" t="s">
        <v>1339</v>
      </c>
      <c r="D1356" s="265" t="s">
        <v>286</v>
      </c>
      <c r="E1356" s="266" t="s">
        <v>1340</v>
      </c>
      <c r="F1356" s="267" t="s">
        <v>1341</v>
      </c>
      <c r="G1356" s="268" t="s">
        <v>303</v>
      </c>
      <c r="H1356" s="269">
        <v>261.82799999999997</v>
      </c>
      <c r="I1356" s="270"/>
      <c r="J1356" s="271">
        <f>ROUND(I1356*H1356,2)</f>
        <v>0</v>
      </c>
      <c r="K1356" s="267" t="s">
        <v>152</v>
      </c>
      <c r="L1356" s="272"/>
      <c r="M1356" s="273" t="s">
        <v>32</v>
      </c>
      <c r="N1356" s="274" t="s">
        <v>49</v>
      </c>
      <c r="O1356" s="88"/>
      <c r="P1356" s="217">
        <f>O1356*H1356</f>
        <v>0</v>
      </c>
      <c r="Q1356" s="217">
        <v>0.0016000000000000001</v>
      </c>
      <c r="R1356" s="217">
        <f>Q1356*H1356</f>
        <v>0.41892479999999999</v>
      </c>
      <c r="S1356" s="217">
        <v>0</v>
      </c>
      <c r="T1356" s="218">
        <f>S1356*H1356</f>
        <v>0</v>
      </c>
      <c r="U1356" s="42"/>
      <c r="V1356" s="42"/>
      <c r="W1356" s="42"/>
      <c r="X1356" s="42"/>
      <c r="Y1356" s="42"/>
      <c r="Z1356" s="42"/>
      <c r="AA1356" s="42"/>
      <c r="AB1356" s="42"/>
      <c r="AC1356" s="42"/>
      <c r="AD1356" s="42"/>
      <c r="AE1356" s="42"/>
      <c r="AR1356" s="219" t="s">
        <v>538</v>
      </c>
      <c r="AT1356" s="219" t="s">
        <v>286</v>
      </c>
      <c r="AU1356" s="219" t="s">
        <v>88</v>
      </c>
      <c r="AY1356" s="20" t="s">
        <v>146</v>
      </c>
      <c r="BE1356" s="220">
        <f>IF(N1356="základní",J1356,0)</f>
        <v>0</v>
      </c>
      <c r="BF1356" s="220">
        <f>IF(N1356="snížená",J1356,0)</f>
        <v>0</v>
      </c>
      <c r="BG1356" s="220">
        <f>IF(N1356="zákl. přenesená",J1356,0)</f>
        <v>0</v>
      </c>
      <c r="BH1356" s="220">
        <f>IF(N1356="sníž. přenesená",J1356,0)</f>
        <v>0</v>
      </c>
      <c r="BI1356" s="220">
        <f>IF(N1356="nulová",J1356,0)</f>
        <v>0</v>
      </c>
      <c r="BJ1356" s="20" t="s">
        <v>86</v>
      </c>
      <c r="BK1356" s="220">
        <f>ROUND(I1356*H1356,2)</f>
        <v>0</v>
      </c>
      <c r="BL1356" s="20" t="s">
        <v>362</v>
      </c>
      <c r="BM1356" s="219" t="s">
        <v>1342</v>
      </c>
    </row>
    <row r="1357" s="2" customFormat="1">
      <c r="A1357" s="42"/>
      <c r="B1357" s="43"/>
      <c r="C1357" s="44"/>
      <c r="D1357" s="221" t="s">
        <v>155</v>
      </c>
      <c r="E1357" s="44"/>
      <c r="F1357" s="222" t="s">
        <v>1341</v>
      </c>
      <c r="G1357" s="44"/>
      <c r="H1357" s="44"/>
      <c r="I1357" s="223"/>
      <c r="J1357" s="44"/>
      <c r="K1357" s="44"/>
      <c r="L1357" s="48"/>
      <c r="M1357" s="224"/>
      <c r="N1357" s="225"/>
      <c r="O1357" s="88"/>
      <c r="P1357" s="88"/>
      <c r="Q1357" s="88"/>
      <c r="R1357" s="88"/>
      <c r="S1357" s="88"/>
      <c r="T1357" s="89"/>
      <c r="U1357" s="42"/>
      <c r="V1357" s="42"/>
      <c r="W1357" s="42"/>
      <c r="X1357" s="42"/>
      <c r="Y1357" s="42"/>
      <c r="Z1357" s="42"/>
      <c r="AA1357" s="42"/>
      <c r="AB1357" s="42"/>
      <c r="AC1357" s="42"/>
      <c r="AD1357" s="42"/>
      <c r="AE1357" s="42"/>
      <c r="AT1357" s="20" t="s">
        <v>155</v>
      </c>
      <c r="AU1357" s="20" t="s">
        <v>88</v>
      </c>
    </row>
    <row r="1358" s="2" customFormat="1">
      <c r="A1358" s="42"/>
      <c r="B1358" s="43"/>
      <c r="C1358" s="44"/>
      <c r="D1358" s="221" t="s">
        <v>162</v>
      </c>
      <c r="E1358" s="44"/>
      <c r="F1358" s="228" t="s">
        <v>1183</v>
      </c>
      <c r="G1358" s="44"/>
      <c r="H1358" s="44"/>
      <c r="I1358" s="223"/>
      <c r="J1358" s="44"/>
      <c r="K1358" s="44"/>
      <c r="L1358" s="48"/>
      <c r="M1358" s="224"/>
      <c r="N1358" s="225"/>
      <c r="O1358" s="88"/>
      <c r="P1358" s="88"/>
      <c r="Q1358" s="88"/>
      <c r="R1358" s="88"/>
      <c r="S1358" s="88"/>
      <c r="T1358" s="89"/>
      <c r="U1358" s="42"/>
      <c r="V1358" s="42"/>
      <c r="W1358" s="42"/>
      <c r="X1358" s="42"/>
      <c r="Y1358" s="42"/>
      <c r="Z1358" s="42"/>
      <c r="AA1358" s="42"/>
      <c r="AB1358" s="42"/>
      <c r="AC1358" s="42"/>
      <c r="AD1358" s="42"/>
      <c r="AE1358" s="42"/>
      <c r="AT1358" s="20" t="s">
        <v>162</v>
      </c>
      <c r="AU1358" s="20" t="s">
        <v>88</v>
      </c>
    </row>
    <row r="1359" s="13" customFormat="1">
      <c r="A1359" s="13"/>
      <c r="B1359" s="229"/>
      <c r="C1359" s="230"/>
      <c r="D1359" s="221" t="s">
        <v>186</v>
      </c>
      <c r="E1359" s="230"/>
      <c r="F1359" s="232" t="s">
        <v>1343</v>
      </c>
      <c r="G1359" s="230"/>
      <c r="H1359" s="233">
        <v>261.82799999999997</v>
      </c>
      <c r="I1359" s="234"/>
      <c r="J1359" s="230"/>
      <c r="K1359" s="230"/>
      <c r="L1359" s="235"/>
      <c r="M1359" s="236"/>
      <c r="N1359" s="237"/>
      <c r="O1359" s="237"/>
      <c r="P1359" s="237"/>
      <c r="Q1359" s="237"/>
      <c r="R1359" s="237"/>
      <c r="S1359" s="237"/>
      <c r="T1359" s="238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39" t="s">
        <v>186</v>
      </c>
      <c r="AU1359" s="239" t="s">
        <v>88</v>
      </c>
      <c r="AV1359" s="13" t="s">
        <v>88</v>
      </c>
      <c r="AW1359" s="13" t="s">
        <v>4</v>
      </c>
      <c r="AX1359" s="13" t="s">
        <v>86</v>
      </c>
      <c r="AY1359" s="239" t="s">
        <v>146</v>
      </c>
    </row>
    <row r="1360" s="2" customFormat="1" ht="33" customHeight="1">
      <c r="A1360" s="42"/>
      <c r="B1360" s="43"/>
      <c r="C1360" s="208" t="s">
        <v>1344</v>
      </c>
      <c r="D1360" s="208" t="s">
        <v>149</v>
      </c>
      <c r="E1360" s="209" t="s">
        <v>1345</v>
      </c>
      <c r="F1360" s="210" t="s">
        <v>1346</v>
      </c>
      <c r="G1360" s="211" t="s">
        <v>303</v>
      </c>
      <c r="H1360" s="212">
        <v>261.82799999999997</v>
      </c>
      <c r="I1360" s="213"/>
      <c r="J1360" s="214">
        <f>ROUND(I1360*H1360,2)</f>
        <v>0</v>
      </c>
      <c r="K1360" s="210" t="s">
        <v>152</v>
      </c>
      <c r="L1360" s="48"/>
      <c r="M1360" s="215" t="s">
        <v>32</v>
      </c>
      <c r="N1360" s="216" t="s">
        <v>49</v>
      </c>
      <c r="O1360" s="88"/>
      <c r="P1360" s="217">
        <f>O1360*H1360</f>
        <v>0</v>
      </c>
      <c r="Q1360" s="217">
        <v>0.0011999999999999999</v>
      </c>
      <c r="R1360" s="217">
        <f>Q1360*H1360</f>
        <v>0.31419359999999996</v>
      </c>
      <c r="S1360" s="217">
        <v>0</v>
      </c>
      <c r="T1360" s="218">
        <f>S1360*H1360</f>
        <v>0</v>
      </c>
      <c r="U1360" s="42"/>
      <c r="V1360" s="42"/>
      <c r="W1360" s="42"/>
      <c r="X1360" s="42"/>
      <c r="Y1360" s="42"/>
      <c r="Z1360" s="42"/>
      <c r="AA1360" s="42"/>
      <c r="AB1360" s="42"/>
      <c r="AC1360" s="42"/>
      <c r="AD1360" s="42"/>
      <c r="AE1360" s="42"/>
      <c r="AR1360" s="219" t="s">
        <v>362</v>
      </c>
      <c r="AT1360" s="219" t="s">
        <v>149</v>
      </c>
      <c r="AU1360" s="219" t="s">
        <v>88</v>
      </c>
      <c r="AY1360" s="20" t="s">
        <v>146</v>
      </c>
      <c r="BE1360" s="220">
        <f>IF(N1360="základní",J1360,0)</f>
        <v>0</v>
      </c>
      <c r="BF1360" s="220">
        <f>IF(N1360="snížená",J1360,0)</f>
        <v>0</v>
      </c>
      <c r="BG1360" s="220">
        <f>IF(N1360="zákl. přenesená",J1360,0)</f>
        <v>0</v>
      </c>
      <c r="BH1360" s="220">
        <f>IF(N1360="sníž. přenesená",J1360,0)</f>
        <v>0</v>
      </c>
      <c r="BI1360" s="220">
        <f>IF(N1360="nulová",J1360,0)</f>
        <v>0</v>
      </c>
      <c r="BJ1360" s="20" t="s">
        <v>86</v>
      </c>
      <c r="BK1360" s="220">
        <f>ROUND(I1360*H1360,2)</f>
        <v>0</v>
      </c>
      <c r="BL1360" s="20" t="s">
        <v>362</v>
      </c>
      <c r="BM1360" s="219" t="s">
        <v>1347</v>
      </c>
    </row>
    <row r="1361" s="2" customFormat="1">
      <c r="A1361" s="42"/>
      <c r="B1361" s="43"/>
      <c r="C1361" s="44"/>
      <c r="D1361" s="221" t="s">
        <v>155</v>
      </c>
      <c r="E1361" s="44"/>
      <c r="F1361" s="222" t="s">
        <v>1348</v>
      </c>
      <c r="G1361" s="44"/>
      <c r="H1361" s="44"/>
      <c r="I1361" s="223"/>
      <c r="J1361" s="44"/>
      <c r="K1361" s="44"/>
      <c r="L1361" s="48"/>
      <c r="M1361" s="224"/>
      <c r="N1361" s="225"/>
      <c r="O1361" s="88"/>
      <c r="P1361" s="88"/>
      <c r="Q1361" s="88"/>
      <c r="R1361" s="88"/>
      <c r="S1361" s="88"/>
      <c r="T1361" s="89"/>
      <c r="U1361" s="42"/>
      <c r="V1361" s="42"/>
      <c r="W1361" s="42"/>
      <c r="X1361" s="42"/>
      <c r="Y1361" s="42"/>
      <c r="Z1361" s="42"/>
      <c r="AA1361" s="42"/>
      <c r="AB1361" s="42"/>
      <c r="AC1361" s="42"/>
      <c r="AD1361" s="42"/>
      <c r="AE1361" s="42"/>
      <c r="AT1361" s="20" t="s">
        <v>155</v>
      </c>
      <c r="AU1361" s="20" t="s">
        <v>88</v>
      </c>
    </row>
    <row r="1362" s="2" customFormat="1">
      <c r="A1362" s="42"/>
      <c r="B1362" s="43"/>
      <c r="C1362" s="44"/>
      <c r="D1362" s="226" t="s">
        <v>156</v>
      </c>
      <c r="E1362" s="44"/>
      <c r="F1362" s="227" t="s">
        <v>1349</v>
      </c>
      <c r="G1362" s="44"/>
      <c r="H1362" s="44"/>
      <c r="I1362" s="223"/>
      <c r="J1362" s="44"/>
      <c r="K1362" s="44"/>
      <c r="L1362" s="48"/>
      <c r="M1362" s="224"/>
      <c r="N1362" s="225"/>
      <c r="O1362" s="88"/>
      <c r="P1362" s="88"/>
      <c r="Q1362" s="88"/>
      <c r="R1362" s="88"/>
      <c r="S1362" s="88"/>
      <c r="T1362" s="89"/>
      <c r="U1362" s="42"/>
      <c r="V1362" s="42"/>
      <c r="W1362" s="42"/>
      <c r="X1362" s="42"/>
      <c r="Y1362" s="42"/>
      <c r="Z1362" s="42"/>
      <c r="AA1362" s="42"/>
      <c r="AB1362" s="42"/>
      <c r="AC1362" s="42"/>
      <c r="AD1362" s="42"/>
      <c r="AE1362" s="42"/>
      <c r="AT1362" s="20" t="s">
        <v>156</v>
      </c>
      <c r="AU1362" s="20" t="s">
        <v>88</v>
      </c>
    </row>
    <row r="1363" s="14" customFormat="1">
      <c r="A1363" s="14"/>
      <c r="B1363" s="244"/>
      <c r="C1363" s="245"/>
      <c r="D1363" s="221" t="s">
        <v>186</v>
      </c>
      <c r="E1363" s="246" t="s">
        <v>32</v>
      </c>
      <c r="F1363" s="247" t="s">
        <v>338</v>
      </c>
      <c r="G1363" s="245"/>
      <c r="H1363" s="246" t="s">
        <v>32</v>
      </c>
      <c r="I1363" s="248"/>
      <c r="J1363" s="245"/>
      <c r="K1363" s="245"/>
      <c r="L1363" s="249"/>
      <c r="M1363" s="250"/>
      <c r="N1363" s="251"/>
      <c r="O1363" s="251"/>
      <c r="P1363" s="251"/>
      <c r="Q1363" s="251"/>
      <c r="R1363" s="251"/>
      <c r="S1363" s="251"/>
      <c r="T1363" s="252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53" t="s">
        <v>186</v>
      </c>
      <c r="AU1363" s="253" t="s">
        <v>88</v>
      </c>
      <c r="AV1363" s="14" t="s">
        <v>86</v>
      </c>
      <c r="AW1363" s="14" t="s">
        <v>39</v>
      </c>
      <c r="AX1363" s="14" t="s">
        <v>78</v>
      </c>
      <c r="AY1363" s="253" t="s">
        <v>146</v>
      </c>
    </row>
    <row r="1364" s="13" customFormat="1">
      <c r="A1364" s="13"/>
      <c r="B1364" s="229"/>
      <c r="C1364" s="230"/>
      <c r="D1364" s="221" t="s">
        <v>186</v>
      </c>
      <c r="E1364" s="231" t="s">
        <v>32</v>
      </c>
      <c r="F1364" s="232" t="s">
        <v>1350</v>
      </c>
      <c r="G1364" s="230"/>
      <c r="H1364" s="233">
        <v>261.82799999999997</v>
      </c>
      <c r="I1364" s="234"/>
      <c r="J1364" s="230"/>
      <c r="K1364" s="230"/>
      <c r="L1364" s="235"/>
      <c r="M1364" s="236"/>
      <c r="N1364" s="237"/>
      <c r="O1364" s="237"/>
      <c r="P1364" s="237"/>
      <c r="Q1364" s="237"/>
      <c r="R1364" s="237"/>
      <c r="S1364" s="237"/>
      <c r="T1364" s="238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39" t="s">
        <v>186</v>
      </c>
      <c r="AU1364" s="239" t="s">
        <v>88</v>
      </c>
      <c r="AV1364" s="13" t="s">
        <v>88</v>
      </c>
      <c r="AW1364" s="13" t="s">
        <v>39</v>
      </c>
      <c r="AX1364" s="13" t="s">
        <v>86</v>
      </c>
      <c r="AY1364" s="239" t="s">
        <v>146</v>
      </c>
    </row>
    <row r="1365" s="2" customFormat="1" ht="33" customHeight="1">
      <c r="A1365" s="42"/>
      <c r="B1365" s="43"/>
      <c r="C1365" s="208" t="s">
        <v>1351</v>
      </c>
      <c r="D1365" s="208" t="s">
        <v>149</v>
      </c>
      <c r="E1365" s="209" t="s">
        <v>1352</v>
      </c>
      <c r="F1365" s="210" t="s">
        <v>1353</v>
      </c>
      <c r="G1365" s="211" t="s">
        <v>294</v>
      </c>
      <c r="H1365" s="212">
        <v>97.530000000000001</v>
      </c>
      <c r="I1365" s="213"/>
      <c r="J1365" s="214">
        <f>ROUND(I1365*H1365,2)</f>
        <v>0</v>
      </c>
      <c r="K1365" s="210" t="s">
        <v>152</v>
      </c>
      <c r="L1365" s="48"/>
      <c r="M1365" s="215" t="s">
        <v>32</v>
      </c>
      <c r="N1365" s="216" t="s">
        <v>49</v>
      </c>
      <c r="O1365" s="88"/>
      <c r="P1365" s="217">
        <f>O1365*H1365</f>
        <v>0</v>
      </c>
      <c r="Q1365" s="217">
        <v>0.00038000000000000002</v>
      </c>
      <c r="R1365" s="217">
        <f>Q1365*H1365</f>
        <v>0.037061400000000001</v>
      </c>
      <c r="S1365" s="217">
        <v>0</v>
      </c>
      <c r="T1365" s="218">
        <f>S1365*H1365</f>
        <v>0</v>
      </c>
      <c r="U1365" s="42"/>
      <c r="V1365" s="42"/>
      <c r="W1365" s="42"/>
      <c r="X1365" s="42"/>
      <c r="Y1365" s="42"/>
      <c r="Z1365" s="42"/>
      <c r="AA1365" s="42"/>
      <c r="AB1365" s="42"/>
      <c r="AC1365" s="42"/>
      <c r="AD1365" s="42"/>
      <c r="AE1365" s="42"/>
      <c r="AR1365" s="219" t="s">
        <v>362</v>
      </c>
      <c r="AT1365" s="219" t="s">
        <v>149</v>
      </c>
      <c r="AU1365" s="219" t="s">
        <v>88</v>
      </c>
      <c r="AY1365" s="20" t="s">
        <v>146</v>
      </c>
      <c r="BE1365" s="220">
        <f>IF(N1365="základní",J1365,0)</f>
        <v>0</v>
      </c>
      <c r="BF1365" s="220">
        <f>IF(N1365="snížená",J1365,0)</f>
        <v>0</v>
      </c>
      <c r="BG1365" s="220">
        <f>IF(N1365="zákl. přenesená",J1365,0)</f>
        <v>0</v>
      </c>
      <c r="BH1365" s="220">
        <f>IF(N1365="sníž. přenesená",J1365,0)</f>
        <v>0</v>
      </c>
      <c r="BI1365" s="220">
        <f>IF(N1365="nulová",J1365,0)</f>
        <v>0</v>
      </c>
      <c r="BJ1365" s="20" t="s">
        <v>86</v>
      </c>
      <c r="BK1365" s="220">
        <f>ROUND(I1365*H1365,2)</f>
        <v>0</v>
      </c>
      <c r="BL1365" s="20" t="s">
        <v>362</v>
      </c>
      <c r="BM1365" s="219" t="s">
        <v>1354</v>
      </c>
    </row>
    <row r="1366" s="2" customFormat="1">
      <c r="A1366" s="42"/>
      <c r="B1366" s="43"/>
      <c r="C1366" s="44"/>
      <c r="D1366" s="221" t="s">
        <v>155</v>
      </c>
      <c r="E1366" s="44"/>
      <c r="F1366" s="222" t="s">
        <v>1355</v>
      </c>
      <c r="G1366" s="44"/>
      <c r="H1366" s="44"/>
      <c r="I1366" s="223"/>
      <c r="J1366" s="44"/>
      <c r="K1366" s="44"/>
      <c r="L1366" s="48"/>
      <c r="M1366" s="224"/>
      <c r="N1366" s="225"/>
      <c r="O1366" s="88"/>
      <c r="P1366" s="88"/>
      <c r="Q1366" s="88"/>
      <c r="R1366" s="88"/>
      <c r="S1366" s="88"/>
      <c r="T1366" s="89"/>
      <c r="U1366" s="42"/>
      <c r="V1366" s="42"/>
      <c r="W1366" s="42"/>
      <c r="X1366" s="42"/>
      <c r="Y1366" s="42"/>
      <c r="Z1366" s="42"/>
      <c r="AA1366" s="42"/>
      <c r="AB1366" s="42"/>
      <c r="AC1366" s="42"/>
      <c r="AD1366" s="42"/>
      <c r="AE1366" s="42"/>
      <c r="AT1366" s="20" t="s">
        <v>155</v>
      </c>
      <c r="AU1366" s="20" t="s">
        <v>88</v>
      </c>
    </row>
    <row r="1367" s="2" customFormat="1">
      <c r="A1367" s="42"/>
      <c r="B1367" s="43"/>
      <c r="C1367" s="44"/>
      <c r="D1367" s="226" t="s">
        <v>156</v>
      </c>
      <c r="E1367" s="44"/>
      <c r="F1367" s="227" t="s">
        <v>1356</v>
      </c>
      <c r="G1367" s="44"/>
      <c r="H1367" s="44"/>
      <c r="I1367" s="223"/>
      <c r="J1367" s="44"/>
      <c r="K1367" s="44"/>
      <c r="L1367" s="48"/>
      <c r="M1367" s="224"/>
      <c r="N1367" s="225"/>
      <c r="O1367" s="88"/>
      <c r="P1367" s="88"/>
      <c r="Q1367" s="88"/>
      <c r="R1367" s="88"/>
      <c r="S1367" s="88"/>
      <c r="T1367" s="89"/>
      <c r="U1367" s="42"/>
      <c r="V1367" s="42"/>
      <c r="W1367" s="42"/>
      <c r="X1367" s="42"/>
      <c r="Y1367" s="42"/>
      <c r="Z1367" s="42"/>
      <c r="AA1367" s="42"/>
      <c r="AB1367" s="42"/>
      <c r="AC1367" s="42"/>
      <c r="AD1367" s="42"/>
      <c r="AE1367" s="42"/>
      <c r="AT1367" s="20" t="s">
        <v>156</v>
      </c>
      <c r="AU1367" s="20" t="s">
        <v>88</v>
      </c>
    </row>
    <row r="1368" s="14" customFormat="1">
      <c r="A1368" s="14"/>
      <c r="B1368" s="244"/>
      <c r="C1368" s="245"/>
      <c r="D1368" s="221" t="s">
        <v>186</v>
      </c>
      <c r="E1368" s="246" t="s">
        <v>32</v>
      </c>
      <c r="F1368" s="247" t="s">
        <v>338</v>
      </c>
      <c r="G1368" s="245"/>
      <c r="H1368" s="246" t="s">
        <v>32</v>
      </c>
      <c r="I1368" s="248"/>
      <c r="J1368" s="245"/>
      <c r="K1368" s="245"/>
      <c r="L1368" s="249"/>
      <c r="M1368" s="250"/>
      <c r="N1368" s="251"/>
      <c r="O1368" s="251"/>
      <c r="P1368" s="251"/>
      <c r="Q1368" s="251"/>
      <c r="R1368" s="251"/>
      <c r="S1368" s="251"/>
      <c r="T1368" s="252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53" t="s">
        <v>186</v>
      </c>
      <c r="AU1368" s="253" t="s">
        <v>88</v>
      </c>
      <c r="AV1368" s="14" t="s">
        <v>86</v>
      </c>
      <c r="AW1368" s="14" t="s">
        <v>39</v>
      </c>
      <c r="AX1368" s="14" t="s">
        <v>78</v>
      </c>
      <c r="AY1368" s="253" t="s">
        <v>146</v>
      </c>
    </row>
    <row r="1369" s="13" customFormat="1">
      <c r="A1369" s="13"/>
      <c r="B1369" s="229"/>
      <c r="C1369" s="230"/>
      <c r="D1369" s="221" t="s">
        <v>186</v>
      </c>
      <c r="E1369" s="231" t="s">
        <v>32</v>
      </c>
      <c r="F1369" s="232" t="s">
        <v>690</v>
      </c>
      <c r="G1369" s="230"/>
      <c r="H1369" s="233">
        <v>89.129999999999995</v>
      </c>
      <c r="I1369" s="234"/>
      <c r="J1369" s="230"/>
      <c r="K1369" s="230"/>
      <c r="L1369" s="235"/>
      <c r="M1369" s="236"/>
      <c r="N1369" s="237"/>
      <c r="O1369" s="237"/>
      <c r="P1369" s="237"/>
      <c r="Q1369" s="237"/>
      <c r="R1369" s="237"/>
      <c r="S1369" s="237"/>
      <c r="T1369" s="238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39" t="s">
        <v>186</v>
      </c>
      <c r="AU1369" s="239" t="s">
        <v>88</v>
      </c>
      <c r="AV1369" s="13" t="s">
        <v>88</v>
      </c>
      <c r="AW1369" s="13" t="s">
        <v>39</v>
      </c>
      <c r="AX1369" s="13" t="s">
        <v>78</v>
      </c>
      <c r="AY1369" s="239" t="s">
        <v>146</v>
      </c>
    </row>
    <row r="1370" s="13" customFormat="1">
      <c r="A1370" s="13"/>
      <c r="B1370" s="229"/>
      <c r="C1370" s="230"/>
      <c r="D1370" s="221" t="s">
        <v>186</v>
      </c>
      <c r="E1370" s="231" t="s">
        <v>32</v>
      </c>
      <c r="F1370" s="232" t="s">
        <v>691</v>
      </c>
      <c r="G1370" s="230"/>
      <c r="H1370" s="233">
        <v>8.4000000000000004</v>
      </c>
      <c r="I1370" s="234"/>
      <c r="J1370" s="230"/>
      <c r="K1370" s="230"/>
      <c r="L1370" s="235"/>
      <c r="M1370" s="236"/>
      <c r="N1370" s="237"/>
      <c r="O1370" s="237"/>
      <c r="P1370" s="237"/>
      <c r="Q1370" s="237"/>
      <c r="R1370" s="237"/>
      <c r="S1370" s="237"/>
      <c r="T1370" s="238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39" t="s">
        <v>186</v>
      </c>
      <c r="AU1370" s="239" t="s">
        <v>88</v>
      </c>
      <c r="AV1370" s="13" t="s">
        <v>88</v>
      </c>
      <c r="AW1370" s="13" t="s">
        <v>39</v>
      </c>
      <c r="AX1370" s="13" t="s">
        <v>78</v>
      </c>
      <c r="AY1370" s="239" t="s">
        <v>146</v>
      </c>
    </row>
    <row r="1371" s="15" customFormat="1">
      <c r="A1371" s="15"/>
      <c r="B1371" s="254"/>
      <c r="C1371" s="255"/>
      <c r="D1371" s="221" t="s">
        <v>186</v>
      </c>
      <c r="E1371" s="256" t="s">
        <v>32</v>
      </c>
      <c r="F1371" s="257" t="s">
        <v>256</v>
      </c>
      <c r="G1371" s="255"/>
      <c r="H1371" s="258">
        <v>97.530000000000001</v>
      </c>
      <c r="I1371" s="259"/>
      <c r="J1371" s="255"/>
      <c r="K1371" s="255"/>
      <c r="L1371" s="260"/>
      <c r="M1371" s="261"/>
      <c r="N1371" s="262"/>
      <c r="O1371" s="262"/>
      <c r="P1371" s="262"/>
      <c r="Q1371" s="262"/>
      <c r="R1371" s="262"/>
      <c r="S1371" s="262"/>
      <c r="T1371" s="263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T1371" s="264" t="s">
        <v>186</v>
      </c>
      <c r="AU1371" s="264" t="s">
        <v>88</v>
      </c>
      <c r="AV1371" s="15" t="s">
        <v>171</v>
      </c>
      <c r="AW1371" s="15" t="s">
        <v>39</v>
      </c>
      <c r="AX1371" s="15" t="s">
        <v>86</v>
      </c>
      <c r="AY1371" s="264" t="s">
        <v>146</v>
      </c>
    </row>
    <row r="1372" s="2" customFormat="1" ht="24.15" customHeight="1">
      <c r="A1372" s="42"/>
      <c r="B1372" s="43"/>
      <c r="C1372" s="265" t="s">
        <v>1357</v>
      </c>
      <c r="D1372" s="265" t="s">
        <v>286</v>
      </c>
      <c r="E1372" s="266" t="s">
        <v>1358</v>
      </c>
      <c r="F1372" s="267" t="s">
        <v>1359</v>
      </c>
      <c r="G1372" s="268" t="s">
        <v>294</v>
      </c>
      <c r="H1372" s="269">
        <v>105.33199999999999</v>
      </c>
      <c r="I1372" s="270"/>
      <c r="J1372" s="271">
        <f>ROUND(I1372*H1372,2)</f>
        <v>0</v>
      </c>
      <c r="K1372" s="267" t="s">
        <v>152</v>
      </c>
      <c r="L1372" s="272"/>
      <c r="M1372" s="273" t="s">
        <v>32</v>
      </c>
      <c r="N1372" s="274" t="s">
        <v>49</v>
      </c>
      <c r="O1372" s="88"/>
      <c r="P1372" s="217">
        <f>O1372*H1372</f>
        <v>0</v>
      </c>
      <c r="Q1372" s="217">
        <v>0</v>
      </c>
      <c r="R1372" s="217">
        <f>Q1372*H1372</f>
        <v>0</v>
      </c>
      <c r="S1372" s="217">
        <v>0</v>
      </c>
      <c r="T1372" s="218">
        <f>S1372*H1372</f>
        <v>0</v>
      </c>
      <c r="U1372" s="42"/>
      <c r="V1372" s="42"/>
      <c r="W1372" s="42"/>
      <c r="X1372" s="42"/>
      <c r="Y1372" s="42"/>
      <c r="Z1372" s="42"/>
      <c r="AA1372" s="42"/>
      <c r="AB1372" s="42"/>
      <c r="AC1372" s="42"/>
      <c r="AD1372" s="42"/>
      <c r="AE1372" s="42"/>
      <c r="AR1372" s="219" t="s">
        <v>538</v>
      </c>
      <c r="AT1372" s="219" t="s">
        <v>286</v>
      </c>
      <c r="AU1372" s="219" t="s">
        <v>88</v>
      </c>
      <c r="AY1372" s="20" t="s">
        <v>146</v>
      </c>
      <c r="BE1372" s="220">
        <f>IF(N1372="základní",J1372,0)</f>
        <v>0</v>
      </c>
      <c r="BF1372" s="220">
        <f>IF(N1372="snížená",J1372,0)</f>
        <v>0</v>
      </c>
      <c r="BG1372" s="220">
        <f>IF(N1372="zákl. přenesená",J1372,0)</f>
        <v>0</v>
      </c>
      <c r="BH1372" s="220">
        <f>IF(N1372="sníž. přenesená",J1372,0)</f>
        <v>0</v>
      </c>
      <c r="BI1372" s="220">
        <f>IF(N1372="nulová",J1372,0)</f>
        <v>0</v>
      </c>
      <c r="BJ1372" s="20" t="s">
        <v>86</v>
      </c>
      <c r="BK1372" s="220">
        <f>ROUND(I1372*H1372,2)</f>
        <v>0</v>
      </c>
      <c r="BL1372" s="20" t="s">
        <v>362</v>
      </c>
      <c r="BM1372" s="219" t="s">
        <v>1360</v>
      </c>
    </row>
    <row r="1373" s="2" customFormat="1">
      <c r="A1373" s="42"/>
      <c r="B1373" s="43"/>
      <c r="C1373" s="44"/>
      <c r="D1373" s="221" t="s">
        <v>155</v>
      </c>
      <c r="E1373" s="44"/>
      <c r="F1373" s="222" t="s">
        <v>1359</v>
      </c>
      <c r="G1373" s="44"/>
      <c r="H1373" s="44"/>
      <c r="I1373" s="223"/>
      <c r="J1373" s="44"/>
      <c r="K1373" s="44"/>
      <c r="L1373" s="48"/>
      <c r="M1373" s="224"/>
      <c r="N1373" s="225"/>
      <c r="O1373" s="88"/>
      <c r="P1373" s="88"/>
      <c r="Q1373" s="88"/>
      <c r="R1373" s="88"/>
      <c r="S1373" s="88"/>
      <c r="T1373" s="89"/>
      <c r="U1373" s="42"/>
      <c r="V1373" s="42"/>
      <c r="W1373" s="42"/>
      <c r="X1373" s="42"/>
      <c r="Y1373" s="42"/>
      <c r="Z1373" s="42"/>
      <c r="AA1373" s="42"/>
      <c r="AB1373" s="42"/>
      <c r="AC1373" s="42"/>
      <c r="AD1373" s="42"/>
      <c r="AE1373" s="42"/>
      <c r="AT1373" s="20" t="s">
        <v>155</v>
      </c>
      <c r="AU1373" s="20" t="s">
        <v>88</v>
      </c>
    </row>
    <row r="1374" s="2" customFormat="1">
      <c r="A1374" s="42"/>
      <c r="B1374" s="43"/>
      <c r="C1374" s="44"/>
      <c r="D1374" s="221" t="s">
        <v>162</v>
      </c>
      <c r="E1374" s="44"/>
      <c r="F1374" s="228" t="s">
        <v>1183</v>
      </c>
      <c r="G1374" s="44"/>
      <c r="H1374" s="44"/>
      <c r="I1374" s="223"/>
      <c r="J1374" s="44"/>
      <c r="K1374" s="44"/>
      <c r="L1374" s="48"/>
      <c r="M1374" s="224"/>
      <c r="N1374" s="225"/>
      <c r="O1374" s="88"/>
      <c r="P1374" s="88"/>
      <c r="Q1374" s="88"/>
      <c r="R1374" s="88"/>
      <c r="S1374" s="88"/>
      <c r="T1374" s="89"/>
      <c r="U1374" s="42"/>
      <c r="V1374" s="42"/>
      <c r="W1374" s="42"/>
      <c r="X1374" s="42"/>
      <c r="Y1374" s="42"/>
      <c r="Z1374" s="42"/>
      <c r="AA1374" s="42"/>
      <c r="AB1374" s="42"/>
      <c r="AC1374" s="42"/>
      <c r="AD1374" s="42"/>
      <c r="AE1374" s="42"/>
      <c r="AT1374" s="20" t="s">
        <v>162</v>
      </c>
      <c r="AU1374" s="20" t="s">
        <v>88</v>
      </c>
    </row>
    <row r="1375" s="13" customFormat="1">
      <c r="A1375" s="13"/>
      <c r="B1375" s="229"/>
      <c r="C1375" s="230"/>
      <c r="D1375" s="221" t="s">
        <v>186</v>
      </c>
      <c r="E1375" s="230"/>
      <c r="F1375" s="232" t="s">
        <v>1361</v>
      </c>
      <c r="G1375" s="230"/>
      <c r="H1375" s="233">
        <v>105.33199999999999</v>
      </c>
      <c r="I1375" s="234"/>
      <c r="J1375" s="230"/>
      <c r="K1375" s="230"/>
      <c r="L1375" s="235"/>
      <c r="M1375" s="236"/>
      <c r="N1375" s="237"/>
      <c r="O1375" s="237"/>
      <c r="P1375" s="237"/>
      <c r="Q1375" s="237"/>
      <c r="R1375" s="237"/>
      <c r="S1375" s="237"/>
      <c r="T1375" s="238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39" t="s">
        <v>186</v>
      </c>
      <c r="AU1375" s="239" t="s">
        <v>88</v>
      </c>
      <c r="AV1375" s="13" t="s">
        <v>88</v>
      </c>
      <c r="AW1375" s="13" t="s">
        <v>4</v>
      </c>
      <c r="AX1375" s="13" t="s">
        <v>86</v>
      </c>
      <c r="AY1375" s="239" t="s">
        <v>146</v>
      </c>
    </row>
    <row r="1376" s="2" customFormat="1" ht="21.75" customHeight="1">
      <c r="A1376" s="42"/>
      <c r="B1376" s="43"/>
      <c r="C1376" s="208" t="s">
        <v>1362</v>
      </c>
      <c r="D1376" s="208" t="s">
        <v>149</v>
      </c>
      <c r="E1376" s="209" t="s">
        <v>1363</v>
      </c>
      <c r="F1376" s="210" t="s">
        <v>1364</v>
      </c>
      <c r="G1376" s="211" t="s">
        <v>294</v>
      </c>
      <c r="H1376" s="212">
        <v>97.530000000000001</v>
      </c>
      <c r="I1376" s="213"/>
      <c r="J1376" s="214">
        <f>ROUND(I1376*H1376,2)</f>
        <v>0</v>
      </c>
      <c r="K1376" s="210" t="s">
        <v>152</v>
      </c>
      <c r="L1376" s="48"/>
      <c r="M1376" s="215" t="s">
        <v>32</v>
      </c>
      <c r="N1376" s="216" t="s">
        <v>49</v>
      </c>
      <c r="O1376" s="88"/>
      <c r="P1376" s="217">
        <f>O1376*H1376</f>
        <v>0</v>
      </c>
      <c r="Q1376" s="217">
        <v>0.00019000000000000001</v>
      </c>
      <c r="R1376" s="217">
        <f>Q1376*H1376</f>
        <v>0.018530700000000001</v>
      </c>
      <c r="S1376" s="217">
        <v>0</v>
      </c>
      <c r="T1376" s="218">
        <f>S1376*H1376</f>
        <v>0</v>
      </c>
      <c r="U1376" s="42"/>
      <c r="V1376" s="42"/>
      <c r="W1376" s="42"/>
      <c r="X1376" s="42"/>
      <c r="Y1376" s="42"/>
      <c r="Z1376" s="42"/>
      <c r="AA1376" s="42"/>
      <c r="AB1376" s="42"/>
      <c r="AC1376" s="42"/>
      <c r="AD1376" s="42"/>
      <c r="AE1376" s="42"/>
      <c r="AR1376" s="219" t="s">
        <v>362</v>
      </c>
      <c r="AT1376" s="219" t="s">
        <v>149</v>
      </c>
      <c r="AU1376" s="219" t="s">
        <v>88</v>
      </c>
      <c r="AY1376" s="20" t="s">
        <v>146</v>
      </c>
      <c r="BE1376" s="220">
        <f>IF(N1376="základní",J1376,0)</f>
        <v>0</v>
      </c>
      <c r="BF1376" s="220">
        <f>IF(N1376="snížená",J1376,0)</f>
        <v>0</v>
      </c>
      <c r="BG1376" s="220">
        <f>IF(N1376="zákl. přenesená",J1376,0)</f>
        <v>0</v>
      </c>
      <c r="BH1376" s="220">
        <f>IF(N1376="sníž. přenesená",J1376,0)</f>
        <v>0</v>
      </c>
      <c r="BI1376" s="220">
        <f>IF(N1376="nulová",J1376,0)</f>
        <v>0</v>
      </c>
      <c r="BJ1376" s="20" t="s">
        <v>86</v>
      </c>
      <c r="BK1376" s="220">
        <f>ROUND(I1376*H1376,2)</f>
        <v>0</v>
      </c>
      <c r="BL1376" s="20" t="s">
        <v>362</v>
      </c>
      <c r="BM1376" s="219" t="s">
        <v>1365</v>
      </c>
    </row>
    <row r="1377" s="2" customFormat="1">
      <c r="A1377" s="42"/>
      <c r="B1377" s="43"/>
      <c r="C1377" s="44"/>
      <c r="D1377" s="221" t="s">
        <v>155</v>
      </c>
      <c r="E1377" s="44"/>
      <c r="F1377" s="222" t="s">
        <v>1366</v>
      </c>
      <c r="G1377" s="44"/>
      <c r="H1377" s="44"/>
      <c r="I1377" s="223"/>
      <c r="J1377" s="44"/>
      <c r="K1377" s="44"/>
      <c r="L1377" s="48"/>
      <c r="M1377" s="224"/>
      <c r="N1377" s="225"/>
      <c r="O1377" s="88"/>
      <c r="P1377" s="88"/>
      <c r="Q1377" s="88"/>
      <c r="R1377" s="88"/>
      <c r="S1377" s="88"/>
      <c r="T1377" s="89"/>
      <c r="U1377" s="42"/>
      <c r="V1377" s="42"/>
      <c r="W1377" s="42"/>
      <c r="X1377" s="42"/>
      <c r="Y1377" s="42"/>
      <c r="Z1377" s="42"/>
      <c r="AA1377" s="42"/>
      <c r="AB1377" s="42"/>
      <c r="AC1377" s="42"/>
      <c r="AD1377" s="42"/>
      <c r="AE1377" s="42"/>
      <c r="AT1377" s="20" t="s">
        <v>155</v>
      </c>
      <c r="AU1377" s="20" t="s">
        <v>88</v>
      </c>
    </row>
    <row r="1378" s="2" customFormat="1">
      <c r="A1378" s="42"/>
      <c r="B1378" s="43"/>
      <c r="C1378" s="44"/>
      <c r="D1378" s="226" t="s">
        <v>156</v>
      </c>
      <c r="E1378" s="44"/>
      <c r="F1378" s="227" t="s">
        <v>1367</v>
      </c>
      <c r="G1378" s="44"/>
      <c r="H1378" s="44"/>
      <c r="I1378" s="223"/>
      <c r="J1378" s="44"/>
      <c r="K1378" s="44"/>
      <c r="L1378" s="48"/>
      <c r="M1378" s="224"/>
      <c r="N1378" s="225"/>
      <c r="O1378" s="88"/>
      <c r="P1378" s="88"/>
      <c r="Q1378" s="88"/>
      <c r="R1378" s="88"/>
      <c r="S1378" s="88"/>
      <c r="T1378" s="89"/>
      <c r="U1378" s="42"/>
      <c r="V1378" s="42"/>
      <c r="W1378" s="42"/>
      <c r="X1378" s="42"/>
      <c r="Y1378" s="42"/>
      <c r="Z1378" s="42"/>
      <c r="AA1378" s="42"/>
      <c r="AB1378" s="42"/>
      <c r="AC1378" s="42"/>
      <c r="AD1378" s="42"/>
      <c r="AE1378" s="42"/>
      <c r="AT1378" s="20" t="s">
        <v>156</v>
      </c>
      <c r="AU1378" s="20" t="s">
        <v>88</v>
      </c>
    </row>
    <row r="1379" s="14" customFormat="1">
      <c r="A1379" s="14"/>
      <c r="B1379" s="244"/>
      <c r="C1379" s="245"/>
      <c r="D1379" s="221" t="s">
        <v>186</v>
      </c>
      <c r="E1379" s="246" t="s">
        <v>32</v>
      </c>
      <c r="F1379" s="247" t="s">
        <v>338</v>
      </c>
      <c r="G1379" s="245"/>
      <c r="H1379" s="246" t="s">
        <v>32</v>
      </c>
      <c r="I1379" s="248"/>
      <c r="J1379" s="245"/>
      <c r="K1379" s="245"/>
      <c r="L1379" s="249"/>
      <c r="M1379" s="250"/>
      <c r="N1379" s="251"/>
      <c r="O1379" s="251"/>
      <c r="P1379" s="251"/>
      <c r="Q1379" s="251"/>
      <c r="R1379" s="251"/>
      <c r="S1379" s="251"/>
      <c r="T1379" s="252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53" t="s">
        <v>186</v>
      </c>
      <c r="AU1379" s="253" t="s">
        <v>88</v>
      </c>
      <c r="AV1379" s="14" t="s">
        <v>86</v>
      </c>
      <c r="AW1379" s="14" t="s">
        <v>39</v>
      </c>
      <c r="AX1379" s="14" t="s">
        <v>78</v>
      </c>
      <c r="AY1379" s="253" t="s">
        <v>146</v>
      </c>
    </row>
    <row r="1380" s="13" customFormat="1">
      <c r="A1380" s="13"/>
      <c r="B1380" s="229"/>
      <c r="C1380" s="230"/>
      <c r="D1380" s="221" t="s">
        <v>186</v>
      </c>
      <c r="E1380" s="231" t="s">
        <v>32</v>
      </c>
      <c r="F1380" s="232" t="s">
        <v>690</v>
      </c>
      <c r="G1380" s="230"/>
      <c r="H1380" s="233">
        <v>89.129999999999995</v>
      </c>
      <c r="I1380" s="234"/>
      <c r="J1380" s="230"/>
      <c r="K1380" s="230"/>
      <c r="L1380" s="235"/>
      <c r="M1380" s="236"/>
      <c r="N1380" s="237"/>
      <c r="O1380" s="237"/>
      <c r="P1380" s="237"/>
      <c r="Q1380" s="237"/>
      <c r="R1380" s="237"/>
      <c r="S1380" s="237"/>
      <c r="T1380" s="238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39" t="s">
        <v>186</v>
      </c>
      <c r="AU1380" s="239" t="s">
        <v>88</v>
      </c>
      <c r="AV1380" s="13" t="s">
        <v>88</v>
      </c>
      <c r="AW1380" s="13" t="s">
        <v>39</v>
      </c>
      <c r="AX1380" s="13" t="s">
        <v>78</v>
      </c>
      <c r="AY1380" s="239" t="s">
        <v>146</v>
      </c>
    </row>
    <row r="1381" s="13" customFormat="1">
      <c r="A1381" s="13"/>
      <c r="B1381" s="229"/>
      <c r="C1381" s="230"/>
      <c r="D1381" s="221" t="s">
        <v>186</v>
      </c>
      <c r="E1381" s="231" t="s">
        <v>32</v>
      </c>
      <c r="F1381" s="232" t="s">
        <v>691</v>
      </c>
      <c r="G1381" s="230"/>
      <c r="H1381" s="233">
        <v>8.4000000000000004</v>
      </c>
      <c r="I1381" s="234"/>
      <c r="J1381" s="230"/>
      <c r="K1381" s="230"/>
      <c r="L1381" s="235"/>
      <c r="M1381" s="236"/>
      <c r="N1381" s="237"/>
      <c r="O1381" s="237"/>
      <c r="P1381" s="237"/>
      <c r="Q1381" s="237"/>
      <c r="R1381" s="237"/>
      <c r="S1381" s="237"/>
      <c r="T1381" s="238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39" t="s">
        <v>186</v>
      </c>
      <c r="AU1381" s="239" t="s">
        <v>88</v>
      </c>
      <c r="AV1381" s="13" t="s">
        <v>88</v>
      </c>
      <c r="AW1381" s="13" t="s">
        <v>39</v>
      </c>
      <c r="AX1381" s="13" t="s">
        <v>78</v>
      </c>
      <c r="AY1381" s="239" t="s">
        <v>146</v>
      </c>
    </row>
    <row r="1382" s="15" customFormat="1">
      <c r="A1382" s="15"/>
      <c r="B1382" s="254"/>
      <c r="C1382" s="255"/>
      <c r="D1382" s="221" t="s">
        <v>186</v>
      </c>
      <c r="E1382" s="256" t="s">
        <v>32</v>
      </c>
      <c r="F1382" s="257" t="s">
        <v>256</v>
      </c>
      <c r="G1382" s="255"/>
      <c r="H1382" s="258">
        <v>97.530000000000001</v>
      </c>
      <c r="I1382" s="259"/>
      <c r="J1382" s="255"/>
      <c r="K1382" s="255"/>
      <c r="L1382" s="260"/>
      <c r="M1382" s="261"/>
      <c r="N1382" s="262"/>
      <c r="O1382" s="262"/>
      <c r="P1382" s="262"/>
      <c r="Q1382" s="262"/>
      <c r="R1382" s="262"/>
      <c r="S1382" s="262"/>
      <c r="T1382" s="263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T1382" s="264" t="s">
        <v>186</v>
      </c>
      <c r="AU1382" s="264" t="s">
        <v>88</v>
      </c>
      <c r="AV1382" s="15" t="s">
        <v>171</v>
      </c>
      <c r="AW1382" s="15" t="s">
        <v>39</v>
      </c>
      <c r="AX1382" s="15" t="s">
        <v>86</v>
      </c>
      <c r="AY1382" s="264" t="s">
        <v>146</v>
      </c>
    </row>
    <row r="1383" s="2" customFormat="1" ht="24.15" customHeight="1">
      <c r="A1383" s="42"/>
      <c r="B1383" s="43"/>
      <c r="C1383" s="208" t="s">
        <v>1368</v>
      </c>
      <c r="D1383" s="208" t="s">
        <v>149</v>
      </c>
      <c r="E1383" s="209" t="s">
        <v>1369</v>
      </c>
      <c r="F1383" s="210" t="s">
        <v>1370</v>
      </c>
      <c r="G1383" s="211" t="s">
        <v>265</v>
      </c>
      <c r="H1383" s="212">
        <v>62.612000000000002</v>
      </c>
      <c r="I1383" s="213"/>
      <c r="J1383" s="214">
        <f>ROUND(I1383*H1383,2)</f>
        <v>0</v>
      </c>
      <c r="K1383" s="210" t="s">
        <v>152</v>
      </c>
      <c r="L1383" s="48"/>
      <c r="M1383" s="215" t="s">
        <v>32</v>
      </c>
      <c r="N1383" s="216" t="s">
        <v>49</v>
      </c>
      <c r="O1383" s="88"/>
      <c r="P1383" s="217">
        <f>O1383*H1383</f>
        <v>0</v>
      </c>
      <c r="Q1383" s="217">
        <v>0</v>
      </c>
      <c r="R1383" s="217">
        <f>Q1383*H1383</f>
        <v>0</v>
      </c>
      <c r="S1383" s="217">
        <v>0</v>
      </c>
      <c r="T1383" s="218">
        <f>S1383*H1383</f>
        <v>0</v>
      </c>
      <c r="U1383" s="42"/>
      <c r="V1383" s="42"/>
      <c r="W1383" s="42"/>
      <c r="X1383" s="42"/>
      <c r="Y1383" s="42"/>
      <c r="Z1383" s="42"/>
      <c r="AA1383" s="42"/>
      <c r="AB1383" s="42"/>
      <c r="AC1383" s="42"/>
      <c r="AD1383" s="42"/>
      <c r="AE1383" s="42"/>
      <c r="AR1383" s="219" t="s">
        <v>362</v>
      </c>
      <c r="AT1383" s="219" t="s">
        <v>149</v>
      </c>
      <c r="AU1383" s="219" t="s">
        <v>88</v>
      </c>
      <c r="AY1383" s="20" t="s">
        <v>146</v>
      </c>
      <c r="BE1383" s="220">
        <f>IF(N1383="základní",J1383,0)</f>
        <v>0</v>
      </c>
      <c r="BF1383" s="220">
        <f>IF(N1383="snížená",J1383,0)</f>
        <v>0</v>
      </c>
      <c r="BG1383" s="220">
        <f>IF(N1383="zákl. přenesená",J1383,0)</f>
        <v>0</v>
      </c>
      <c r="BH1383" s="220">
        <f>IF(N1383="sníž. přenesená",J1383,0)</f>
        <v>0</v>
      </c>
      <c r="BI1383" s="220">
        <f>IF(N1383="nulová",J1383,0)</f>
        <v>0</v>
      </c>
      <c r="BJ1383" s="20" t="s">
        <v>86</v>
      </c>
      <c r="BK1383" s="220">
        <f>ROUND(I1383*H1383,2)</f>
        <v>0</v>
      </c>
      <c r="BL1383" s="20" t="s">
        <v>362</v>
      </c>
      <c r="BM1383" s="219" t="s">
        <v>1371</v>
      </c>
    </row>
    <row r="1384" s="2" customFormat="1">
      <c r="A1384" s="42"/>
      <c r="B1384" s="43"/>
      <c r="C1384" s="44"/>
      <c r="D1384" s="221" t="s">
        <v>155</v>
      </c>
      <c r="E1384" s="44"/>
      <c r="F1384" s="222" t="s">
        <v>1372</v>
      </c>
      <c r="G1384" s="44"/>
      <c r="H1384" s="44"/>
      <c r="I1384" s="223"/>
      <c r="J1384" s="44"/>
      <c r="K1384" s="44"/>
      <c r="L1384" s="48"/>
      <c r="M1384" s="224"/>
      <c r="N1384" s="225"/>
      <c r="O1384" s="88"/>
      <c r="P1384" s="88"/>
      <c r="Q1384" s="88"/>
      <c r="R1384" s="88"/>
      <c r="S1384" s="88"/>
      <c r="T1384" s="89"/>
      <c r="U1384" s="42"/>
      <c r="V1384" s="42"/>
      <c r="W1384" s="42"/>
      <c r="X1384" s="42"/>
      <c r="Y1384" s="42"/>
      <c r="Z1384" s="42"/>
      <c r="AA1384" s="42"/>
      <c r="AB1384" s="42"/>
      <c r="AC1384" s="42"/>
      <c r="AD1384" s="42"/>
      <c r="AE1384" s="42"/>
      <c r="AT1384" s="20" t="s">
        <v>155</v>
      </c>
      <c r="AU1384" s="20" t="s">
        <v>88</v>
      </c>
    </row>
    <row r="1385" s="2" customFormat="1">
      <c r="A1385" s="42"/>
      <c r="B1385" s="43"/>
      <c r="C1385" s="44"/>
      <c r="D1385" s="226" t="s">
        <v>156</v>
      </c>
      <c r="E1385" s="44"/>
      <c r="F1385" s="227" t="s">
        <v>1373</v>
      </c>
      <c r="G1385" s="44"/>
      <c r="H1385" s="44"/>
      <c r="I1385" s="223"/>
      <c r="J1385" s="44"/>
      <c r="K1385" s="44"/>
      <c r="L1385" s="48"/>
      <c r="M1385" s="224"/>
      <c r="N1385" s="225"/>
      <c r="O1385" s="88"/>
      <c r="P1385" s="88"/>
      <c r="Q1385" s="88"/>
      <c r="R1385" s="88"/>
      <c r="S1385" s="88"/>
      <c r="T1385" s="89"/>
      <c r="U1385" s="42"/>
      <c r="V1385" s="42"/>
      <c r="W1385" s="42"/>
      <c r="X1385" s="42"/>
      <c r="Y1385" s="42"/>
      <c r="Z1385" s="42"/>
      <c r="AA1385" s="42"/>
      <c r="AB1385" s="42"/>
      <c r="AC1385" s="42"/>
      <c r="AD1385" s="42"/>
      <c r="AE1385" s="42"/>
      <c r="AT1385" s="20" t="s">
        <v>156</v>
      </c>
      <c r="AU1385" s="20" t="s">
        <v>88</v>
      </c>
    </row>
    <row r="1386" s="12" customFormat="1" ht="22.8" customHeight="1">
      <c r="A1386" s="12"/>
      <c r="B1386" s="192"/>
      <c r="C1386" s="193"/>
      <c r="D1386" s="194" t="s">
        <v>77</v>
      </c>
      <c r="E1386" s="206" t="s">
        <v>1374</v>
      </c>
      <c r="F1386" s="206" t="s">
        <v>1375</v>
      </c>
      <c r="G1386" s="193"/>
      <c r="H1386" s="193"/>
      <c r="I1386" s="196"/>
      <c r="J1386" s="207">
        <f>BK1386</f>
        <v>0</v>
      </c>
      <c r="K1386" s="193"/>
      <c r="L1386" s="198"/>
      <c r="M1386" s="199"/>
      <c r="N1386" s="200"/>
      <c r="O1386" s="200"/>
      <c r="P1386" s="201">
        <f>SUM(P1387:P1618)</f>
        <v>0</v>
      </c>
      <c r="Q1386" s="200"/>
      <c r="R1386" s="201">
        <f>SUM(R1387:R1618)</f>
        <v>127.63865942</v>
      </c>
      <c r="S1386" s="200"/>
      <c r="T1386" s="202">
        <f>SUM(T1387:T1618)</f>
        <v>0</v>
      </c>
      <c r="U1386" s="12"/>
      <c r="V1386" s="12"/>
      <c r="W1386" s="12"/>
      <c r="X1386" s="12"/>
      <c r="Y1386" s="12"/>
      <c r="Z1386" s="12"/>
      <c r="AA1386" s="12"/>
      <c r="AB1386" s="12"/>
      <c r="AC1386" s="12"/>
      <c r="AD1386" s="12"/>
      <c r="AE1386" s="12"/>
      <c r="AR1386" s="203" t="s">
        <v>88</v>
      </c>
      <c r="AT1386" s="204" t="s">
        <v>77</v>
      </c>
      <c r="AU1386" s="204" t="s">
        <v>86</v>
      </c>
      <c r="AY1386" s="203" t="s">
        <v>146</v>
      </c>
      <c r="BK1386" s="205">
        <f>SUM(BK1387:BK1618)</f>
        <v>0</v>
      </c>
    </row>
    <row r="1387" s="2" customFormat="1" ht="24.15" customHeight="1">
      <c r="A1387" s="42"/>
      <c r="B1387" s="43"/>
      <c r="C1387" s="208" t="s">
        <v>1376</v>
      </c>
      <c r="D1387" s="208" t="s">
        <v>149</v>
      </c>
      <c r="E1387" s="209" t="s">
        <v>1377</v>
      </c>
      <c r="F1387" s="210" t="s">
        <v>1378</v>
      </c>
      <c r="G1387" s="211" t="s">
        <v>294</v>
      </c>
      <c r="H1387" s="212">
        <v>167.72</v>
      </c>
      <c r="I1387" s="213"/>
      <c r="J1387" s="214">
        <f>ROUND(I1387*H1387,2)</f>
        <v>0</v>
      </c>
      <c r="K1387" s="210" t="s">
        <v>152</v>
      </c>
      <c r="L1387" s="48"/>
      <c r="M1387" s="215" t="s">
        <v>32</v>
      </c>
      <c r="N1387" s="216" t="s">
        <v>49</v>
      </c>
      <c r="O1387" s="88"/>
      <c r="P1387" s="217">
        <f>O1387*H1387</f>
        <v>0</v>
      </c>
      <c r="Q1387" s="217">
        <v>0.012200000000000001</v>
      </c>
      <c r="R1387" s="217">
        <f>Q1387*H1387</f>
        <v>2.0461840000000002</v>
      </c>
      <c r="S1387" s="217">
        <v>0</v>
      </c>
      <c r="T1387" s="218">
        <f>S1387*H1387</f>
        <v>0</v>
      </c>
      <c r="U1387" s="42"/>
      <c r="V1387" s="42"/>
      <c r="W1387" s="42"/>
      <c r="X1387" s="42"/>
      <c r="Y1387" s="42"/>
      <c r="Z1387" s="42"/>
      <c r="AA1387" s="42"/>
      <c r="AB1387" s="42"/>
      <c r="AC1387" s="42"/>
      <c r="AD1387" s="42"/>
      <c r="AE1387" s="42"/>
      <c r="AR1387" s="219" t="s">
        <v>362</v>
      </c>
      <c r="AT1387" s="219" t="s">
        <v>149</v>
      </c>
      <c r="AU1387" s="219" t="s">
        <v>88</v>
      </c>
      <c r="AY1387" s="20" t="s">
        <v>146</v>
      </c>
      <c r="BE1387" s="220">
        <f>IF(N1387="základní",J1387,0)</f>
        <v>0</v>
      </c>
      <c r="BF1387" s="220">
        <f>IF(N1387="snížená",J1387,0)</f>
        <v>0</v>
      </c>
      <c r="BG1387" s="220">
        <f>IF(N1387="zákl. přenesená",J1387,0)</f>
        <v>0</v>
      </c>
      <c r="BH1387" s="220">
        <f>IF(N1387="sníž. přenesená",J1387,0)</f>
        <v>0</v>
      </c>
      <c r="BI1387" s="220">
        <f>IF(N1387="nulová",J1387,0)</f>
        <v>0</v>
      </c>
      <c r="BJ1387" s="20" t="s">
        <v>86</v>
      </c>
      <c r="BK1387" s="220">
        <f>ROUND(I1387*H1387,2)</f>
        <v>0</v>
      </c>
      <c r="BL1387" s="20" t="s">
        <v>362</v>
      </c>
      <c r="BM1387" s="219" t="s">
        <v>1379</v>
      </c>
    </row>
    <row r="1388" s="2" customFormat="1">
      <c r="A1388" s="42"/>
      <c r="B1388" s="43"/>
      <c r="C1388" s="44"/>
      <c r="D1388" s="221" t="s">
        <v>155</v>
      </c>
      <c r="E1388" s="44"/>
      <c r="F1388" s="222" t="s">
        <v>1380</v>
      </c>
      <c r="G1388" s="44"/>
      <c r="H1388" s="44"/>
      <c r="I1388" s="223"/>
      <c r="J1388" s="44"/>
      <c r="K1388" s="44"/>
      <c r="L1388" s="48"/>
      <c r="M1388" s="224"/>
      <c r="N1388" s="225"/>
      <c r="O1388" s="88"/>
      <c r="P1388" s="88"/>
      <c r="Q1388" s="88"/>
      <c r="R1388" s="88"/>
      <c r="S1388" s="88"/>
      <c r="T1388" s="89"/>
      <c r="U1388" s="42"/>
      <c r="V1388" s="42"/>
      <c r="W1388" s="42"/>
      <c r="X1388" s="42"/>
      <c r="Y1388" s="42"/>
      <c r="Z1388" s="42"/>
      <c r="AA1388" s="42"/>
      <c r="AB1388" s="42"/>
      <c r="AC1388" s="42"/>
      <c r="AD1388" s="42"/>
      <c r="AE1388" s="42"/>
      <c r="AT1388" s="20" t="s">
        <v>155</v>
      </c>
      <c r="AU1388" s="20" t="s">
        <v>88</v>
      </c>
    </row>
    <row r="1389" s="2" customFormat="1">
      <c r="A1389" s="42"/>
      <c r="B1389" s="43"/>
      <c r="C1389" s="44"/>
      <c r="D1389" s="226" t="s">
        <v>156</v>
      </c>
      <c r="E1389" s="44"/>
      <c r="F1389" s="227" t="s">
        <v>1381</v>
      </c>
      <c r="G1389" s="44"/>
      <c r="H1389" s="44"/>
      <c r="I1389" s="223"/>
      <c r="J1389" s="44"/>
      <c r="K1389" s="44"/>
      <c r="L1389" s="48"/>
      <c r="M1389" s="224"/>
      <c r="N1389" s="225"/>
      <c r="O1389" s="88"/>
      <c r="P1389" s="88"/>
      <c r="Q1389" s="88"/>
      <c r="R1389" s="88"/>
      <c r="S1389" s="88"/>
      <c r="T1389" s="89"/>
      <c r="U1389" s="42"/>
      <c r="V1389" s="42"/>
      <c r="W1389" s="42"/>
      <c r="X1389" s="42"/>
      <c r="Y1389" s="42"/>
      <c r="Z1389" s="42"/>
      <c r="AA1389" s="42"/>
      <c r="AB1389" s="42"/>
      <c r="AC1389" s="42"/>
      <c r="AD1389" s="42"/>
      <c r="AE1389" s="42"/>
      <c r="AT1389" s="20" t="s">
        <v>156</v>
      </c>
      <c r="AU1389" s="20" t="s">
        <v>88</v>
      </c>
    </row>
    <row r="1390" s="14" customFormat="1">
      <c r="A1390" s="14"/>
      <c r="B1390" s="244"/>
      <c r="C1390" s="245"/>
      <c r="D1390" s="221" t="s">
        <v>186</v>
      </c>
      <c r="E1390" s="246" t="s">
        <v>32</v>
      </c>
      <c r="F1390" s="247" t="s">
        <v>1382</v>
      </c>
      <c r="G1390" s="245"/>
      <c r="H1390" s="246" t="s">
        <v>32</v>
      </c>
      <c r="I1390" s="248"/>
      <c r="J1390" s="245"/>
      <c r="K1390" s="245"/>
      <c r="L1390" s="249"/>
      <c r="M1390" s="250"/>
      <c r="N1390" s="251"/>
      <c r="O1390" s="251"/>
      <c r="P1390" s="251"/>
      <c r="Q1390" s="251"/>
      <c r="R1390" s="251"/>
      <c r="S1390" s="251"/>
      <c r="T1390" s="252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53" t="s">
        <v>186</v>
      </c>
      <c r="AU1390" s="253" t="s">
        <v>88</v>
      </c>
      <c r="AV1390" s="14" t="s">
        <v>86</v>
      </c>
      <c r="AW1390" s="14" t="s">
        <v>39</v>
      </c>
      <c r="AX1390" s="14" t="s">
        <v>78</v>
      </c>
      <c r="AY1390" s="253" t="s">
        <v>146</v>
      </c>
    </row>
    <row r="1391" s="13" customFormat="1">
      <c r="A1391" s="13"/>
      <c r="B1391" s="229"/>
      <c r="C1391" s="230"/>
      <c r="D1391" s="221" t="s">
        <v>186</v>
      </c>
      <c r="E1391" s="231" t="s">
        <v>32</v>
      </c>
      <c r="F1391" s="232" t="s">
        <v>1383</v>
      </c>
      <c r="G1391" s="230"/>
      <c r="H1391" s="233">
        <v>24.879999999999999</v>
      </c>
      <c r="I1391" s="234"/>
      <c r="J1391" s="230"/>
      <c r="K1391" s="230"/>
      <c r="L1391" s="235"/>
      <c r="M1391" s="236"/>
      <c r="N1391" s="237"/>
      <c r="O1391" s="237"/>
      <c r="P1391" s="237"/>
      <c r="Q1391" s="237"/>
      <c r="R1391" s="237"/>
      <c r="S1391" s="237"/>
      <c r="T1391" s="238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39" t="s">
        <v>186</v>
      </c>
      <c r="AU1391" s="239" t="s">
        <v>88</v>
      </c>
      <c r="AV1391" s="13" t="s">
        <v>88</v>
      </c>
      <c r="AW1391" s="13" t="s">
        <v>39</v>
      </c>
      <c r="AX1391" s="13" t="s">
        <v>78</v>
      </c>
      <c r="AY1391" s="239" t="s">
        <v>146</v>
      </c>
    </row>
    <row r="1392" s="13" customFormat="1">
      <c r="A1392" s="13"/>
      <c r="B1392" s="229"/>
      <c r="C1392" s="230"/>
      <c r="D1392" s="221" t="s">
        <v>186</v>
      </c>
      <c r="E1392" s="231" t="s">
        <v>32</v>
      </c>
      <c r="F1392" s="232" t="s">
        <v>1384</v>
      </c>
      <c r="G1392" s="230"/>
      <c r="H1392" s="233">
        <v>12.810000000000001</v>
      </c>
      <c r="I1392" s="234"/>
      <c r="J1392" s="230"/>
      <c r="K1392" s="230"/>
      <c r="L1392" s="235"/>
      <c r="M1392" s="236"/>
      <c r="N1392" s="237"/>
      <c r="O1392" s="237"/>
      <c r="P1392" s="237"/>
      <c r="Q1392" s="237"/>
      <c r="R1392" s="237"/>
      <c r="S1392" s="237"/>
      <c r="T1392" s="238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39" t="s">
        <v>186</v>
      </c>
      <c r="AU1392" s="239" t="s">
        <v>88</v>
      </c>
      <c r="AV1392" s="13" t="s">
        <v>88</v>
      </c>
      <c r="AW1392" s="13" t="s">
        <v>39</v>
      </c>
      <c r="AX1392" s="13" t="s">
        <v>78</v>
      </c>
      <c r="AY1392" s="239" t="s">
        <v>146</v>
      </c>
    </row>
    <row r="1393" s="13" customFormat="1">
      <c r="A1393" s="13"/>
      <c r="B1393" s="229"/>
      <c r="C1393" s="230"/>
      <c r="D1393" s="221" t="s">
        <v>186</v>
      </c>
      <c r="E1393" s="231" t="s">
        <v>32</v>
      </c>
      <c r="F1393" s="232" t="s">
        <v>1385</v>
      </c>
      <c r="G1393" s="230"/>
      <c r="H1393" s="233">
        <v>18.140000000000001</v>
      </c>
      <c r="I1393" s="234"/>
      <c r="J1393" s="230"/>
      <c r="K1393" s="230"/>
      <c r="L1393" s="235"/>
      <c r="M1393" s="236"/>
      <c r="N1393" s="237"/>
      <c r="O1393" s="237"/>
      <c r="P1393" s="237"/>
      <c r="Q1393" s="237"/>
      <c r="R1393" s="237"/>
      <c r="S1393" s="237"/>
      <c r="T1393" s="238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39" t="s">
        <v>186</v>
      </c>
      <c r="AU1393" s="239" t="s">
        <v>88</v>
      </c>
      <c r="AV1393" s="13" t="s">
        <v>88</v>
      </c>
      <c r="AW1393" s="13" t="s">
        <v>39</v>
      </c>
      <c r="AX1393" s="13" t="s">
        <v>78</v>
      </c>
      <c r="AY1393" s="239" t="s">
        <v>146</v>
      </c>
    </row>
    <row r="1394" s="13" customFormat="1">
      <c r="A1394" s="13"/>
      <c r="B1394" s="229"/>
      <c r="C1394" s="230"/>
      <c r="D1394" s="221" t="s">
        <v>186</v>
      </c>
      <c r="E1394" s="231" t="s">
        <v>32</v>
      </c>
      <c r="F1394" s="232" t="s">
        <v>1386</v>
      </c>
      <c r="G1394" s="230"/>
      <c r="H1394" s="233">
        <v>9.5299999999999994</v>
      </c>
      <c r="I1394" s="234"/>
      <c r="J1394" s="230"/>
      <c r="K1394" s="230"/>
      <c r="L1394" s="235"/>
      <c r="M1394" s="236"/>
      <c r="N1394" s="237"/>
      <c r="O1394" s="237"/>
      <c r="P1394" s="237"/>
      <c r="Q1394" s="237"/>
      <c r="R1394" s="237"/>
      <c r="S1394" s="237"/>
      <c r="T1394" s="238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39" t="s">
        <v>186</v>
      </c>
      <c r="AU1394" s="239" t="s">
        <v>88</v>
      </c>
      <c r="AV1394" s="13" t="s">
        <v>88</v>
      </c>
      <c r="AW1394" s="13" t="s">
        <v>39</v>
      </c>
      <c r="AX1394" s="13" t="s">
        <v>78</v>
      </c>
      <c r="AY1394" s="239" t="s">
        <v>146</v>
      </c>
    </row>
    <row r="1395" s="13" customFormat="1">
      <c r="A1395" s="13"/>
      <c r="B1395" s="229"/>
      <c r="C1395" s="230"/>
      <c r="D1395" s="221" t="s">
        <v>186</v>
      </c>
      <c r="E1395" s="231" t="s">
        <v>32</v>
      </c>
      <c r="F1395" s="232" t="s">
        <v>1387</v>
      </c>
      <c r="G1395" s="230"/>
      <c r="H1395" s="233">
        <v>4.7000000000000002</v>
      </c>
      <c r="I1395" s="234"/>
      <c r="J1395" s="230"/>
      <c r="K1395" s="230"/>
      <c r="L1395" s="235"/>
      <c r="M1395" s="236"/>
      <c r="N1395" s="237"/>
      <c r="O1395" s="237"/>
      <c r="P1395" s="237"/>
      <c r="Q1395" s="237"/>
      <c r="R1395" s="237"/>
      <c r="S1395" s="237"/>
      <c r="T1395" s="238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39" t="s">
        <v>186</v>
      </c>
      <c r="AU1395" s="239" t="s">
        <v>88</v>
      </c>
      <c r="AV1395" s="13" t="s">
        <v>88</v>
      </c>
      <c r="AW1395" s="13" t="s">
        <v>39</v>
      </c>
      <c r="AX1395" s="13" t="s">
        <v>78</v>
      </c>
      <c r="AY1395" s="239" t="s">
        <v>146</v>
      </c>
    </row>
    <row r="1396" s="13" customFormat="1">
      <c r="A1396" s="13"/>
      <c r="B1396" s="229"/>
      <c r="C1396" s="230"/>
      <c r="D1396" s="221" t="s">
        <v>186</v>
      </c>
      <c r="E1396" s="231" t="s">
        <v>32</v>
      </c>
      <c r="F1396" s="232" t="s">
        <v>1388</v>
      </c>
      <c r="G1396" s="230"/>
      <c r="H1396" s="233">
        <v>5.7800000000000002</v>
      </c>
      <c r="I1396" s="234"/>
      <c r="J1396" s="230"/>
      <c r="K1396" s="230"/>
      <c r="L1396" s="235"/>
      <c r="M1396" s="236"/>
      <c r="N1396" s="237"/>
      <c r="O1396" s="237"/>
      <c r="P1396" s="237"/>
      <c r="Q1396" s="237"/>
      <c r="R1396" s="237"/>
      <c r="S1396" s="237"/>
      <c r="T1396" s="238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39" t="s">
        <v>186</v>
      </c>
      <c r="AU1396" s="239" t="s">
        <v>88</v>
      </c>
      <c r="AV1396" s="13" t="s">
        <v>88</v>
      </c>
      <c r="AW1396" s="13" t="s">
        <v>39</v>
      </c>
      <c r="AX1396" s="13" t="s">
        <v>78</v>
      </c>
      <c r="AY1396" s="239" t="s">
        <v>146</v>
      </c>
    </row>
    <row r="1397" s="13" customFormat="1">
      <c r="A1397" s="13"/>
      <c r="B1397" s="229"/>
      <c r="C1397" s="230"/>
      <c r="D1397" s="221" t="s">
        <v>186</v>
      </c>
      <c r="E1397" s="231" t="s">
        <v>32</v>
      </c>
      <c r="F1397" s="232" t="s">
        <v>1389</v>
      </c>
      <c r="G1397" s="230"/>
      <c r="H1397" s="233">
        <v>18.109999999999999</v>
      </c>
      <c r="I1397" s="234"/>
      <c r="J1397" s="230"/>
      <c r="K1397" s="230"/>
      <c r="L1397" s="235"/>
      <c r="M1397" s="236"/>
      <c r="N1397" s="237"/>
      <c r="O1397" s="237"/>
      <c r="P1397" s="237"/>
      <c r="Q1397" s="237"/>
      <c r="R1397" s="237"/>
      <c r="S1397" s="237"/>
      <c r="T1397" s="238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39" t="s">
        <v>186</v>
      </c>
      <c r="AU1397" s="239" t="s">
        <v>88</v>
      </c>
      <c r="AV1397" s="13" t="s">
        <v>88</v>
      </c>
      <c r="AW1397" s="13" t="s">
        <v>39</v>
      </c>
      <c r="AX1397" s="13" t="s">
        <v>78</v>
      </c>
      <c r="AY1397" s="239" t="s">
        <v>146</v>
      </c>
    </row>
    <row r="1398" s="13" customFormat="1">
      <c r="A1398" s="13"/>
      <c r="B1398" s="229"/>
      <c r="C1398" s="230"/>
      <c r="D1398" s="221" t="s">
        <v>186</v>
      </c>
      <c r="E1398" s="231" t="s">
        <v>32</v>
      </c>
      <c r="F1398" s="232" t="s">
        <v>1390</v>
      </c>
      <c r="G1398" s="230"/>
      <c r="H1398" s="233">
        <v>9.5899999999999999</v>
      </c>
      <c r="I1398" s="234"/>
      <c r="J1398" s="230"/>
      <c r="K1398" s="230"/>
      <c r="L1398" s="235"/>
      <c r="M1398" s="236"/>
      <c r="N1398" s="237"/>
      <c r="O1398" s="237"/>
      <c r="P1398" s="237"/>
      <c r="Q1398" s="237"/>
      <c r="R1398" s="237"/>
      <c r="S1398" s="237"/>
      <c r="T1398" s="238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39" t="s">
        <v>186</v>
      </c>
      <c r="AU1398" s="239" t="s">
        <v>88</v>
      </c>
      <c r="AV1398" s="13" t="s">
        <v>88</v>
      </c>
      <c r="AW1398" s="13" t="s">
        <v>39</v>
      </c>
      <c r="AX1398" s="13" t="s">
        <v>78</v>
      </c>
      <c r="AY1398" s="239" t="s">
        <v>146</v>
      </c>
    </row>
    <row r="1399" s="14" customFormat="1">
      <c r="A1399" s="14"/>
      <c r="B1399" s="244"/>
      <c r="C1399" s="245"/>
      <c r="D1399" s="221" t="s">
        <v>186</v>
      </c>
      <c r="E1399" s="246" t="s">
        <v>32</v>
      </c>
      <c r="F1399" s="247" t="s">
        <v>1391</v>
      </c>
      <c r="G1399" s="245"/>
      <c r="H1399" s="246" t="s">
        <v>32</v>
      </c>
      <c r="I1399" s="248"/>
      <c r="J1399" s="245"/>
      <c r="K1399" s="245"/>
      <c r="L1399" s="249"/>
      <c r="M1399" s="250"/>
      <c r="N1399" s="251"/>
      <c r="O1399" s="251"/>
      <c r="P1399" s="251"/>
      <c r="Q1399" s="251"/>
      <c r="R1399" s="251"/>
      <c r="S1399" s="251"/>
      <c r="T1399" s="252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53" t="s">
        <v>186</v>
      </c>
      <c r="AU1399" s="253" t="s">
        <v>88</v>
      </c>
      <c r="AV1399" s="14" t="s">
        <v>86</v>
      </c>
      <c r="AW1399" s="14" t="s">
        <v>39</v>
      </c>
      <c r="AX1399" s="14" t="s">
        <v>78</v>
      </c>
      <c r="AY1399" s="253" t="s">
        <v>146</v>
      </c>
    </row>
    <row r="1400" s="13" customFormat="1">
      <c r="A1400" s="13"/>
      <c r="B1400" s="229"/>
      <c r="C1400" s="230"/>
      <c r="D1400" s="221" t="s">
        <v>186</v>
      </c>
      <c r="E1400" s="231" t="s">
        <v>32</v>
      </c>
      <c r="F1400" s="232" t="s">
        <v>1392</v>
      </c>
      <c r="G1400" s="230"/>
      <c r="H1400" s="233">
        <v>5.75</v>
      </c>
      <c r="I1400" s="234"/>
      <c r="J1400" s="230"/>
      <c r="K1400" s="230"/>
      <c r="L1400" s="235"/>
      <c r="M1400" s="236"/>
      <c r="N1400" s="237"/>
      <c r="O1400" s="237"/>
      <c r="P1400" s="237"/>
      <c r="Q1400" s="237"/>
      <c r="R1400" s="237"/>
      <c r="S1400" s="237"/>
      <c r="T1400" s="238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39" t="s">
        <v>186</v>
      </c>
      <c r="AU1400" s="239" t="s">
        <v>88</v>
      </c>
      <c r="AV1400" s="13" t="s">
        <v>88</v>
      </c>
      <c r="AW1400" s="13" t="s">
        <v>39</v>
      </c>
      <c r="AX1400" s="13" t="s">
        <v>78</v>
      </c>
      <c r="AY1400" s="239" t="s">
        <v>146</v>
      </c>
    </row>
    <row r="1401" s="13" customFormat="1">
      <c r="A1401" s="13"/>
      <c r="B1401" s="229"/>
      <c r="C1401" s="230"/>
      <c r="D1401" s="221" t="s">
        <v>186</v>
      </c>
      <c r="E1401" s="231" t="s">
        <v>32</v>
      </c>
      <c r="F1401" s="232" t="s">
        <v>1393</v>
      </c>
      <c r="G1401" s="230"/>
      <c r="H1401" s="233">
        <v>21.129999999999999</v>
      </c>
      <c r="I1401" s="234"/>
      <c r="J1401" s="230"/>
      <c r="K1401" s="230"/>
      <c r="L1401" s="235"/>
      <c r="M1401" s="236"/>
      <c r="N1401" s="237"/>
      <c r="O1401" s="237"/>
      <c r="P1401" s="237"/>
      <c r="Q1401" s="237"/>
      <c r="R1401" s="237"/>
      <c r="S1401" s="237"/>
      <c r="T1401" s="238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39" t="s">
        <v>186</v>
      </c>
      <c r="AU1401" s="239" t="s">
        <v>88</v>
      </c>
      <c r="AV1401" s="13" t="s">
        <v>88</v>
      </c>
      <c r="AW1401" s="13" t="s">
        <v>39</v>
      </c>
      <c r="AX1401" s="13" t="s">
        <v>78</v>
      </c>
      <c r="AY1401" s="239" t="s">
        <v>146</v>
      </c>
    </row>
    <row r="1402" s="13" customFormat="1">
      <c r="A1402" s="13"/>
      <c r="B1402" s="229"/>
      <c r="C1402" s="230"/>
      <c r="D1402" s="221" t="s">
        <v>186</v>
      </c>
      <c r="E1402" s="231" t="s">
        <v>32</v>
      </c>
      <c r="F1402" s="232" t="s">
        <v>1394</v>
      </c>
      <c r="G1402" s="230"/>
      <c r="H1402" s="233">
        <v>13.609999999999999</v>
      </c>
      <c r="I1402" s="234"/>
      <c r="J1402" s="230"/>
      <c r="K1402" s="230"/>
      <c r="L1402" s="235"/>
      <c r="M1402" s="236"/>
      <c r="N1402" s="237"/>
      <c r="O1402" s="237"/>
      <c r="P1402" s="237"/>
      <c r="Q1402" s="237"/>
      <c r="R1402" s="237"/>
      <c r="S1402" s="237"/>
      <c r="T1402" s="238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39" t="s">
        <v>186</v>
      </c>
      <c r="AU1402" s="239" t="s">
        <v>88</v>
      </c>
      <c r="AV1402" s="13" t="s">
        <v>88</v>
      </c>
      <c r="AW1402" s="13" t="s">
        <v>39</v>
      </c>
      <c r="AX1402" s="13" t="s">
        <v>78</v>
      </c>
      <c r="AY1402" s="239" t="s">
        <v>146</v>
      </c>
    </row>
    <row r="1403" s="13" customFormat="1">
      <c r="A1403" s="13"/>
      <c r="B1403" s="229"/>
      <c r="C1403" s="230"/>
      <c r="D1403" s="221" t="s">
        <v>186</v>
      </c>
      <c r="E1403" s="231" t="s">
        <v>32</v>
      </c>
      <c r="F1403" s="232" t="s">
        <v>1395</v>
      </c>
      <c r="G1403" s="230"/>
      <c r="H1403" s="233">
        <v>3.9300000000000002</v>
      </c>
      <c r="I1403" s="234"/>
      <c r="J1403" s="230"/>
      <c r="K1403" s="230"/>
      <c r="L1403" s="235"/>
      <c r="M1403" s="236"/>
      <c r="N1403" s="237"/>
      <c r="O1403" s="237"/>
      <c r="P1403" s="237"/>
      <c r="Q1403" s="237"/>
      <c r="R1403" s="237"/>
      <c r="S1403" s="237"/>
      <c r="T1403" s="238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39" t="s">
        <v>186</v>
      </c>
      <c r="AU1403" s="239" t="s">
        <v>88</v>
      </c>
      <c r="AV1403" s="13" t="s">
        <v>88</v>
      </c>
      <c r="AW1403" s="13" t="s">
        <v>39</v>
      </c>
      <c r="AX1403" s="13" t="s">
        <v>78</v>
      </c>
      <c r="AY1403" s="239" t="s">
        <v>146</v>
      </c>
    </row>
    <row r="1404" s="13" customFormat="1">
      <c r="A1404" s="13"/>
      <c r="B1404" s="229"/>
      <c r="C1404" s="230"/>
      <c r="D1404" s="221" t="s">
        <v>186</v>
      </c>
      <c r="E1404" s="231" t="s">
        <v>32</v>
      </c>
      <c r="F1404" s="232" t="s">
        <v>624</v>
      </c>
      <c r="G1404" s="230"/>
      <c r="H1404" s="233">
        <v>7.7400000000000002</v>
      </c>
      <c r="I1404" s="234"/>
      <c r="J1404" s="230"/>
      <c r="K1404" s="230"/>
      <c r="L1404" s="235"/>
      <c r="M1404" s="236"/>
      <c r="N1404" s="237"/>
      <c r="O1404" s="237"/>
      <c r="P1404" s="237"/>
      <c r="Q1404" s="237"/>
      <c r="R1404" s="237"/>
      <c r="S1404" s="237"/>
      <c r="T1404" s="238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39" t="s">
        <v>186</v>
      </c>
      <c r="AU1404" s="239" t="s">
        <v>88</v>
      </c>
      <c r="AV1404" s="13" t="s">
        <v>88</v>
      </c>
      <c r="AW1404" s="13" t="s">
        <v>39</v>
      </c>
      <c r="AX1404" s="13" t="s">
        <v>78</v>
      </c>
      <c r="AY1404" s="239" t="s">
        <v>146</v>
      </c>
    </row>
    <row r="1405" s="14" customFormat="1">
      <c r="A1405" s="14"/>
      <c r="B1405" s="244"/>
      <c r="C1405" s="245"/>
      <c r="D1405" s="221" t="s">
        <v>186</v>
      </c>
      <c r="E1405" s="246" t="s">
        <v>32</v>
      </c>
      <c r="F1405" s="247" t="s">
        <v>1396</v>
      </c>
      <c r="G1405" s="245"/>
      <c r="H1405" s="246" t="s">
        <v>32</v>
      </c>
      <c r="I1405" s="248"/>
      <c r="J1405" s="245"/>
      <c r="K1405" s="245"/>
      <c r="L1405" s="249"/>
      <c r="M1405" s="250"/>
      <c r="N1405" s="251"/>
      <c r="O1405" s="251"/>
      <c r="P1405" s="251"/>
      <c r="Q1405" s="251"/>
      <c r="R1405" s="251"/>
      <c r="S1405" s="251"/>
      <c r="T1405" s="252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53" t="s">
        <v>186</v>
      </c>
      <c r="AU1405" s="253" t="s">
        <v>88</v>
      </c>
      <c r="AV1405" s="14" t="s">
        <v>86</v>
      </c>
      <c r="AW1405" s="14" t="s">
        <v>39</v>
      </c>
      <c r="AX1405" s="14" t="s">
        <v>78</v>
      </c>
      <c r="AY1405" s="253" t="s">
        <v>146</v>
      </c>
    </row>
    <row r="1406" s="13" customFormat="1">
      <c r="A1406" s="13"/>
      <c r="B1406" s="229"/>
      <c r="C1406" s="230"/>
      <c r="D1406" s="221" t="s">
        <v>186</v>
      </c>
      <c r="E1406" s="231" t="s">
        <v>32</v>
      </c>
      <c r="F1406" s="232" t="s">
        <v>1397</v>
      </c>
      <c r="G1406" s="230"/>
      <c r="H1406" s="233">
        <v>7.96</v>
      </c>
      <c r="I1406" s="234"/>
      <c r="J1406" s="230"/>
      <c r="K1406" s="230"/>
      <c r="L1406" s="235"/>
      <c r="M1406" s="236"/>
      <c r="N1406" s="237"/>
      <c r="O1406" s="237"/>
      <c r="P1406" s="237"/>
      <c r="Q1406" s="237"/>
      <c r="R1406" s="237"/>
      <c r="S1406" s="237"/>
      <c r="T1406" s="238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39" t="s">
        <v>186</v>
      </c>
      <c r="AU1406" s="239" t="s">
        <v>88</v>
      </c>
      <c r="AV1406" s="13" t="s">
        <v>88</v>
      </c>
      <c r="AW1406" s="13" t="s">
        <v>39</v>
      </c>
      <c r="AX1406" s="13" t="s">
        <v>78</v>
      </c>
      <c r="AY1406" s="239" t="s">
        <v>146</v>
      </c>
    </row>
    <row r="1407" s="13" customFormat="1">
      <c r="A1407" s="13"/>
      <c r="B1407" s="229"/>
      <c r="C1407" s="230"/>
      <c r="D1407" s="221" t="s">
        <v>186</v>
      </c>
      <c r="E1407" s="231" t="s">
        <v>32</v>
      </c>
      <c r="F1407" s="232" t="s">
        <v>1398</v>
      </c>
      <c r="G1407" s="230"/>
      <c r="H1407" s="233">
        <v>4.0599999999999996</v>
      </c>
      <c r="I1407" s="234"/>
      <c r="J1407" s="230"/>
      <c r="K1407" s="230"/>
      <c r="L1407" s="235"/>
      <c r="M1407" s="236"/>
      <c r="N1407" s="237"/>
      <c r="O1407" s="237"/>
      <c r="P1407" s="237"/>
      <c r="Q1407" s="237"/>
      <c r="R1407" s="237"/>
      <c r="S1407" s="237"/>
      <c r="T1407" s="238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39" t="s">
        <v>186</v>
      </c>
      <c r="AU1407" s="239" t="s">
        <v>88</v>
      </c>
      <c r="AV1407" s="13" t="s">
        <v>88</v>
      </c>
      <c r="AW1407" s="13" t="s">
        <v>39</v>
      </c>
      <c r="AX1407" s="13" t="s">
        <v>78</v>
      </c>
      <c r="AY1407" s="239" t="s">
        <v>146</v>
      </c>
    </row>
    <row r="1408" s="15" customFormat="1">
      <c r="A1408" s="15"/>
      <c r="B1408" s="254"/>
      <c r="C1408" s="255"/>
      <c r="D1408" s="221" t="s">
        <v>186</v>
      </c>
      <c r="E1408" s="256" t="s">
        <v>32</v>
      </c>
      <c r="F1408" s="257" t="s">
        <v>256</v>
      </c>
      <c r="G1408" s="255"/>
      <c r="H1408" s="258">
        <v>167.72000000000006</v>
      </c>
      <c r="I1408" s="259"/>
      <c r="J1408" s="255"/>
      <c r="K1408" s="255"/>
      <c r="L1408" s="260"/>
      <c r="M1408" s="261"/>
      <c r="N1408" s="262"/>
      <c r="O1408" s="262"/>
      <c r="P1408" s="262"/>
      <c r="Q1408" s="262"/>
      <c r="R1408" s="262"/>
      <c r="S1408" s="262"/>
      <c r="T1408" s="263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T1408" s="264" t="s">
        <v>186</v>
      </c>
      <c r="AU1408" s="264" t="s">
        <v>88</v>
      </c>
      <c r="AV1408" s="15" t="s">
        <v>171</v>
      </c>
      <c r="AW1408" s="15" t="s">
        <v>39</v>
      </c>
      <c r="AX1408" s="15" t="s">
        <v>86</v>
      </c>
      <c r="AY1408" s="264" t="s">
        <v>146</v>
      </c>
    </row>
    <row r="1409" s="2" customFormat="1" ht="24.15" customHeight="1">
      <c r="A1409" s="42"/>
      <c r="B1409" s="43"/>
      <c r="C1409" s="208" t="s">
        <v>1399</v>
      </c>
      <c r="D1409" s="208" t="s">
        <v>149</v>
      </c>
      <c r="E1409" s="209" t="s">
        <v>1400</v>
      </c>
      <c r="F1409" s="210" t="s">
        <v>1401</v>
      </c>
      <c r="G1409" s="211" t="s">
        <v>294</v>
      </c>
      <c r="H1409" s="212">
        <v>84.709999999999994</v>
      </c>
      <c r="I1409" s="213"/>
      <c r="J1409" s="214">
        <f>ROUND(I1409*H1409,2)</f>
        <v>0</v>
      </c>
      <c r="K1409" s="210" t="s">
        <v>152</v>
      </c>
      <c r="L1409" s="48"/>
      <c r="M1409" s="215" t="s">
        <v>32</v>
      </c>
      <c r="N1409" s="216" t="s">
        <v>49</v>
      </c>
      <c r="O1409" s="88"/>
      <c r="P1409" s="217">
        <f>O1409*H1409</f>
        <v>0</v>
      </c>
      <c r="Q1409" s="217">
        <v>0.012590000000000001</v>
      </c>
      <c r="R1409" s="217">
        <f>Q1409*H1409</f>
        <v>1.0664989</v>
      </c>
      <c r="S1409" s="217">
        <v>0</v>
      </c>
      <c r="T1409" s="218">
        <f>S1409*H1409</f>
        <v>0</v>
      </c>
      <c r="U1409" s="42"/>
      <c r="V1409" s="42"/>
      <c r="W1409" s="42"/>
      <c r="X1409" s="42"/>
      <c r="Y1409" s="42"/>
      <c r="Z1409" s="42"/>
      <c r="AA1409" s="42"/>
      <c r="AB1409" s="42"/>
      <c r="AC1409" s="42"/>
      <c r="AD1409" s="42"/>
      <c r="AE1409" s="42"/>
      <c r="AR1409" s="219" t="s">
        <v>362</v>
      </c>
      <c r="AT1409" s="219" t="s">
        <v>149</v>
      </c>
      <c r="AU1409" s="219" t="s">
        <v>88</v>
      </c>
      <c r="AY1409" s="20" t="s">
        <v>146</v>
      </c>
      <c r="BE1409" s="220">
        <f>IF(N1409="základní",J1409,0)</f>
        <v>0</v>
      </c>
      <c r="BF1409" s="220">
        <f>IF(N1409="snížená",J1409,0)</f>
        <v>0</v>
      </c>
      <c r="BG1409" s="220">
        <f>IF(N1409="zákl. přenesená",J1409,0)</f>
        <v>0</v>
      </c>
      <c r="BH1409" s="220">
        <f>IF(N1409="sníž. přenesená",J1409,0)</f>
        <v>0</v>
      </c>
      <c r="BI1409" s="220">
        <f>IF(N1409="nulová",J1409,0)</f>
        <v>0</v>
      </c>
      <c r="BJ1409" s="20" t="s">
        <v>86</v>
      </c>
      <c r="BK1409" s="220">
        <f>ROUND(I1409*H1409,2)</f>
        <v>0</v>
      </c>
      <c r="BL1409" s="20" t="s">
        <v>362</v>
      </c>
      <c r="BM1409" s="219" t="s">
        <v>1402</v>
      </c>
    </row>
    <row r="1410" s="2" customFormat="1">
      <c r="A1410" s="42"/>
      <c r="B1410" s="43"/>
      <c r="C1410" s="44"/>
      <c r="D1410" s="221" t="s">
        <v>155</v>
      </c>
      <c r="E1410" s="44"/>
      <c r="F1410" s="222" t="s">
        <v>1403</v>
      </c>
      <c r="G1410" s="44"/>
      <c r="H1410" s="44"/>
      <c r="I1410" s="223"/>
      <c r="J1410" s="44"/>
      <c r="K1410" s="44"/>
      <c r="L1410" s="48"/>
      <c r="M1410" s="224"/>
      <c r="N1410" s="225"/>
      <c r="O1410" s="88"/>
      <c r="P1410" s="88"/>
      <c r="Q1410" s="88"/>
      <c r="R1410" s="88"/>
      <c r="S1410" s="88"/>
      <c r="T1410" s="89"/>
      <c r="U1410" s="42"/>
      <c r="V1410" s="42"/>
      <c r="W1410" s="42"/>
      <c r="X1410" s="42"/>
      <c r="Y1410" s="42"/>
      <c r="Z1410" s="42"/>
      <c r="AA1410" s="42"/>
      <c r="AB1410" s="42"/>
      <c r="AC1410" s="42"/>
      <c r="AD1410" s="42"/>
      <c r="AE1410" s="42"/>
      <c r="AT1410" s="20" t="s">
        <v>155</v>
      </c>
      <c r="AU1410" s="20" t="s">
        <v>88</v>
      </c>
    </row>
    <row r="1411" s="2" customFormat="1">
      <c r="A1411" s="42"/>
      <c r="B1411" s="43"/>
      <c r="C1411" s="44"/>
      <c r="D1411" s="226" t="s">
        <v>156</v>
      </c>
      <c r="E1411" s="44"/>
      <c r="F1411" s="227" t="s">
        <v>1404</v>
      </c>
      <c r="G1411" s="44"/>
      <c r="H1411" s="44"/>
      <c r="I1411" s="223"/>
      <c r="J1411" s="44"/>
      <c r="K1411" s="44"/>
      <c r="L1411" s="48"/>
      <c r="M1411" s="224"/>
      <c r="N1411" s="225"/>
      <c r="O1411" s="88"/>
      <c r="P1411" s="88"/>
      <c r="Q1411" s="88"/>
      <c r="R1411" s="88"/>
      <c r="S1411" s="88"/>
      <c r="T1411" s="89"/>
      <c r="U1411" s="42"/>
      <c r="V1411" s="42"/>
      <c r="W1411" s="42"/>
      <c r="X1411" s="42"/>
      <c r="Y1411" s="42"/>
      <c r="Z1411" s="42"/>
      <c r="AA1411" s="42"/>
      <c r="AB1411" s="42"/>
      <c r="AC1411" s="42"/>
      <c r="AD1411" s="42"/>
      <c r="AE1411" s="42"/>
      <c r="AT1411" s="20" t="s">
        <v>156</v>
      </c>
      <c r="AU1411" s="20" t="s">
        <v>88</v>
      </c>
    </row>
    <row r="1412" s="13" customFormat="1">
      <c r="A1412" s="13"/>
      <c r="B1412" s="229"/>
      <c r="C1412" s="230"/>
      <c r="D1412" s="221" t="s">
        <v>186</v>
      </c>
      <c r="E1412" s="231" t="s">
        <v>32</v>
      </c>
      <c r="F1412" s="232" t="s">
        <v>1405</v>
      </c>
      <c r="G1412" s="230"/>
      <c r="H1412" s="233">
        <v>4.0599999999999996</v>
      </c>
      <c r="I1412" s="234"/>
      <c r="J1412" s="230"/>
      <c r="K1412" s="230"/>
      <c r="L1412" s="235"/>
      <c r="M1412" s="236"/>
      <c r="N1412" s="237"/>
      <c r="O1412" s="237"/>
      <c r="P1412" s="237"/>
      <c r="Q1412" s="237"/>
      <c r="R1412" s="237"/>
      <c r="S1412" s="237"/>
      <c r="T1412" s="238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39" t="s">
        <v>186</v>
      </c>
      <c r="AU1412" s="239" t="s">
        <v>88</v>
      </c>
      <c r="AV1412" s="13" t="s">
        <v>88</v>
      </c>
      <c r="AW1412" s="13" t="s">
        <v>39</v>
      </c>
      <c r="AX1412" s="13" t="s">
        <v>78</v>
      </c>
      <c r="AY1412" s="239" t="s">
        <v>146</v>
      </c>
    </row>
    <row r="1413" s="13" customFormat="1">
      <c r="A1413" s="13"/>
      <c r="B1413" s="229"/>
      <c r="C1413" s="230"/>
      <c r="D1413" s="221" t="s">
        <v>186</v>
      </c>
      <c r="E1413" s="231" t="s">
        <v>32</v>
      </c>
      <c r="F1413" s="232" t="s">
        <v>1406</v>
      </c>
      <c r="G1413" s="230"/>
      <c r="H1413" s="233">
        <v>15.02</v>
      </c>
      <c r="I1413" s="234"/>
      <c r="J1413" s="230"/>
      <c r="K1413" s="230"/>
      <c r="L1413" s="235"/>
      <c r="M1413" s="236"/>
      <c r="N1413" s="237"/>
      <c r="O1413" s="237"/>
      <c r="P1413" s="237"/>
      <c r="Q1413" s="237"/>
      <c r="R1413" s="237"/>
      <c r="S1413" s="237"/>
      <c r="T1413" s="238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39" t="s">
        <v>186</v>
      </c>
      <c r="AU1413" s="239" t="s">
        <v>88</v>
      </c>
      <c r="AV1413" s="13" t="s">
        <v>88</v>
      </c>
      <c r="AW1413" s="13" t="s">
        <v>39</v>
      </c>
      <c r="AX1413" s="13" t="s">
        <v>78</v>
      </c>
      <c r="AY1413" s="239" t="s">
        <v>146</v>
      </c>
    </row>
    <row r="1414" s="13" customFormat="1">
      <c r="A1414" s="13"/>
      <c r="B1414" s="229"/>
      <c r="C1414" s="230"/>
      <c r="D1414" s="221" t="s">
        <v>186</v>
      </c>
      <c r="E1414" s="231" t="s">
        <v>32</v>
      </c>
      <c r="F1414" s="232" t="s">
        <v>1407</v>
      </c>
      <c r="G1414" s="230"/>
      <c r="H1414" s="233">
        <v>2.8500000000000001</v>
      </c>
      <c r="I1414" s="234"/>
      <c r="J1414" s="230"/>
      <c r="K1414" s="230"/>
      <c r="L1414" s="235"/>
      <c r="M1414" s="236"/>
      <c r="N1414" s="237"/>
      <c r="O1414" s="237"/>
      <c r="P1414" s="237"/>
      <c r="Q1414" s="237"/>
      <c r="R1414" s="237"/>
      <c r="S1414" s="237"/>
      <c r="T1414" s="238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39" t="s">
        <v>186</v>
      </c>
      <c r="AU1414" s="239" t="s">
        <v>88</v>
      </c>
      <c r="AV1414" s="13" t="s">
        <v>88</v>
      </c>
      <c r="AW1414" s="13" t="s">
        <v>39</v>
      </c>
      <c r="AX1414" s="13" t="s">
        <v>78</v>
      </c>
      <c r="AY1414" s="239" t="s">
        <v>146</v>
      </c>
    </row>
    <row r="1415" s="13" customFormat="1">
      <c r="A1415" s="13"/>
      <c r="B1415" s="229"/>
      <c r="C1415" s="230"/>
      <c r="D1415" s="221" t="s">
        <v>186</v>
      </c>
      <c r="E1415" s="231" t="s">
        <v>32</v>
      </c>
      <c r="F1415" s="232" t="s">
        <v>1408</v>
      </c>
      <c r="G1415" s="230"/>
      <c r="H1415" s="233">
        <v>14.66</v>
      </c>
      <c r="I1415" s="234"/>
      <c r="J1415" s="230"/>
      <c r="K1415" s="230"/>
      <c r="L1415" s="235"/>
      <c r="M1415" s="236"/>
      <c r="N1415" s="237"/>
      <c r="O1415" s="237"/>
      <c r="P1415" s="237"/>
      <c r="Q1415" s="237"/>
      <c r="R1415" s="237"/>
      <c r="S1415" s="237"/>
      <c r="T1415" s="238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39" t="s">
        <v>186</v>
      </c>
      <c r="AU1415" s="239" t="s">
        <v>88</v>
      </c>
      <c r="AV1415" s="13" t="s">
        <v>88</v>
      </c>
      <c r="AW1415" s="13" t="s">
        <v>39</v>
      </c>
      <c r="AX1415" s="13" t="s">
        <v>78</v>
      </c>
      <c r="AY1415" s="239" t="s">
        <v>146</v>
      </c>
    </row>
    <row r="1416" s="13" customFormat="1">
      <c r="A1416" s="13"/>
      <c r="B1416" s="229"/>
      <c r="C1416" s="230"/>
      <c r="D1416" s="221" t="s">
        <v>186</v>
      </c>
      <c r="E1416" s="231" t="s">
        <v>32</v>
      </c>
      <c r="F1416" s="232" t="s">
        <v>1409</v>
      </c>
      <c r="G1416" s="230"/>
      <c r="H1416" s="233">
        <v>3</v>
      </c>
      <c r="I1416" s="234"/>
      <c r="J1416" s="230"/>
      <c r="K1416" s="230"/>
      <c r="L1416" s="235"/>
      <c r="M1416" s="236"/>
      <c r="N1416" s="237"/>
      <c r="O1416" s="237"/>
      <c r="P1416" s="237"/>
      <c r="Q1416" s="237"/>
      <c r="R1416" s="237"/>
      <c r="S1416" s="237"/>
      <c r="T1416" s="238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39" t="s">
        <v>186</v>
      </c>
      <c r="AU1416" s="239" t="s">
        <v>88</v>
      </c>
      <c r="AV1416" s="13" t="s">
        <v>88</v>
      </c>
      <c r="AW1416" s="13" t="s">
        <v>39</v>
      </c>
      <c r="AX1416" s="13" t="s">
        <v>78</v>
      </c>
      <c r="AY1416" s="239" t="s">
        <v>146</v>
      </c>
    </row>
    <row r="1417" s="13" customFormat="1">
      <c r="A1417" s="13"/>
      <c r="B1417" s="229"/>
      <c r="C1417" s="230"/>
      <c r="D1417" s="221" t="s">
        <v>186</v>
      </c>
      <c r="E1417" s="231" t="s">
        <v>32</v>
      </c>
      <c r="F1417" s="232" t="s">
        <v>1410</v>
      </c>
      <c r="G1417" s="230"/>
      <c r="H1417" s="233">
        <v>5.4900000000000002</v>
      </c>
      <c r="I1417" s="234"/>
      <c r="J1417" s="230"/>
      <c r="K1417" s="230"/>
      <c r="L1417" s="235"/>
      <c r="M1417" s="236"/>
      <c r="N1417" s="237"/>
      <c r="O1417" s="237"/>
      <c r="P1417" s="237"/>
      <c r="Q1417" s="237"/>
      <c r="R1417" s="237"/>
      <c r="S1417" s="237"/>
      <c r="T1417" s="238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39" t="s">
        <v>186</v>
      </c>
      <c r="AU1417" s="239" t="s">
        <v>88</v>
      </c>
      <c r="AV1417" s="13" t="s">
        <v>88</v>
      </c>
      <c r="AW1417" s="13" t="s">
        <v>39</v>
      </c>
      <c r="AX1417" s="13" t="s">
        <v>78</v>
      </c>
      <c r="AY1417" s="239" t="s">
        <v>146</v>
      </c>
    </row>
    <row r="1418" s="13" customFormat="1">
      <c r="A1418" s="13"/>
      <c r="B1418" s="229"/>
      <c r="C1418" s="230"/>
      <c r="D1418" s="221" t="s">
        <v>186</v>
      </c>
      <c r="E1418" s="231" t="s">
        <v>32</v>
      </c>
      <c r="F1418" s="232" t="s">
        <v>621</v>
      </c>
      <c r="G1418" s="230"/>
      <c r="H1418" s="233">
        <v>5.5099999999999998</v>
      </c>
      <c r="I1418" s="234"/>
      <c r="J1418" s="230"/>
      <c r="K1418" s="230"/>
      <c r="L1418" s="235"/>
      <c r="M1418" s="236"/>
      <c r="N1418" s="237"/>
      <c r="O1418" s="237"/>
      <c r="P1418" s="237"/>
      <c r="Q1418" s="237"/>
      <c r="R1418" s="237"/>
      <c r="S1418" s="237"/>
      <c r="T1418" s="238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39" t="s">
        <v>186</v>
      </c>
      <c r="AU1418" s="239" t="s">
        <v>88</v>
      </c>
      <c r="AV1418" s="13" t="s">
        <v>88</v>
      </c>
      <c r="AW1418" s="13" t="s">
        <v>39</v>
      </c>
      <c r="AX1418" s="13" t="s">
        <v>78</v>
      </c>
      <c r="AY1418" s="239" t="s">
        <v>146</v>
      </c>
    </row>
    <row r="1419" s="13" customFormat="1">
      <c r="A1419" s="13"/>
      <c r="B1419" s="229"/>
      <c r="C1419" s="230"/>
      <c r="D1419" s="221" t="s">
        <v>186</v>
      </c>
      <c r="E1419" s="231" t="s">
        <v>32</v>
      </c>
      <c r="F1419" s="232" t="s">
        <v>1411</v>
      </c>
      <c r="G1419" s="230"/>
      <c r="H1419" s="233">
        <v>13.609999999999999</v>
      </c>
      <c r="I1419" s="234"/>
      <c r="J1419" s="230"/>
      <c r="K1419" s="230"/>
      <c r="L1419" s="235"/>
      <c r="M1419" s="236"/>
      <c r="N1419" s="237"/>
      <c r="O1419" s="237"/>
      <c r="P1419" s="237"/>
      <c r="Q1419" s="237"/>
      <c r="R1419" s="237"/>
      <c r="S1419" s="237"/>
      <c r="T1419" s="238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39" t="s">
        <v>186</v>
      </c>
      <c r="AU1419" s="239" t="s">
        <v>88</v>
      </c>
      <c r="AV1419" s="13" t="s">
        <v>88</v>
      </c>
      <c r="AW1419" s="13" t="s">
        <v>39</v>
      </c>
      <c r="AX1419" s="13" t="s">
        <v>78</v>
      </c>
      <c r="AY1419" s="239" t="s">
        <v>146</v>
      </c>
    </row>
    <row r="1420" s="13" customFormat="1">
      <c r="A1420" s="13"/>
      <c r="B1420" s="229"/>
      <c r="C1420" s="230"/>
      <c r="D1420" s="221" t="s">
        <v>186</v>
      </c>
      <c r="E1420" s="231" t="s">
        <v>32</v>
      </c>
      <c r="F1420" s="232" t="s">
        <v>1412</v>
      </c>
      <c r="G1420" s="230"/>
      <c r="H1420" s="233">
        <v>2.8500000000000001</v>
      </c>
      <c r="I1420" s="234"/>
      <c r="J1420" s="230"/>
      <c r="K1420" s="230"/>
      <c r="L1420" s="235"/>
      <c r="M1420" s="236"/>
      <c r="N1420" s="237"/>
      <c r="O1420" s="237"/>
      <c r="P1420" s="237"/>
      <c r="Q1420" s="237"/>
      <c r="R1420" s="237"/>
      <c r="S1420" s="237"/>
      <c r="T1420" s="238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39" t="s">
        <v>186</v>
      </c>
      <c r="AU1420" s="239" t="s">
        <v>88</v>
      </c>
      <c r="AV1420" s="13" t="s">
        <v>88</v>
      </c>
      <c r="AW1420" s="13" t="s">
        <v>39</v>
      </c>
      <c r="AX1420" s="13" t="s">
        <v>78</v>
      </c>
      <c r="AY1420" s="239" t="s">
        <v>146</v>
      </c>
    </row>
    <row r="1421" s="13" customFormat="1">
      <c r="A1421" s="13"/>
      <c r="B1421" s="229"/>
      <c r="C1421" s="230"/>
      <c r="D1421" s="221" t="s">
        <v>186</v>
      </c>
      <c r="E1421" s="231" t="s">
        <v>32</v>
      </c>
      <c r="F1421" s="232" t="s">
        <v>626</v>
      </c>
      <c r="G1421" s="230"/>
      <c r="H1421" s="233">
        <v>14.66</v>
      </c>
      <c r="I1421" s="234"/>
      <c r="J1421" s="230"/>
      <c r="K1421" s="230"/>
      <c r="L1421" s="235"/>
      <c r="M1421" s="236"/>
      <c r="N1421" s="237"/>
      <c r="O1421" s="237"/>
      <c r="P1421" s="237"/>
      <c r="Q1421" s="237"/>
      <c r="R1421" s="237"/>
      <c r="S1421" s="237"/>
      <c r="T1421" s="238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39" t="s">
        <v>186</v>
      </c>
      <c r="AU1421" s="239" t="s">
        <v>88</v>
      </c>
      <c r="AV1421" s="13" t="s">
        <v>88</v>
      </c>
      <c r="AW1421" s="13" t="s">
        <v>39</v>
      </c>
      <c r="AX1421" s="13" t="s">
        <v>78</v>
      </c>
      <c r="AY1421" s="239" t="s">
        <v>146</v>
      </c>
    </row>
    <row r="1422" s="13" customFormat="1">
      <c r="A1422" s="13"/>
      <c r="B1422" s="229"/>
      <c r="C1422" s="230"/>
      <c r="D1422" s="221" t="s">
        <v>186</v>
      </c>
      <c r="E1422" s="231" t="s">
        <v>32</v>
      </c>
      <c r="F1422" s="232" t="s">
        <v>1413</v>
      </c>
      <c r="G1422" s="230"/>
      <c r="H1422" s="233">
        <v>3</v>
      </c>
      <c r="I1422" s="234"/>
      <c r="J1422" s="230"/>
      <c r="K1422" s="230"/>
      <c r="L1422" s="235"/>
      <c r="M1422" s="236"/>
      <c r="N1422" s="237"/>
      <c r="O1422" s="237"/>
      <c r="P1422" s="237"/>
      <c r="Q1422" s="237"/>
      <c r="R1422" s="237"/>
      <c r="S1422" s="237"/>
      <c r="T1422" s="238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39" t="s">
        <v>186</v>
      </c>
      <c r="AU1422" s="239" t="s">
        <v>88</v>
      </c>
      <c r="AV1422" s="13" t="s">
        <v>88</v>
      </c>
      <c r="AW1422" s="13" t="s">
        <v>39</v>
      </c>
      <c r="AX1422" s="13" t="s">
        <v>78</v>
      </c>
      <c r="AY1422" s="239" t="s">
        <v>146</v>
      </c>
    </row>
    <row r="1423" s="15" customFormat="1">
      <c r="A1423" s="15"/>
      <c r="B1423" s="254"/>
      <c r="C1423" s="255"/>
      <c r="D1423" s="221" t="s">
        <v>186</v>
      </c>
      <c r="E1423" s="256" t="s">
        <v>32</v>
      </c>
      <c r="F1423" s="257" t="s">
        <v>256</v>
      </c>
      <c r="G1423" s="255"/>
      <c r="H1423" s="258">
        <v>84.709999999999994</v>
      </c>
      <c r="I1423" s="259"/>
      <c r="J1423" s="255"/>
      <c r="K1423" s="255"/>
      <c r="L1423" s="260"/>
      <c r="M1423" s="261"/>
      <c r="N1423" s="262"/>
      <c r="O1423" s="262"/>
      <c r="P1423" s="262"/>
      <c r="Q1423" s="262"/>
      <c r="R1423" s="262"/>
      <c r="S1423" s="262"/>
      <c r="T1423" s="263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T1423" s="264" t="s">
        <v>186</v>
      </c>
      <c r="AU1423" s="264" t="s">
        <v>88</v>
      </c>
      <c r="AV1423" s="15" t="s">
        <v>171</v>
      </c>
      <c r="AW1423" s="15" t="s">
        <v>39</v>
      </c>
      <c r="AX1423" s="15" t="s">
        <v>86</v>
      </c>
      <c r="AY1423" s="264" t="s">
        <v>146</v>
      </c>
    </row>
    <row r="1424" s="2" customFormat="1" ht="33" customHeight="1">
      <c r="A1424" s="42"/>
      <c r="B1424" s="43"/>
      <c r="C1424" s="208" t="s">
        <v>1414</v>
      </c>
      <c r="D1424" s="208" t="s">
        <v>149</v>
      </c>
      <c r="E1424" s="209" t="s">
        <v>1415</v>
      </c>
      <c r="F1424" s="210" t="s">
        <v>1416</v>
      </c>
      <c r="G1424" s="211" t="s">
        <v>294</v>
      </c>
      <c r="H1424" s="212">
        <v>266.73000000000002</v>
      </c>
      <c r="I1424" s="213"/>
      <c r="J1424" s="214">
        <f>ROUND(I1424*H1424,2)</f>
        <v>0</v>
      </c>
      <c r="K1424" s="210" t="s">
        <v>152</v>
      </c>
      <c r="L1424" s="48"/>
      <c r="M1424" s="215" t="s">
        <v>32</v>
      </c>
      <c r="N1424" s="216" t="s">
        <v>49</v>
      </c>
      <c r="O1424" s="88"/>
      <c r="P1424" s="217">
        <f>O1424*H1424</f>
        <v>0</v>
      </c>
      <c r="Q1424" s="217">
        <v>0.01661</v>
      </c>
      <c r="R1424" s="217">
        <f>Q1424*H1424</f>
        <v>4.4303853000000002</v>
      </c>
      <c r="S1424" s="217">
        <v>0</v>
      </c>
      <c r="T1424" s="218">
        <f>S1424*H1424</f>
        <v>0</v>
      </c>
      <c r="U1424" s="42"/>
      <c r="V1424" s="42"/>
      <c r="W1424" s="42"/>
      <c r="X1424" s="42"/>
      <c r="Y1424" s="42"/>
      <c r="Z1424" s="42"/>
      <c r="AA1424" s="42"/>
      <c r="AB1424" s="42"/>
      <c r="AC1424" s="42"/>
      <c r="AD1424" s="42"/>
      <c r="AE1424" s="42"/>
      <c r="AR1424" s="219" t="s">
        <v>362</v>
      </c>
      <c r="AT1424" s="219" t="s">
        <v>149</v>
      </c>
      <c r="AU1424" s="219" t="s">
        <v>88</v>
      </c>
      <c r="AY1424" s="20" t="s">
        <v>146</v>
      </c>
      <c r="BE1424" s="220">
        <f>IF(N1424="základní",J1424,0)</f>
        <v>0</v>
      </c>
      <c r="BF1424" s="220">
        <f>IF(N1424="snížená",J1424,0)</f>
        <v>0</v>
      </c>
      <c r="BG1424" s="220">
        <f>IF(N1424="zákl. přenesená",J1424,0)</f>
        <v>0</v>
      </c>
      <c r="BH1424" s="220">
        <f>IF(N1424="sníž. přenesená",J1424,0)</f>
        <v>0</v>
      </c>
      <c r="BI1424" s="220">
        <f>IF(N1424="nulová",J1424,0)</f>
        <v>0</v>
      </c>
      <c r="BJ1424" s="20" t="s">
        <v>86</v>
      </c>
      <c r="BK1424" s="220">
        <f>ROUND(I1424*H1424,2)</f>
        <v>0</v>
      </c>
      <c r="BL1424" s="20" t="s">
        <v>362</v>
      </c>
      <c r="BM1424" s="219" t="s">
        <v>1417</v>
      </c>
    </row>
    <row r="1425" s="2" customFormat="1">
      <c r="A1425" s="42"/>
      <c r="B1425" s="43"/>
      <c r="C1425" s="44"/>
      <c r="D1425" s="221" t="s">
        <v>155</v>
      </c>
      <c r="E1425" s="44"/>
      <c r="F1425" s="222" t="s">
        <v>1418</v>
      </c>
      <c r="G1425" s="44"/>
      <c r="H1425" s="44"/>
      <c r="I1425" s="223"/>
      <c r="J1425" s="44"/>
      <c r="K1425" s="44"/>
      <c r="L1425" s="48"/>
      <c r="M1425" s="224"/>
      <c r="N1425" s="225"/>
      <c r="O1425" s="88"/>
      <c r="P1425" s="88"/>
      <c r="Q1425" s="88"/>
      <c r="R1425" s="88"/>
      <c r="S1425" s="88"/>
      <c r="T1425" s="89"/>
      <c r="U1425" s="42"/>
      <c r="V1425" s="42"/>
      <c r="W1425" s="42"/>
      <c r="X1425" s="42"/>
      <c r="Y1425" s="42"/>
      <c r="Z1425" s="42"/>
      <c r="AA1425" s="42"/>
      <c r="AB1425" s="42"/>
      <c r="AC1425" s="42"/>
      <c r="AD1425" s="42"/>
      <c r="AE1425" s="42"/>
      <c r="AT1425" s="20" t="s">
        <v>155</v>
      </c>
      <c r="AU1425" s="20" t="s">
        <v>88</v>
      </c>
    </row>
    <row r="1426" s="2" customFormat="1">
      <c r="A1426" s="42"/>
      <c r="B1426" s="43"/>
      <c r="C1426" s="44"/>
      <c r="D1426" s="226" t="s">
        <v>156</v>
      </c>
      <c r="E1426" s="44"/>
      <c r="F1426" s="227" t="s">
        <v>1419</v>
      </c>
      <c r="G1426" s="44"/>
      <c r="H1426" s="44"/>
      <c r="I1426" s="223"/>
      <c r="J1426" s="44"/>
      <c r="K1426" s="44"/>
      <c r="L1426" s="48"/>
      <c r="M1426" s="224"/>
      <c r="N1426" s="225"/>
      <c r="O1426" s="88"/>
      <c r="P1426" s="88"/>
      <c r="Q1426" s="88"/>
      <c r="R1426" s="88"/>
      <c r="S1426" s="88"/>
      <c r="T1426" s="89"/>
      <c r="U1426" s="42"/>
      <c r="V1426" s="42"/>
      <c r="W1426" s="42"/>
      <c r="X1426" s="42"/>
      <c r="Y1426" s="42"/>
      <c r="Z1426" s="42"/>
      <c r="AA1426" s="42"/>
      <c r="AB1426" s="42"/>
      <c r="AC1426" s="42"/>
      <c r="AD1426" s="42"/>
      <c r="AE1426" s="42"/>
      <c r="AT1426" s="20" t="s">
        <v>156</v>
      </c>
      <c r="AU1426" s="20" t="s">
        <v>88</v>
      </c>
    </row>
    <row r="1427" s="13" customFormat="1">
      <c r="A1427" s="13"/>
      <c r="B1427" s="229"/>
      <c r="C1427" s="230"/>
      <c r="D1427" s="221" t="s">
        <v>186</v>
      </c>
      <c r="E1427" s="231" t="s">
        <v>32</v>
      </c>
      <c r="F1427" s="232" t="s">
        <v>1420</v>
      </c>
      <c r="G1427" s="230"/>
      <c r="H1427" s="233">
        <v>59.920000000000002</v>
      </c>
      <c r="I1427" s="234"/>
      <c r="J1427" s="230"/>
      <c r="K1427" s="230"/>
      <c r="L1427" s="235"/>
      <c r="M1427" s="236"/>
      <c r="N1427" s="237"/>
      <c r="O1427" s="237"/>
      <c r="P1427" s="237"/>
      <c r="Q1427" s="237"/>
      <c r="R1427" s="237"/>
      <c r="S1427" s="237"/>
      <c r="T1427" s="238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39" t="s">
        <v>186</v>
      </c>
      <c r="AU1427" s="239" t="s">
        <v>88</v>
      </c>
      <c r="AV1427" s="13" t="s">
        <v>88</v>
      </c>
      <c r="AW1427" s="13" t="s">
        <v>39</v>
      </c>
      <c r="AX1427" s="13" t="s">
        <v>78</v>
      </c>
      <c r="AY1427" s="239" t="s">
        <v>146</v>
      </c>
    </row>
    <row r="1428" s="13" customFormat="1">
      <c r="A1428" s="13"/>
      <c r="B1428" s="229"/>
      <c r="C1428" s="230"/>
      <c r="D1428" s="221" t="s">
        <v>186</v>
      </c>
      <c r="E1428" s="231" t="s">
        <v>32</v>
      </c>
      <c r="F1428" s="232" t="s">
        <v>1421</v>
      </c>
      <c r="G1428" s="230"/>
      <c r="H1428" s="233">
        <v>28.199999999999999</v>
      </c>
      <c r="I1428" s="234"/>
      <c r="J1428" s="230"/>
      <c r="K1428" s="230"/>
      <c r="L1428" s="235"/>
      <c r="M1428" s="236"/>
      <c r="N1428" s="237"/>
      <c r="O1428" s="237"/>
      <c r="P1428" s="237"/>
      <c r="Q1428" s="237"/>
      <c r="R1428" s="237"/>
      <c r="S1428" s="237"/>
      <c r="T1428" s="238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39" t="s">
        <v>186</v>
      </c>
      <c r="AU1428" s="239" t="s">
        <v>88</v>
      </c>
      <c r="AV1428" s="13" t="s">
        <v>88</v>
      </c>
      <c r="AW1428" s="13" t="s">
        <v>39</v>
      </c>
      <c r="AX1428" s="13" t="s">
        <v>78</v>
      </c>
      <c r="AY1428" s="239" t="s">
        <v>146</v>
      </c>
    </row>
    <row r="1429" s="13" customFormat="1">
      <c r="A1429" s="13"/>
      <c r="B1429" s="229"/>
      <c r="C1429" s="230"/>
      <c r="D1429" s="221" t="s">
        <v>186</v>
      </c>
      <c r="E1429" s="231" t="s">
        <v>32</v>
      </c>
      <c r="F1429" s="232" t="s">
        <v>1422</v>
      </c>
      <c r="G1429" s="230"/>
      <c r="H1429" s="233">
        <v>46.609999999999999</v>
      </c>
      <c r="I1429" s="234"/>
      <c r="J1429" s="230"/>
      <c r="K1429" s="230"/>
      <c r="L1429" s="235"/>
      <c r="M1429" s="236"/>
      <c r="N1429" s="237"/>
      <c r="O1429" s="237"/>
      <c r="P1429" s="237"/>
      <c r="Q1429" s="237"/>
      <c r="R1429" s="237"/>
      <c r="S1429" s="237"/>
      <c r="T1429" s="238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39" t="s">
        <v>186</v>
      </c>
      <c r="AU1429" s="239" t="s">
        <v>88</v>
      </c>
      <c r="AV1429" s="13" t="s">
        <v>88</v>
      </c>
      <c r="AW1429" s="13" t="s">
        <v>39</v>
      </c>
      <c r="AX1429" s="13" t="s">
        <v>78</v>
      </c>
      <c r="AY1429" s="239" t="s">
        <v>146</v>
      </c>
    </row>
    <row r="1430" s="13" customFormat="1">
      <c r="A1430" s="13"/>
      <c r="B1430" s="229"/>
      <c r="C1430" s="230"/>
      <c r="D1430" s="221" t="s">
        <v>186</v>
      </c>
      <c r="E1430" s="231" t="s">
        <v>32</v>
      </c>
      <c r="F1430" s="232" t="s">
        <v>1423</v>
      </c>
      <c r="G1430" s="230"/>
      <c r="H1430" s="233">
        <v>32.549999999999997</v>
      </c>
      <c r="I1430" s="234"/>
      <c r="J1430" s="230"/>
      <c r="K1430" s="230"/>
      <c r="L1430" s="235"/>
      <c r="M1430" s="236"/>
      <c r="N1430" s="237"/>
      <c r="O1430" s="237"/>
      <c r="P1430" s="237"/>
      <c r="Q1430" s="237"/>
      <c r="R1430" s="237"/>
      <c r="S1430" s="237"/>
      <c r="T1430" s="238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39" t="s">
        <v>186</v>
      </c>
      <c r="AU1430" s="239" t="s">
        <v>88</v>
      </c>
      <c r="AV1430" s="13" t="s">
        <v>88</v>
      </c>
      <c r="AW1430" s="13" t="s">
        <v>39</v>
      </c>
      <c r="AX1430" s="13" t="s">
        <v>78</v>
      </c>
      <c r="AY1430" s="239" t="s">
        <v>146</v>
      </c>
    </row>
    <row r="1431" s="13" customFormat="1">
      <c r="A1431" s="13"/>
      <c r="B1431" s="229"/>
      <c r="C1431" s="230"/>
      <c r="D1431" s="221" t="s">
        <v>186</v>
      </c>
      <c r="E1431" s="231" t="s">
        <v>32</v>
      </c>
      <c r="F1431" s="232" t="s">
        <v>1424</v>
      </c>
      <c r="G1431" s="230"/>
      <c r="H1431" s="233">
        <v>12.91</v>
      </c>
      <c r="I1431" s="234"/>
      <c r="J1431" s="230"/>
      <c r="K1431" s="230"/>
      <c r="L1431" s="235"/>
      <c r="M1431" s="236"/>
      <c r="N1431" s="237"/>
      <c r="O1431" s="237"/>
      <c r="P1431" s="237"/>
      <c r="Q1431" s="237"/>
      <c r="R1431" s="237"/>
      <c r="S1431" s="237"/>
      <c r="T1431" s="238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39" t="s">
        <v>186</v>
      </c>
      <c r="AU1431" s="239" t="s">
        <v>88</v>
      </c>
      <c r="AV1431" s="13" t="s">
        <v>88</v>
      </c>
      <c r="AW1431" s="13" t="s">
        <v>39</v>
      </c>
      <c r="AX1431" s="13" t="s">
        <v>78</v>
      </c>
      <c r="AY1431" s="239" t="s">
        <v>146</v>
      </c>
    </row>
    <row r="1432" s="13" customFormat="1">
      <c r="A1432" s="13"/>
      <c r="B1432" s="229"/>
      <c r="C1432" s="230"/>
      <c r="D1432" s="221" t="s">
        <v>186</v>
      </c>
      <c r="E1432" s="231" t="s">
        <v>32</v>
      </c>
      <c r="F1432" s="232" t="s">
        <v>1425</v>
      </c>
      <c r="G1432" s="230"/>
      <c r="H1432" s="233">
        <v>7.4100000000000001</v>
      </c>
      <c r="I1432" s="234"/>
      <c r="J1432" s="230"/>
      <c r="K1432" s="230"/>
      <c r="L1432" s="235"/>
      <c r="M1432" s="236"/>
      <c r="N1432" s="237"/>
      <c r="O1432" s="237"/>
      <c r="P1432" s="237"/>
      <c r="Q1432" s="237"/>
      <c r="R1432" s="237"/>
      <c r="S1432" s="237"/>
      <c r="T1432" s="238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39" t="s">
        <v>186</v>
      </c>
      <c r="AU1432" s="239" t="s">
        <v>88</v>
      </c>
      <c r="AV1432" s="13" t="s">
        <v>88</v>
      </c>
      <c r="AW1432" s="13" t="s">
        <v>39</v>
      </c>
      <c r="AX1432" s="13" t="s">
        <v>78</v>
      </c>
      <c r="AY1432" s="239" t="s">
        <v>146</v>
      </c>
    </row>
    <row r="1433" s="13" customFormat="1">
      <c r="A1433" s="13"/>
      <c r="B1433" s="229"/>
      <c r="C1433" s="230"/>
      <c r="D1433" s="221" t="s">
        <v>186</v>
      </c>
      <c r="E1433" s="231" t="s">
        <v>32</v>
      </c>
      <c r="F1433" s="232" t="s">
        <v>1426</v>
      </c>
      <c r="G1433" s="230"/>
      <c r="H1433" s="233">
        <v>46.640000000000001</v>
      </c>
      <c r="I1433" s="234"/>
      <c r="J1433" s="230"/>
      <c r="K1433" s="230"/>
      <c r="L1433" s="235"/>
      <c r="M1433" s="236"/>
      <c r="N1433" s="237"/>
      <c r="O1433" s="237"/>
      <c r="P1433" s="237"/>
      <c r="Q1433" s="237"/>
      <c r="R1433" s="237"/>
      <c r="S1433" s="237"/>
      <c r="T1433" s="238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39" t="s">
        <v>186</v>
      </c>
      <c r="AU1433" s="239" t="s">
        <v>88</v>
      </c>
      <c r="AV1433" s="13" t="s">
        <v>88</v>
      </c>
      <c r="AW1433" s="13" t="s">
        <v>39</v>
      </c>
      <c r="AX1433" s="13" t="s">
        <v>78</v>
      </c>
      <c r="AY1433" s="239" t="s">
        <v>146</v>
      </c>
    </row>
    <row r="1434" s="13" customFormat="1">
      <c r="A1434" s="13"/>
      <c r="B1434" s="229"/>
      <c r="C1434" s="230"/>
      <c r="D1434" s="221" t="s">
        <v>186</v>
      </c>
      <c r="E1434" s="231" t="s">
        <v>32</v>
      </c>
      <c r="F1434" s="232" t="s">
        <v>1427</v>
      </c>
      <c r="G1434" s="230"/>
      <c r="H1434" s="233">
        <v>32.490000000000002</v>
      </c>
      <c r="I1434" s="234"/>
      <c r="J1434" s="230"/>
      <c r="K1434" s="230"/>
      <c r="L1434" s="235"/>
      <c r="M1434" s="236"/>
      <c r="N1434" s="237"/>
      <c r="O1434" s="237"/>
      <c r="P1434" s="237"/>
      <c r="Q1434" s="237"/>
      <c r="R1434" s="237"/>
      <c r="S1434" s="237"/>
      <c r="T1434" s="238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39" t="s">
        <v>186</v>
      </c>
      <c r="AU1434" s="239" t="s">
        <v>88</v>
      </c>
      <c r="AV1434" s="13" t="s">
        <v>88</v>
      </c>
      <c r="AW1434" s="13" t="s">
        <v>39</v>
      </c>
      <c r="AX1434" s="13" t="s">
        <v>78</v>
      </c>
      <c r="AY1434" s="239" t="s">
        <v>146</v>
      </c>
    </row>
    <row r="1435" s="15" customFormat="1">
      <c r="A1435" s="15"/>
      <c r="B1435" s="254"/>
      <c r="C1435" s="255"/>
      <c r="D1435" s="221" t="s">
        <v>186</v>
      </c>
      <c r="E1435" s="256" t="s">
        <v>32</v>
      </c>
      <c r="F1435" s="257" t="s">
        <v>256</v>
      </c>
      <c r="G1435" s="255"/>
      <c r="H1435" s="258">
        <v>266.73000000000002</v>
      </c>
      <c r="I1435" s="259"/>
      <c r="J1435" s="255"/>
      <c r="K1435" s="255"/>
      <c r="L1435" s="260"/>
      <c r="M1435" s="261"/>
      <c r="N1435" s="262"/>
      <c r="O1435" s="262"/>
      <c r="P1435" s="262"/>
      <c r="Q1435" s="262"/>
      <c r="R1435" s="262"/>
      <c r="S1435" s="262"/>
      <c r="T1435" s="263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T1435" s="264" t="s">
        <v>186</v>
      </c>
      <c r="AU1435" s="264" t="s">
        <v>88</v>
      </c>
      <c r="AV1435" s="15" t="s">
        <v>171</v>
      </c>
      <c r="AW1435" s="15" t="s">
        <v>39</v>
      </c>
      <c r="AX1435" s="15" t="s">
        <v>86</v>
      </c>
      <c r="AY1435" s="264" t="s">
        <v>146</v>
      </c>
    </row>
    <row r="1436" s="2" customFormat="1" ht="33" customHeight="1">
      <c r="A1436" s="42"/>
      <c r="B1436" s="43"/>
      <c r="C1436" s="208" t="s">
        <v>1428</v>
      </c>
      <c r="D1436" s="208" t="s">
        <v>149</v>
      </c>
      <c r="E1436" s="209" t="s">
        <v>1429</v>
      </c>
      <c r="F1436" s="210" t="s">
        <v>1430</v>
      </c>
      <c r="G1436" s="211" t="s">
        <v>294</v>
      </c>
      <c r="H1436" s="212">
        <v>57.149999999999999</v>
      </c>
      <c r="I1436" s="213"/>
      <c r="J1436" s="214">
        <f>ROUND(I1436*H1436,2)</f>
        <v>0</v>
      </c>
      <c r="K1436" s="210" t="s">
        <v>152</v>
      </c>
      <c r="L1436" s="48"/>
      <c r="M1436" s="215" t="s">
        <v>32</v>
      </c>
      <c r="N1436" s="216" t="s">
        <v>49</v>
      </c>
      <c r="O1436" s="88"/>
      <c r="P1436" s="217">
        <f>O1436*H1436</f>
        <v>0</v>
      </c>
      <c r="Q1436" s="217">
        <v>0.00125</v>
      </c>
      <c r="R1436" s="217">
        <f>Q1436*H1436</f>
        <v>0.071437500000000001</v>
      </c>
      <c r="S1436" s="217">
        <v>0</v>
      </c>
      <c r="T1436" s="218">
        <f>S1436*H1436</f>
        <v>0</v>
      </c>
      <c r="U1436" s="42"/>
      <c r="V1436" s="42"/>
      <c r="W1436" s="42"/>
      <c r="X1436" s="42"/>
      <c r="Y1436" s="42"/>
      <c r="Z1436" s="42"/>
      <c r="AA1436" s="42"/>
      <c r="AB1436" s="42"/>
      <c r="AC1436" s="42"/>
      <c r="AD1436" s="42"/>
      <c r="AE1436" s="42"/>
      <c r="AR1436" s="219" t="s">
        <v>362</v>
      </c>
      <c r="AT1436" s="219" t="s">
        <v>149</v>
      </c>
      <c r="AU1436" s="219" t="s">
        <v>88</v>
      </c>
      <c r="AY1436" s="20" t="s">
        <v>146</v>
      </c>
      <c r="BE1436" s="220">
        <f>IF(N1436="základní",J1436,0)</f>
        <v>0</v>
      </c>
      <c r="BF1436" s="220">
        <f>IF(N1436="snížená",J1436,0)</f>
        <v>0</v>
      </c>
      <c r="BG1436" s="220">
        <f>IF(N1436="zákl. přenesená",J1436,0)</f>
        <v>0</v>
      </c>
      <c r="BH1436" s="220">
        <f>IF(N1436="sníž. přenesená",J1436,0)</f>
        <v>0</v>
      </c>
      <c r="BI1436" s="220">
        <f>IF(N1436="nulová",J1436,0)</f>
        <v>0</v>
      </c>
      <c r="BJ1436" s="20" t="s">
        <v>86</v>
      </c>
      <c r="BK1436" s="220">
        <f>ROUND(I1436*H1436,2)</f>
        <v>0</v>
      </c>
      <c r="BL1436" s="20" t="s">
        <v>362</v>
      </c>
      <c r="BM1436" s="219" t="s">
        <v>1431</v>
      </c>
    </row>
    <row r="1437" s="2" customFormat="1">
      <c r="A1437" s="42"/>
      <c r="B1437" s="43"/>
      <c r="C1437" s="44"/>
      <c r="D1437" s="221" t="s">
        <v>155</v>
      </c>
      <c r="E1437" s="44"/>
      <c r="F1437" s="222" t="s">
        <v>1432</v>
      </c>
      <c r="G1437" s="44"/>
      <c r="H1437" s="44"/>
      <c r="I1437" s="223"/>
      <c r="J1437" s="44"/>
      <c r="K1437" s="44"/>
      <c r="L1437" s="48"/>
      <c r="M1437" s="224"/>
      <c r="N1437" s="225"/>
      <c r="O1437" s="88"/>
      <c r="P1437" s="88"/>
      <c r="Q1437" s="88"/>
      <c r="R1437" s="88"/>
      <c r="S1437" s="88"/>
      <c r="T1437" s="89"/>
      <c r="U1437" s="42"/>
      <c r="V1437" s="42"/>
      <c r="W1437" s="42"/>
      <c r="X1437" s="42"/>
      <c r="Y1437" s="42"/>
      <c r="Z1437" s="42"/>
      <c r="AA1437" s="42"/>
      <c r="AB1437" s="42"/>
      <c r="AC1437" s="42"/>
      <c r="AD1437" s="42"/>
      <c r="AE1437" s="42"/>
      <c r="AT1437" s="20" t="s">
        <v>155</v>
      </c>
      <c r="AU1437" s="20" t="s">
        <v>88</v>
      </c>
    </row>
    <row r="1438" s="2" customFormat="1">
      <c r="A1438" s="42"/>
      <c r="B1438" s="43"/>
      <c r="C1438" s="44"/>
      <c r="D1438" s="226" t="s">
        <v>156</v>
      </c>
      <c r="E1438" s="44"/>
      <c r="F1438" s="227" t="s">
        <v>1433</v>
      </c>
      <c r="G1438" s="44"/>
      <c r="H1438" s="44"/>
      <c r="I1438" s="223"/>
      <c r="J1438" s="44"/>
      <c r="K1438" s="44"/>
      <c r="L1438" s="48"/>
      <c r="M1438" s="224"/>
      <c r="N1438" s="225"/>
      <c r="O1438" s="88"/>
      <c r="P1438" s="88"/>
      <c r="Q1438" s="88"/>
      <c r="R1438" s="88"/>
      <c r="S1438" s="88"/>
      <c r="T1438" s="89"/>
      <c r="U1438" s="42"/>
      <c r="V1438" s="42"/>
      <c r="W1438" s="42"/>
      <c r="X1438" s="42"/>
      <c r="Y1438" s="42"/>
      <c r="Z1438" s="42"/>
      <c r="AA1438" s="42"/>
      <c r="AB1438" s="42"/>
      <c r="AC1438" s="42"/>
      <c r="AD1438" s="42"/>
      <c r="AE1438" s="42"/>
      <c r="AT1438" s="20" t="s">
        <v>156</v>
      </c>
      <c r="AU1438" s="20" t="s">
        <v>88</v>
      </c>
    </row>
    <row r="1439" s="14" customFormat="1">
      <c r="A1439" s="14"/>
      <c r="B1439" s="244"/>
      <c r="C1439" s="245"/>
      <c r="D1439" s="221" t="s">
        <v>186</v>
      </c>
      <c r="E1439" s="246" t="s">
        <v>32</v>
      </c>
      <c r="F1439" s="247" t="s">
        <v>1434</v>
      </c>
      <c r="G1439" s="245"/>
      <c r="H1439" s="246" t="s">
        <v>32</v>
      </c>
      <c r="I1439" s="248"/>
      <c r="J1439" s="245"/>
      <c r="K1439" s="245"/>
      <c r="L1439" s="249"/>
      <c r="M1439" s="250"/>
      <c r="N1439" s="251"/>
      <c r="O1439" s="251"/>
      <c r="P1439" s="251"/>
      <c r="Q1439" s="251"/>
      <c r="R1439" s="251"/>
      <c r="S1439" s="251"/>
      <c r="T1439" s="252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53" t="s">
        <v>186</v>
      </c>
      <c r="AU1439" s="253" t="s">
        <v>88</v>
      </c>
      <c r="AV1439" s="14" t="s">
        <v>86</v>
      </c>
      <c r="AW1439" s="14" t="s">
        <v>39</v>
      </c>
      <c r="AX1439" s="14" t="s">
        <v>78</v>
      </c>
      <c r="AY1439" s="253" t="s">
        <v>146</v>
      </c>
    </row>
    <row r="1440" s="13" customFormat="1">
      <c r="A1440" s="13"/>
      <c r="B1440" s="229"/>
      <c r="C1440" s="230"/>
      <c r="D1440" s="221" t="s">
        <v>186</v>
      </c>
      <c r="E1440" s="231" t="s">
        <v>32</v>
      </c>
      <c r="F1440" s="232" t="s">
        <v>1435</v>
      </c>
      <c r="G1440" s="230"/>
      <c r="H1440" s="233">
        <v>15.23</v>
      </c>
      <c r="I1440" s="234"/>
      <c r="J1440" s="230"/>
      <c r="K1440" s="230"/>
      <c r="L1440" s="235"/>
      <c r="M1440" s="236"/>
      <c r="N1440" s="237"/>
      <c r="O1440" s="237"/>
      <c r="P1440" s="237"/>
      <c r="Q1440" s="237"/>
      <c r="R1440" s="237"/>
      <c r="S1440" s="237"/>
      <c r="T1440" s="238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39" t="s">
        <v>186</v>
      </c>
      <c r="AU1440" s="239" t="s">
        <v>88</v>
      </c>
      <c r="AV1440" s="13" t="s">
        <v>88</v>
      </c>
      <c r="AW1440" s="13" t="s">
        <v>39</v>
      </c>
      <c r="AX1440" s="13" t="s">
        <v>78</v>
      </c>
      <c r="AY1440" s="239" t="s">
        <v>146</v>
      </c>
    </row>
    <row r="1441" s="13" customFormat="1">
      <c r="A1441" s="13"/>
      <c r="B1441" s="229"/>
      <c r="C1441" s="230"/>
      <c r="D1441" s="221" t="s">
        <v>186</v>
      </c>
      <c r="E1441" s="231" t="s">
        <v>32</v>
      </c>
      <c r="F1441" s="232" t="s">
        <v>1436</v>
      </c>
      <c r="G1441" s="230"/>
      <c r="H1441" s="233">
        <v>17.57</v>
      </c>
      <c r="I1441" s="234"/>
      <c r="J1441" s="230"/>
      <c r="K1441" s="230"/>
      <c r="L1441" s="235"/>
      <c r="M1441" s="236"/>
      <c r="N1441" s="237"/>
      <c r="O1441" s="237"/>
      <c r="P1441" s="237"/>
      <c r="Q1441" s="237"/>
      <c r="R1441" s="237"/>
      <c r="S1441" s="237"/>
      <c r="T1441" s="238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39" t="s">
        <v>186</v>
      </c>
      <c r="AU1441" s="239" t="s">
        <v>88</v>
      </c>
      <c r="AV1441" s="13" t="s">
        <v>88</v>
      </c>
      <c r="AW1441" s="13" t="s">
        <v>39</v>
      </c>
      <c r="AX1441" s="13" t="s">
        <v>78</v>
      </c>
      <c r="AY1441" s="239" t="s">
        <v>146</v>
      </c>
    </row>
    <row r="1442" s="13" customFormat="1">
      <c r="A1442" s="13"/>
      <c r="B1442" s="229"/>
      <c r="C1442" s="230"/>
      <c r="D1442" s="221" t="s">
        <v>186</v>
      </c>
      <c r="E1442" s="231" t="s">
        <v>32</v>
      </c>
      <c r="F1442" s="232" t="s">
        <v>618</v>
      </c>
      <c r="G1442" s="230"/>
      <c r="H1442" s="233">
        <v>6.7800000000000002</v>
      </c>
      <c r="I1442" s="234"/>
      <c r="J1442" s="230"/>
      <c r="K1442" s="230"/>
      <c r="L1442" s="235"/>
      <c r="M1442" s="236"/>
      <c r="N1442" s="237"/>
      <c r="O1442" s="237"/>
      <c r="P1442" s="237"/>
      <c r="Q1442" s="237"/>
      <c r="R1442" s="237"/>
      <c r="S1442" s="237"/>
      <c r="T1442" s="238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39" t="s">
        <v>186</v>
      </c>
      <c r="AU1442" s="239" t="s">
        <v>88</v>
      </c>
      <c r="AV1442" s="13" t="s">
        <v>88</v>
      </c>
      <c r="AW1442" s="13" t="s">
        <v>39</v>
      </c>
      <c r="AX1442" s="13" t="s">
        <v>78</v>
      </c>
      <c r="AY1442" s="239" t="s">
        <v>146</v>
      </c>
    </row>
    <row r="1443" s="13" customFormat="1">
      <c r="A1443" s="13"/>
      <c r="B1443" s="229"/>
      <c r="C1443" s="230"/>
      <c r="D1443" s="221" t="s">
        <v>186</v>
      </c>
      <c r="E1443" s="231" t="s">
        <v>32</v>
      </c>
      <c r="F1443" s="232" t="s">
        <v>1437</v>
      </c>
      <c r="G1443" s="230"/>
      <c r="H1443" s="233">
        <v>17.57</v>
      </c>
      <c r="I1443" s="234"/>
      <c r="J1443" s="230"/>
      <c r="K1443" s="230"/>
      <c r="L1443" s="235"/>
      <c r="M1443" s="236"/>
      <c r="N1443" s="237"/>
      <c r="O1443" s="237"/>
      <c r="P1443" s="237"/>
      <c r="Q1443" s="237"/>
      <c r="R1443" s="237"/>
      <c r="S1443" s="237"/>
      <c r="T1443" s="238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39" t="s">
        <v>186</v>
      </c>
      <c r="AU1443" s="239" t="s">
        <v>88</v>
      </c>
      <c r="AV1443" s="13" t="s">
        <v>88</v>
      </c>
      <c r="AW1443" s="13" t="s">
        <v>39</v>
      </c>
      <c r="AX1443" s="13" t="s">
        <v>78</v>
      </c>
      <c r="AY1443" s="239" t="s">
        <v>146</v>
      </c>
    </row>
    <row r="1444" s="15" customFormat="1">
      <c r="A1444" s="15"/>
      <c r="B1444" s="254"/>
      <c r="C1444" s="255"/>
      <c r="D1444" s="221" t="s">
        <v>186</v>
      </c>
      <c r="E1444" s="256" t="s">
        <v>32</v>
      </c>
      <c r="F1444" s="257" t="s">
        <v>256</v>
      </c>
      <c r="G1444" s="255"/>
      <c r="H1444" s="258">
        <v>57.149999999999999</v>
      </c>
      <c r="I1444" s="259"/>
      <c r="J1444" s="255"/>
      <c r="K1444" s="255"/>
      <c r="L1444" s="260"/>
      <c r="M1444" s="261"/>
      <c r="N1444" s="262"/>
      <c r="O1444" s="262"/>
      <c r="P1444" s="262"/>
      <c r="Q1444" s="262"/>
      <c r="R1444" s="262"/>
      <c r="S1444" s="262"/>
      <c r="T1444" s="263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T1444" s="264" t="s">
        <v>186</v>
      </c>
      <c r="AU1444" s="264" t="s">
        <v>88</v>
      </c>
      <c r="AV1444" s="15" t="s">
        <v>171</v>
      </c>
      <c r="AW1444" s="15" t="s">
        <v>39</v>
      </c>
      <c r="AX1444" s="15" t="s">
        <v>86</v>
      </c>
      <c r="AY1444" s="264" t="s">
        <v>146</v>
      </c>
    </row>
    <row r="1445" s="2" customFormat="1" ht="24.15" customHeight="1">
      <c r="A1445" s="42"/>
      <c r="B1445" s="43"/>
      <c r="C1445" s="265" t="s">
        <v>1438</v>
      </c>
      <c r="D1445" s="265" t="s">
        <v>286</v>
      </c>
      <c r="E1445" s="266" t="s">
        <v>1439</v>
      </c>
      <c r="F1445" s="267" t="s">
        <v>1440</v>
      </c>
      <c r="G1445" s="268" t="s">
        <v>294</v>
      </c>
      <c r="H1445" s="269">
        <v>60.008000000000003</v>
      </c>
      <c r="I1445" s="270"/>
      <c r="J1445" s="271">
        <f>ROUND(I1445*H1445,2)</f>
        <v>0</v>
      </c>
      <c r="K1445" s="267" t="s">
        <v>152</v>
      </c>
      <c r="L1445" s="272"/>
      <c r="M1445" s="273" t="s">
        <v>32</v>
      </c>
      <c r="N1445" s="274" t="s">
        <v>49</v>
      </c>
      <c r="O1445" s="88"/>
      <c r="P1445" s="217">
        <f>O1445*H1445</f>
        <v>0</v>
      </c>
      <c r="Q1445" s="217">
        <v>0.0080000000000000002</v>
      </c>
      <c r="R1445" s="217">
        <f>Q1445*H1445</f>
        <v>0.48006400000000005</v>
      </c>
      <c r="S1445" s="217">
        <v>0</v>
      </c>
      <c r="T1445" s="218">
        <f>S1445*H1445</f>
        <v>0</v>
      </c>
      <c r="U1445" s="42"/>
      <c r="V1445" s="42"/>
      <c r="W1445" s="42"/>
      <c r="X1445" s="42"/>
      <c r="Y1445" s="42"/>
      <c r="Z1445" s="42"/>
      <c r="AA1445" s="42"/>
      <c r="AB1445" s="42"/>
      <c r="AC1445" s="42"/>
      <c r="AD1445" s="42"/>
      <c r="AE1445" s="42"/>
      <c r="AR1445" s="219" t="s">
        <v>538</v>
      </c>
      <c r="AT1445" s="219" t="s">
        <v>286</v>
      </c>
      <c r="AU1445" s="219" t="s">
        <v>88</v>
      </c>
      <c r="AY1445" s="20" t="s">
        <v>146</v>
      </c>
      <c r="BE1445" s="220">
        <f>IF(N1445="základní",J1445,0)</f>
        <v>0</v>
      </c>
      <c r="BF1445" s="220">
        <f>IF(N1445="snížená",J1445,0)</f>
        <v>0</v>
      </c>
      <c r="BG1445" s="220">
        <f>IF(N1445="zákl. přenesená",J1445,0)</f>
        <v>0</v>
      </c>
      <c r="BH1445" s="220">
        <f>IF(N1445="sníž. přenesená",J1445,0)</f>
        <v>0</v>
      </c>
      <c r="BI1445" s="220">
        <f>IF(N1445="nulová",J1445,0)</f>
        <v>0</v>
      </c>
      <c r="BJ1445" s="20" t="s">
        <v>86</v>
      </c>
      <c r="BK1445" s="220">
        <f>ROUND(I1445*H1445,2)</f>
        <v>0</v>
      </c>
      <c r="BL1445" s="20" t="s">
        <v>362</v>
      </c>
      <c r="BM1445" s="219" t="s">
        <v>1441</v>
      </c>
    </row>
    <row r="1446" s="2" customFormat="1">
      <c r="A1446" s="42"/>
      <c r="B1446" s="43"/>
      <c r="C1446" s="44"/>
      <c r="D1446" s="221" t="s">
        <v>155</v>
      </c>
      <c r="E1446" s="44"/>
      <c r="F1446" s="222" t="s">
        <v>1440</v>
      </c>
      <c r="G1446" s="44"/>
      <c r="H1446" s="44"/>
      <c r="I1446" s="223"/>
      <c r="J1446" s="44"/>
      <c r="K1446" s="44"/>
      <c r="L1446" s="48"/>
      <c r="M1446" s="224"/>
      <c r="N1446" s="225"/>
      <c r="O1446" s="88"/>
      <c r="P1446" s="88"/>
      <c r="Q1446" s="88"/>
      <c r="R1446" s="88"/>
      <c r="S1446" s="88"/>
      <c r="T1446" s="89"/>
      <c r="U1446" s="42"/>
      <c r="V1446" s="42"/>
      <c r="W1446" s="42"/>
      <c r="X1446" s="42"/>
      <c r="Y1446" s="42"/>
      <c r="Z1446" s="42"/>
      <c r="AA1446" s="42"/>
      <c r="AB1446" s="42"/>
      <c r="AC1446" s="42"/>
      <c r="AD1446" s="42"/>
      <c r="AE1446" s="42"/>
      <c r="AT1446" s="20" t="s">
        <v>155</v>
      </c>
      <c r="AU1446" s="20" t="s">
        <v>88</v>
      </c>
    </row>
    <row r="1447" s="13" customFormat="1">
      <c r="A1447" s="13"/>
      <c r="B1447" s="229"/>
      <c r="C1447" s="230"/>
      <c r="D1447" s="221" t="s">
        <v>186</v>
      </c>
      <c r="E1447" s="230"/>
      <c r="F1447" s="232" t="s">
        <v>1442</v>
      </c>
      <c r="G1447" s="230"/>
      <c r="H1447" s="233">
        <v>60.008000000000003</v>
      </c>
      <c r="I1447" s="234"/>
      <c r="J1447" s="230"/>
      <c r="K1447" s="230"/>
      <c r="L1447" s="235"/>
      <c r="M1447" s="236"/>
      <c r="N1447" s="237"/>
      <c r="O1447" s="237"/>
      <c r="P1447" s="237"/>
      <c r="Q1447" s="237"/>
      <c r="R1447" s="237"/>
      <c r="S1447" s="237"/>
      <c r="T1447" s="238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39" t="s">
        <v>186</v>
      </c>
      <c r="AU1447" s="239" t="s">
        <v>88</v>
      </c>
      <c r="AV1447" s="13" t="s">
        <v>88</v>
      </c>
      <c r="AW1447" s="13" t="s">
        <v>4</v>
      </c>
      <c r="AX1447" s="13" t="s">
        <v>86</v>
      </c>
      <c r="AY1447" s="239" t="s">
        <v>146</v>
      </c>
    </row>
    <row r="1448" s="2" customFormat="1" ht="33" customHeight="1">
      <c r="A1448" s="42"/>
      <c r="B1448" s="43"/>
      <c r="C1448" s="208" t="s">
        <v>1443</v>
      </c>
      <c r="D1448" s="208" t="s">
        <v>149</v>
      </c>
      <c r="E1448" s="209" t="s">
        <v>1444</v>
      </c>
      <c r="F1448" s="210" t="s">
        <v>1445</v>
      </c>
      <c r="G1448" s="211" t="s">
        <v>294</v>
      </c>
      <c r="H1448" s="212">
        <v>50.630000000000003</v>
      </c>
      <c r="I1448" s="213"/>
      <c r="J1448" s="214">
        <f>ROUND(I1448*H1448,2)</f>
        <v>0</v>
      </c>
      <c r="K1448" s="210" t="s">
        <v>152</v>
      </c>
      <c r="L1448" s="48"/>
      <c r="M1448" s="215" t="s">
        <v>32</v>
      </c>
      <c r="N1448" s="216" t="s">
        <v>49</v>
      </c>
      <c r="O1448" s="88"/>
      <c r="P1448" s="217">
        <f>O1448*H1448</f>
        <v>0</v>
      </c>
      <c r="Q1448" s="217">
        <v>0.065699999999999995</v>
      </c>
      <c r="R1448" s="217">
        <f>Q1448*H1448</f>
        <v>3.3263910000000001</v>
      </c>
      <c r="S1448" s="217">
        <v>0</v>
      </c>
      <c r="T1448" s="218">
        <f>S1448*H1448</f>
        <v>0</v>
      </c>
      <c r="U1448" s="42"/>
      <c r="V1448" s="42"/>
      <c r="W1448" s="42"/>
      <c r="X1448" s="42"/>
      <c r="Y1448" s="42"/>
      <c r="Z1448" s="42"/>
      <c r="AA1448" s="42"/>
      <c r="AB1448" s="42"/>
      <c r="AC1448" s="42"/>
      <c r="AD1448" s="42"/>
      <c r="AE1448" s="42"/>
      <c r="AR1448" s="219" t="s">
        <v>362</v>
      </c>
      <c r="AT1448" s="219" t="s">
        <v>149</v>
      </c>
      <c r="AU1448" s="219" t="s">
        <v>88</v>
      </c>
      <c r="AY1448" s="20" t="s">
        <v>146</v>
      </c>
      <c r="BE1448" s="220">
        <f>IF(N1448="základní",J1448,0)</f>
        <v>0</v>
      </c>
      <c r="BF1448" s="220">
        <f>IF(N1448="snížená",J1448,0)</f>
        <v>0</v>
      </c>
      <c r="BG1448" s="220">
        <f>IF(N1448="zákl. přenesená",J1448,0)</f>
        <v>0</v>
      </c>
      <c r="BH1448" s="220">
        <f>IF(N1448="sníž. přenesená",J1448,0)</f>
        <v>0</v>
      </c>
      <c r="BI1448" s="220">
        <f>IF(N1448="nulová",J1448,0)</f>
        <v>0</v>
      </c>
      <c r="BJ1448" s="20" t="s">
        <v>86</v>
      </c>
      <c r="BK1448" s="220">
        <f>ROUND(I1448*H1448,2)</f>
        <v>0</v>
      </c>
      <c r="BL1448" s="20" t="s">
        <v>362</v>
      </c>
      <c r="BM1448" s="219" t="s">
        <v>1446</v>
      </c>
    </row>
    <row r="1449" s="2" customFormat="1">
      <c r="A1449" s="42"/>
      <c r="B1449" s="43"/>
      <c r="C1449" s="44"/>
      <c r="D1449" s="221" t="s">
        <v>155</v>
      </c>
      <c r="E1449" s="44"/>
      <c r="F1449" s="222" t="s">
        <v>1447</v>
      </c>
      <c r="G1449" s="44"/>
      <c r="H1449" s="44"/>
      <c r="I1449" s="223"/>
      <c r="J1449" s="44"/>
      <c r="K1449" s="44"/>
      <c r="L1449" s="48"/>
      <c r="M1449" s="224"/>
      <c r="N1449" s="225"/>
      <c r="O1449" s="88"/>
      <c r="P1449" s="88"/>
      <c r="Q1449" s="88"/>
      <c r="R1449" s="88"/>
      <c r="S1449" s="88"/>
      <c r="T1449" s="89"/>
      <c r="U1449" s="42"/>
      <c r="V1449" s="42"/>
      <c r="W1449" s="42"/>
      <c r="X1449" s="42"/>
      <c r="Y1449" s="42"/>
      <c r="Z1449" s="42"/>
      <c r="AA1449" s="42"/>
      <c r="AB1449" s="42"/>
      <c r="AC1449" s="42"/>
      <c r="AD1449" s="42"/>
      <c r="AE1449" s="42"/>
      <c r="AT1449" s="20" t="s">
        <v>155</v>
      </c>
      <c r="AU1449" s="20" t="s">
        <v>88</v>
      </c>
    </row>
    <row r="1450" s="2" customFormat="1">
      <c r="A1450" s="42"/>
      <c r="B1450" s="43"/>
      <c r="C1450" s="44"/>
      <c r="D1450" s="226" t="s">
        <v>156</v>
      </c>
      <c r="E1450" s="44"/>
      <c r="F1450" s="227" t="s">
        <v>1448</v>
      </c>
      <c r="G1450" s="44"/>
      <c r="H1450" s="44"/>
      <c r="I1450" s="223"/>
      <c r="J1450" s="44"/>
      <c r="K1450" s="44"/>
      <c r="L1450" s="48"/>
      <c r="M1450" s="224"/>
      <c r="N1450" s="225"/>
      <c r="O1450" s="88"/>
      <c r="P1450" s="88"/>
      <c r="Q1450" s="88"/>
      <c r="R1450" s="88"/>
      <c r="S1450" s="88"/>
      <c r="T1450" s="89"/>
      <c r="U1450" s="42"/>
      <c r="V1450" s="42"/>
      <c r="W1450" s="42"/>
      <c r="X1450" s="42"/>
      <c r="Y1450" s="42"/>
      <c r="Z1450" s="42"/>
      <c r="AA1450" s="42"/>
      <c r="AB1450" s="42"/>
      <c r="AC1450" s="42"/>
      <c r="AD1450" s="42"/>
      <c r="AE1450" s="42"/>
      <c r="AT1450" s="20" t="s">
        <v>156</v>
      </c>
      <c r="AU1450" s="20" t="s">
        <v>88</v>
      </c>
    </row>
    <row r="1451" s="2" customFormat="1">
      <c r="A1451" s="42"/>
      <c r="B1451" s="43"/>
      <c r="C1451" s="44"/>
      <c r="D1451" s="221" t="s">
        <v>162</v>
      </c>
      <c r="E1451" s="44"/>
      <c r="F1451" s="228" t="s">
        <v>1183</v>
      </c>
      <c r="G1451" s="44"/>
      <c r="H1451" s="44"/>
      <c r="I1451" s="223"/>
      <c r="J1451" s="44"/>
      <c r="K1451" s="44"/>
      <c r="L1451" s="48"/>
      <c r="M1451" s="224"/>
      <c r="N1451" s="225"/>
      <c r="O1451" s="88"/>
      <c r="P1451" s="88"/>
      <c r="Q1451" s="88"/>
      <c r="R1451" s="88"/>
      <c r="S1451" s="88"/>
      <c r="T1451" s="89"/>
      <c r="U1451" s="42"/>
      <c r="V1451" s="42"/>
      <c r="W1451" s="42"/>
      <c r="X1451" s="42"/>
      <c r="Y1451" s="42"/>
      <c r="Z1451" s="42"/>
      <c r="AA1451" s="42"/>
      <c r="AB1451" s="42"/>
      <c r="AC1451" s="42"/>
      <c r="AD1451" s="42"/>
      <c r="AE1451" s="42"/>
      <c r="AT1451" s="20" t="s">
        <v>162</v>
      </c>
      <c r="AU1451" s="20" t="s">
        <v>88</v>
      </c>
    </row>
    <row r="1452" s="14" customFormat="1">
      <c r="A1452" s="14"/>
      <c r="B1452" s="244"/>
      <c r="C1452" s="245"/>
      <c r="D1452" s="221" t="s">
        <v>186</v>
      </c>
      <c r="E1452" s="246" t="s">
        <v>32</v>
      </c>
      <c r="F1452" s="247" t="s">
        <v>1092</v>
      </c>
      <c r="G1452" s="245"/>
      <c r="H1452" s="246" t="s">
        <v>32</v>
      </c>
      <c r="I1452" s="248"/>
      <c r="J1452" s="245"/>
      <c r="K1452" s="245"/>
      <c r="L1452" s="249"/>
      <c r="M1452" s="250"/>
      <c r="N1452" s="251"/>
      <c r="O1452" s="251"/>
      <c r="P1452" s="251"/>
      <c r="Q1452" s="251"/>
      <c r="R1452" s="251"/>
      <c r="S1452" s="251"/>
      <c r="T1452" s="252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53" t="s">
        <v>186</v>
      </c>
      <c r="AU1452" s="253" t="s">
        <v>88</v>
      </c>
      <c r="AV1452" s="14" t="s">
        <v>86</v>
      </c>
      <c r="AW1452" s="14" t="s">
        <v>39</v>
      </c>
      <c r="AX1452" s="14" t="s">
        <v>78</v>
      </c>
      <c r="AY1452" s="253" t="s">
        <v>146</v>
      </c>
    </row>
    <row r="1453" s="13" customFormat="1">
      <c r="A1453" s="13"/>
      <c r="B1453" s="229"/>
      <c r="C1453" s="230"/>
      <c r="D1453" s="221" t="s">
        <v>186</v>
      </c>
      <c r="E1453" s="231" t="s">
        <v>32</v>
      </c>
      <c r="F1453" s="232" t="s">
        <v>1449</v>
      </c>
      <c r="G1453" s="230"/>
      <c r="H1453" s="233">
        <v>50.630000000000003</v>
      </c>
      <c r="I1453" s="234"/>
      <c r="J1453" s="230"/>
      <c r="K1453" s="230"/>
      <c r="L1453" s="235"/>
      <c r="M1453" s="236"/>
      <c r="N1453" s="237"/>
      <c r="O1453" s="237"/>
      <c r="P1453" s="237"/>
      <c r="Q1453" s="237"/>
      <c r="R1453" s="237"/>
      <c r="S1453" s="237"/>
      <c r="T1453" s="238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39" t="s">
        <v>186</v>
      </c>
      <c r="AU1453" s="239" t="s">
        <v>88</v>
      </c>
      <c r="AV1453" s="13" t="s">
        <v>88</v>
      </c>
      <c r="AW1453" s="13" t="s">
        <v>39</v>
      </c>
      <c r="AX1453" s="13" t="s">
        <v>86</v>
      </c>
      <c r="AY1453" s="239" t="s">
        <v>146</v>
      </c>
    </row>
    <row r="1454" s="2" customFormat="1" ht="37.8" customHeight="1">
      <c r="A1454" s="42"/>
      <c r="B1454" s="43"/>
      <c r="C1454" s="208" t="s">
        <v>1450</v>
      </c>
      <c r="D1454" s="208" t="s">
        <v>149</v>
      </c>
      <c r="E1454" s="209" t="s">
        <v>1451</v>
      </c>
      <c r="F1454" s="210" t="s">
        <v>1452</v>
      </c>
      <c r="G1454" s="211" t="s">
        <v>294</v>
      </c>
      <c r="H1454" s="212">
        <v>26.283999999999999</v>
      </c>
      <c r="I1454" s="213"/>
      <c r="J1454" s="214">
        <f>ROUND(I1454*H1454,2)</f>
        <v>0</v>
      </c>
      <c r="K1454" s="210" t="s">
        <v>152</v>
      </c>
      <c r="L1454" s="48"/>
      <c r="M1454" s="215" t="s">
        <v>32</v>
      </c>
      <c r="N1454" s="216" t="s">
        <v>49</v>
      </c>
      <c r="O1454" s="88"/>
      <c r="P1454" s="217">
        <f>O1454*H1454</f>
        <v>0</v>
      </c>
      <c r="Q1454" s="217">
        <v>0.044229999999999998</v>
      </c>
      <c r="R1454" s="217">
        <f>Q1454*H1454</f>
        <v>1.1625413199999999</v>
      </c>
      <c r="S1454" s="217">
        <v>0</v>
      </c>
      <c r="T1454" s="218">
        <f>S1454*H1454</f>
        <v>0</v>
      </c>
      <c r="U1454" s="42"/>
      <c r="V1454" s="42"/>
      <c r="W1454" s="42"/>
      <c r="X1454" s="42"/>
      <c r="Y1454" s="42"/>
      <c r="Z1454" s="42"/>
      <c r="AA1454" s="42"/>
      <c r="AB1454" s="42"/>
      <c r="AC1454" s="42"/>
      <c r="AD1454" s="42"/>
      <c r="AE1454" s="42"/>
      <c r="AR1454" s="219" t="s">
        <v>362</v>
      </c>
      <c r="AT1454" s="219" t="s">
        <v>149</v>
      </c>
      <c r="AU1454" s="219" t="s">
        <v>88</v>
      </c>
      <c r="AY1454" s="20" t="s">
        <v>146</v>
      </c>
      <c r="BE1454" s="220">
        <f>IF(N1454="základní",J1454,0)</f>
        <v>0</v>
      </c>
      <c r="BF1454" s="220">
        <f>IF(N1454="snížená",J1454,0)</f>
        <v>0</v>
      </c>
      <c r="BG1454" s="220">
        <f>IF(N1454="zákl. přenesená",J1454,0)</f>
        <v>0</v>
      </c>
      <c r="BH1454" s="220">
        <f>IF(N1454="sníž. přenesená",J1454,0)</f>
        <v>0</v>
      </c>
      <c r="BI1454" s="220">
        <f>IF(N1454="nulová",J1454,0)</f>
        <v>0</v>
      </c>
      <c r="BJ1454" s="20" t="s">
        <v>86</v>
      </c>
      <c r="BK1454" s="220">
        <f>ROUND(I1454*H1454,2)</f>
        <v>0</v>
      </c>
      <c r="BL1454" s="20" t="s">
        <v>362</v>
      </c>
      <c r="BM1454" s="219" t="s">
        <v>1453</v>
      </c>
    </row>
    <row r="1455" s="2" customFormat="1">
      <c r="A1455" s="42"/>
      <c r="B1455" s="43"/>
      <c r="C1455" s="44"/>
      <c r="D1455" s="221" t="s">
        <v>155</v>
      </c>
      <c r="E1455" s="44"/>
      <c r="F1455" s="222" t="s">
        <v>1454</v>
      </c>
      <c r="G1455" s="44"/>
      <c r="H1455" s="44"/>
      <c r="I1455" s="223"/>
      <c r="J1455" s="44"/>
      <c r="K1455" s="44"/>
      <c r="L1455" s="48"/>
      <c r="M1455" s="224"/>
      <c r="N1455" s="225"/>
      <c r="O1455" s="88"/>
      <c r="P1455" s="88"/>
      <c r="Q1455" s="88"/>
      <c r="R1455" s="88"/>
      <c r="S1455" s="88"/>
      <c r="T1455" s="89"/>
      <c r="U1455" s="42"/>
      <c r="V1455" s="42"/>
      <c r="W1455" s="42"/>
      <c r="X1455" s="42"/>
      <c r="Y1455" s="42"/>
      <c r="Z1455" s="42"/>
      <c r="AA1455" s="42"/>
      <c r="AB1455" s="42"/>
      <c r="AC1455" s="42"/>
      <c r="AD1455" s="42"/>
      <c r="AE1455" s="42"/>
      <c r="AT1455" s="20" t="s">
        <v>155</v>
      </c>
      <c r="AU1455" s="20" t="s">
        <v>88</v>
      </c>
    </row>
    <row r="1456" s="2" customFormat="1">
      <c r="A1456" s="42"/>
      <c r="B1456" s="43"/>
      <c r="C1456" s="44"/>
      <c r="D1456" s="226" t="s">
        <v>156</v>
      </c>
      <c r="E1456" s="44"/>
      <c r="F1456" s="227" t="s">
        <v>1455</v>
      </c>
      <c r="G1456" s="44"/>
      <c r="H1456" s="44"/>
      <c r="I1456" s="223"/>
      <c r="J1456" s="44"/>
      <c r="K1456" s="44"/>
      <c r="L1456" s="48"/>
      <c r="M1456" s="224"/>
      <c r="N1456" s="225"/>
      <c r="O1456" s="88"/>
      <c r="P1456" s="88"/>
      <c r="Q1456" s="88"/>
      <c r="R1456" s="88"/>
      <c r="S1456" s="88"/>
      <c r="T1456" s="89"/>
      <c r="U1456" s="42"/>
      <c r="V1456" s="42"/>
      <c r="W1456" s="42"/>
      <c r="X1456" s="42"/>
      <c r="Y1456" s="42"/>
      <c r="Z1456" s="42"/>
      <c r="AA1456" s="42"/>
      <c r="AB1456" s="42"/>
      <c r="AC1456" s="42"/>
      <c r="AD1456" s="42"/>
      <c r="AE1456" s="42"/>
      <c r="AT1456" s="20" t="s">
        <v>156</v>
      </c>
      <c r="AU1456" s="20" t="s">
        <v>88</v>
      </c>
    </row>
    <row r="1457" s="2" customFormat="1">
      <c r="A1457" s="42"/>
      <c r="B1457" s="43"/>
      <c r="C1457" s="44"/>
      <c r="D1457" s="221" t="s">
        <v>162</v>
      </c>
      <c r="E1457" s="44"/>
      <c r="F1457" s="228" t="s">
        <v>1183</v>
      </c>
      <c r="G1457" s="44"/>
      <c r="H1457" s="44"/>
      <c r="I1457" s="223"/>
      <c r="J1457" s="44"/>
      <c r="K1457" s="44"/>
      <c r="L1457" s="48"/>
      <c r="M1457" s="224"/>
      <c r="N1457" s="225"/>
      <c r="O1457" s="88"/>
      <c r="P1457" s="88"/>
      <c r="Q1457" s="88"/>
      <c r="R1457" s="88"/>
      <c r="S1457" s="88"/>
      <c r="T1457" s="89"/>
      <c r="U1457" s="42"/>
      <c r="V1457" s="42"/>
      <c r="W1457" s="42"/>
      <c r="X1457" s="42"/>
      <c r="Y1457" s="42"/>
      <c r="Z1457" s="42"/>
      <c r="AA1457" s="42"/>
      <c r="AB1457" s="42"/>
      <c r="AC1457" s="42"/>
      <c r="AD1457" s="42"/>
      <c r="AE1457" s="42"/>
      <c r="AT1457" s="20" t="s">
        <v>162</v>
      </c>
      <c r="AU1457" s="20" t="s">
        <v>88</v>
      </c>
    </row>
    <row r="1458" s="14" customFormat="1">
      <c r="A1458" s="14"/>
      <c r="B1458" s="244"/>
      <c r="C1458" s="245"/>
      <c r="D1458" s="221" t="s">
        <v>186</v>
      </c>
      <c r="E1458" s="246" t="s">
        <v>32</v>
      </c>
      <c r="F1458" s="247" t="s">
        <v>1456</v>
      </c>
      <c r="G1458" s="245"/>
      <c r="H1458" s="246" t="s">
        <v>32</v>
      </c>
      <c r="I1458" s="248"/>
      <c r="J1458" s="245"/>
      <c r="K1458" s="245"/>
      <c r="L1458" s="249"/>
      <c r="M1458" s="250"/>
      <c r="N1458" s="251"/>
      <c r="O1458" s="251"/>
      <c r="P1458" s="251"/>
      <c r="Q1458" s="251"/>
      <c r="R1458" s="251"/>
      <c r="S1458" s="251"/>
      <c r="T1458" s="252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53" t="s">
        <v>186</v>
      </c>
      <c r="AU1458" s="253" t="s">
        <v>88</v>
      </c>
      <c r="AV1458" s="14" t="s">
        <v>86</v>
      </c>
      <c r="AW1458" s="14" t="s">
        <v>39</v>
      </c>
      <c r="AX1458" s="14" t="s">
        <v>78</v>
      </c>
      <c r="AY1458" s="253" t="s">
        <v>146</v>
      </c>
    </row>
    <row r="1459" s="14" customFormat="1">
      <c r="A1459" s="14"/>
      <c r="B1459" s="244"/>
      <c r="C1459" s="245"/>
      <c r="D1459" s="221" t="s">
        <v>186</v>
      </c>
      <c r="E1459" s="246" t="s">
        <v>32</v>
      </c>
      <c r="F1459" s="247" t="s">
        <v>1457</v>
      </c>
      <c r="G1459" s="245"/>
      <c r="H1459" s="246" t="s">
        <v>32</v>
      </c>
      <c r="I1459" s="248"/>
      <c r="J1459" s="245"/>
      <c r="K1459" s="245"/>
      <c r="L1459" s="249"/>
      <c r="M1459" s="250"/>
      <c r="N1459" s="251"/>
      <c r="O1459" s="251"/>
      <c r="P1459" s="251"/>
      <c r="Q1459" s="251"/>
      <c r="R1459" s="251"/>
      <c r="S1459" s="251"/>
      <c r="T1459" s="252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53" t="s">
        <v>186</v>
      </c>
      <c r="AU1459" s="253" t="s">
        <v>88</v>
      </c>
      <c r="AV1459" s="14" t="s">
        <v>86</v>
      </c>
      <c r="AW1459" s="14" t="s">
        <v>39</v>
      </c>
      <c r="AX1459" s="14" t="s">
        <v>78</v>
      </c>
      <c r="AY1459" s="253" t="s">
        <v>146</v>
      </c>
    </row>
    <row r="1460" s="14" customFormat="1">
      <c r="A1460" s="14"/>
      <c r="B1460" s="244"/>
      <c r="C1460" s="245"/>
      <c r="D1460" s="221" t="s">
        <v>186</v>
      </c>
      <c r="E1460" s="246" t="s">
        <v>32</v>
      </c>
      <c r="F1460" s="247" t="s">
        <v>1458</v>
      </c>
      <c r="G1460" s="245"/>
      <c r="H1460" s="246" t="s">
        <v>32</v>
      </c>
      <c r="I1460" s="248"/>
      <c r="J1460" s="245"/>
      <c r="K1460" s="245"/>
      <c r="L1460" s="249"/>
      <c r="M1460" s="250"/>
      <c r="N1460" s="251"/>
      <c r="O1460" s="251"/>
      <c r="P1460" s="251"/>
      <c r="Q1460" s="251"/>
      <c r="R1460" s="251"/>
      <c r="S1460" s="251"/>
      <c r="T1460" s="252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53" t="s">
        <v>186</v>
      </c>
      <c r="AU1460" s="253" t="s">
        <v>88</v>
      </c>
      <c r="AV1460" s="14" t="s">
        <v>86</v>
      </c>
      <c r="AW1460" s="14" t="s">
        <v>39</v>
      </c>
      <c r="AX1460" s="14" t="s">
        <v>78</v>
      </c>
      <c r="AY1460" s="253" t="s">
        <v>146</v>
      </c>
    </row>
    <row r="1461" s="13" customFormat="1">
      <c r="A1461" s="13"/>
      <c r="B1461" s="229"/>
      <c r="C1461" s="230"/>
      <c r="D1461" s="221" t="s">
        <v>186</v>
      </c>
      <c r="E1461" s="231" t="s">
        <v>32</v>
      </c>
      <c r="F1461" s="232" t="s">
        <v>1459</v>
      </c>
      <c r="G1461" s="230"/>
      <c r="H1461" s="233">
        <v>9.2349999999999994</v>
      </c>
      <c r="I1461" s="234"/>
      <c r="J1461" s="230"/>
      <c r="K1461" s="230"/>
      <c r="L1461" s="235"/>
      <c r="M1461" s="236"/>
      <c r="N1461" s="237"/>
      <c r="O1461" s="237"/>
      <c r="P1461" s="237"/>
      <c r="Q1461" s="237"/>
      <c r="R1461" s="237"/>
      <c r="S1461" s="237"/>
      <c r="T1461" s="238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39" t="s">
        <v>186</v>
      </c>
      <c r="AU1461" s="239" t="s">
        <v>88</v>
      </c>
      <c r="AV1461" s="13" t="s">
        <v>88</v>
      </c>
      <c r="AW1461" s="13" t="s">
        <v>39</v>
      </c>
      <c r="AX1461" s="13" t="s">
        <v>78</v>
      </c>
      <c r="AY1461" s="239" t="s">
        <v>146</v>
      </c>
    </row>
    <row r="1462" s="13" customFormat="1">
      <c r="A1462" s="13"/>
      <c r="B1462" s="229"/>
      <c r="C1462" s="230"/>
      <c r="D1462" s="221" t="s">
        <v>186</v>
      </c>
      <c r="E1462" s="231" t="s">
        <v>32</v>
      </c>
      <c r="F1462" s="232" t="s">
        <v>1460</v>
      </c>
      <c r="G1462" s="230"/>
      <c r="H1462" s="233">
        <v>-1.72</v>
      </c>
      <c r="I1462" s="234"/>
      <c r="J1462" s="230"/>
      <c r="K1462" s="230"/>
      <c r="L1462" s="235"/>
      <c r="M1462" s="236"/>
      <c r="N1462" s="237"/>
      <c r="O1462" s="237"/>
      <c r="P1462" s="237"/>
      <c r="Q1462" s="237"/>
      <c r="R1462" s="237"/>
      <c r="S1462" s="237"/>
      <c r="T1462" s="238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39" t="s">
        <v>186</v>
      </c>
      <c r="AU1462" s="239" t="s">
        <v>88</v>
      </c>
      <c r="AV1462" s="13" t="s">
        <v>88</v>
      </c>
      <c r="AW1462" s="13" t="s">
        <v>39</v>
      </c>
      <c r="AX1462" s="13" t="s">
        <v>78</v>
      </c>
      <c r="AY1462" s="239" t="s">
        <v>146</v>
      </c>
    </row>
    <row r="1463" s="14" customFormat="1">
      <c r="A1463" s="14"/>
      <c r="B1463" s="244"/>
      <c r="C1463" s="245"/>
      <c r="D1463" s="221" t="s">
        <v>186</v>
      </c>
      <c r="E1463" s="246" t="s">
        <v>32</v>
      </c>
      <c r="F1463" s="247" t="s">
        <v>1461</v>
      </c>
      <c r="G1463" s="245"/>
      <c r="H1463" s="246" t="s">
        <v>32</v>
      </c>
      <c r="I1463" s="248"/>
      <c r="J1463" s="245"/>
      <c r="K1463" s="245"/>
      <c r="L1463" s="249"/>
      <c r="M1463" s="250"/>
      <c r="N1463" s="251"/>
      <c r="O1463" s="251"/>
      <c r="P1463" s="251"/>
      <c r="Q1463" s="251"/>
      <c r="R1463" s="251"/>
      <c r="S1463" s="251"/>
      <c r="T1463" s="252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53" t="s">
        <v>186</v>
      </c>
      <c r="AU1463" s="253" t="s">
        <v>88</v>
      </c>
      <c r="AV1463" s="14" t="s">
        <v>86</v>
      </c>
      <c r="AW1463" s="14" t="s">
        <v>39</v>
      </c>
      <c r="AX1463" s="14" t="s">
        <v>78</v>
      </c>
      <c r="AY1463" s="253" t="s">
        <v>146</v>
      </c>
    </row>
    <row r="1464" s="13" customFormat="1">
      <c r="A1464" s="13"/>
      <c r="B1464" s="229"/>
      <c r="C1464" s="230"/>
      <c r="D1464" s="221" t="s">
        <v>186</v>
      </c>
      <c r="E1464" s="231" t="s">
        <v>32</v>
      </c>
      <c r="F1464" s="232" t="s">
        <v>1462</v>
      </c>
      <c r="G1464" s="230"/>
      <c r="H1464" s="233">
        <v>5.6269999999999998</v>
      </c>
      <c r="I1464" s="234"/>
      <c r="J1464" s="230"/>
      <c r="K1464" s="230"/>
      <c r="L1464" s="235"/>
      <c r="M1464" s="236"/>
      <c r="N1464" s="237"/>
      <c r="O1464" s="237"/>
      <c r="P1464" s="237"/>
      <c r="Q1464" s="237"/>
      <c r="R1464" s="237"/>
      <c r="S1464" s="237"/>
      <c r="T1464" s="238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39" t="s">
        <v>186</v>
      </c>
      <c r="AU1464" s="239" t="s">
        <v>88</v>
      </c>
      <c r="AV1464" s="13" t="s">
        <v>88</v>
      </c>
      <c r="AW1464" s="13" t="s">
        <v>39</v>
      </c>
      <c r="AX1464" s="13" t="s">
        <v>78</v>
      </c>
      <c r="AY1464" s="239" t="s">
        <v>146</v>
      </c>
    </row>
    <row r="1465" s="14" customFormat="1">
      <c r="A1465" s="14"/>
      <c r="B1465" s="244"/>
      <c r="C1465" s="245"/>
      <c r="D1465" s="221" t="s">
        <v>186</v>
      </c>
      <c r="E1465" s="246" t="s">
        <v>32</v>
      </c>
      <c r="F1465" s="247" t="s">
        <v>1463</v>
      </c>
      <c r="G1465" s="245"/>
      <c r="H1465" s="246" t="s">
        <v>32</v>
      </c>
      <c r="I1465" s="248"/>
      <c r="J1465" s="245"/>
      <c r="K1465" s="245"/>
      <c r="L1465" s="249"/>
      <c r="M1465" s="250"/>
      <c r="N1465" s="251"/>
      <c r="O1465" s="251"/>
      <c r="P1465" s="251"/>
      <c r="Q1465" s="251"/>
      <c r="R1465" s="251"/>
      <c r="S1465" s="251"/>
      <c r="T1465" s="252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53" t="s">
        <v>186</v>
      </c>
      <c r="AU1465" s="253" t="s">
        <v>88</v>
      </c>
      <c r="AV1465" s="14" t="s">
        <v>86</v>
      </c>
      <c r="AW1465" s="14" t="s">
        <v>39</v>
      </c>
      <c r="AX1465" s="14" t="s">
        <v>78</v>
      </c>
      <c r="AY1465" s="253" t="s">
        <v>146</v>
      </c>
    </row>
    <row r="1466" s="14" customFormat="1">
      <c r="A1466" s="14"/>
      <c r="B1466" s="244"/>
      <c r="C1466" s="245"/>
      <c r="D1466" s="221" t="s">
        <v>186</v>
      </c>
      <c r="E1466" s="246" t="s">
        <v>32</v>
      </c>
      <c r="F1466" s="247" t="s">
        <v>1464</v>
      </c>
      <c r="G1466" s="245"/>
      <c r="H1466" s="246" t="s">
        <v>32</v>
      </c>
      <c r="I1466" s="248"/>
      <c r="J1466" s="245"/>
      <c r="K1466" s="245"/>
      <c r="L1466" s="249"/>
      <c r="M1466" s="250"/>
      <c r="N1466" s="251"/>
      <c r="O1466" s="251"/>
      <c r="P1466" s="251"/>
      <c r="Q1466" s="251"/>
      <c r="R1466" s="251"/>
      <c r="S1466" s="251"/>
      <c r="T1466" s="252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53" t="s">
        <v>186</v>
      </c>
      <c r="AU1466" s="253" t="s">
        <v>88</v>
      </c>
      <c r="AV1466" s="14" t="s">
        <v>86</v>
      </c>
      <c r="AW1466" s="14" t="s">
        <v>39</v>
      </c>
      <c r="AX1466" s="14" t="s">
        <v>78</v>
      </c>
      <c r="AY1466" s="253" t="s">
        <v>146</v>
      </c>
    </row>
    <row r="1467" s="13" customFormat="1">
      <c r="A1467" s="13"/>
      <c r="B1467" s="229"/>
      <c r="C1467" s="230"/>
      <c r="D1467" s="221" t="s">
        <v>186</v>
      </c>
      <c r="E1467" s="231" t="s">
        <v>32</v>
      </c>
      <c r="F1467" s="232" t="s">
        <v>1459</v>
      </c>
      <c r="G1467" s="230"/>
      <c r="H1467" s="233">
        <v>9.2349999999999994</v>
      </c>
      <c r="I1467" s="234"/>
      <c r="J1467" s="230"/>
      <c r="K1467" s="230"/>
      <c r="L1467" s="235"/>
      <c r="M1467" s="236"/>
      <c r="N1467" s="237"/>
      <c r="O1467" s="237"/>
      <c r="P1467" s="237"/>
      <c r="Q1467" s="237"/>
      <c r="R1467" s="237"/>
      <c r="S1467" s="237"/>
      <c r="T1467" s="238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39" t="s">
        <v>186</v>
      </c>
      <c r="AU1467" s="239" t="s">
        <v>88</v>
      </c>
      <c r="AV1467" s="13" t="s">
        <v>88</v>
      </c>
      <c r="AW1467" s="13" t="s">
        <v>39</v>
      </c>
      <c r="AX1467" s="13" t="s">
        <v>78</v>
      </c>
      <c r="AY1467" s="239" t="s">
        <v>146</v>
      </c>
    </row>
    <row r="1468" s="13" customFormat="1">
      <c r="A1468" s="13"/>
      <c r="B1468" s="229"/>
      <c r="C1468" s="230"/>
      <c r="D1468" s="221" t="s">
        <v>186</v>
      </c>
      <c r="E1468" s="231" t="s">
        <v>32</v>
      </c>
      <c r="F1468" s="232" t="s">
        <v>1460</v>
      </c>
      <c r="G1468" s="230"/>
      <c r="H1468" s="233">
        <v>-1.72</v>
      </c>
      <c r="I1468" s="234"/>
      <c r="J1468" s="230"/>
      <c r="K1468" s="230"/>
      <c r="L1468" s="235"/>
      <c r="M1468" s="236"/>
      <c r="N1468" s="237"/>
      <c r="O1468" s="237"/>
      <c r="P1468" s="237"/>
      <c r="Q1468" s="237"/>
      <c r="R1468" s="237"/>
      <c r="S1468" s="237"/>
      <c r="T1468" s="238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39" t="s">
        <v>186</v>
      </c>
      <c r="AU1468" s="239" t="s">
        <v>88</v>
      </c>
      <c r="AV1468" s="13" t="s">
        <v>88</v>
      </c>
      <c r="AW1468" s="13" t="s">
        <v>39</v>
      </c>
      <c r="AX1468" s="13" t="s">
        <v>78</v>
      </c>
      <c r="AY1468" s="239" t="s">
        <v>146</v>
      </c>
    </row>
    <row r="1469" s="14" customFormat="1">
      <c r="A1469" s="14"/>
      <c r="B1469" s="244"/>
      <c r="C1469" s="245"/>
      <c r="D1469" s="221" t="s">
        <v>186</v>
      </c>
      <c r="E1469" s="246" t="s">
        <v>32</v>
      </c>
      <c r="F1469" s="247" t="s">
        <v>1465</v>
      </c>
      <c r="G1469" s="245"/>
      <c r="H1469" s="246" t="s">
        <v>32</v>
      </c>
      <c r="I1469" s="248"/>
      <c r="J1469" s="245"/>
      <c r="K1469" s="245"/>
      <c r="L1469" s="249"/>
      <c r="M1469" s="250"/>
      <c r="N1469" s="251"/>
      <c r="O1469" s="251"/>
      <c r="P1469" s="251"/>
      <c r="Q1469" s="251"/>
      <c r="R1469" s="251"/>
      <c r="S1469" s="251"/>
      <c r="T1469" s="252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53" t="s">
        <v>186</v>
      </c>
      <c r="AU1469" s="253" t="s">
        <v>88</v>
      </c>
      <c r="AV1469" s="14" t="s">
        <v>86</v>
      </c>
      <c r="AW1469" s="14" t="s">
        <v>39</v>
      </c>
      <c r="AX1469" s="14" t="s">
        <v>78</v>
      </c>
      <c r="AY1469" s="253" t="s">
        <v>146</v>
      </c>
    </row>
    <row r="1470" s="13" customFormat="1">
      <c r="A1470" s="13"/>
      <c r="B1470" s="229"/>
      <c r="C1470" s="230"/>
      <c r="D1470" s="221" t="s">
        <v>186</v>
      </c>
      <c r="E1470" s="231" t="s">
        <v>32</v>
      </c>
      <c r="F1470" s="232" t="s">
        <v>1462</v>
      </c>
      <c r="G1470" s="230"/>
      <c r="H1470" s="233">
        <v>5.6269999999999998</v>
      </c>
      <c r="I1470" s="234"/>
      <c r="J1470" s="230"/>
      <c r="K1470" s="230"/>
      <c r="L1470" s="235"/>
      <c r="M1470" s="236"/>
      <c r="N1470" s="237"/>
      <c r="O1470" s="237"/>
      <c r="P1470" s="237"/>
      <c r="Q1470" s="237"/>
      <c r="R1470" s="237"/>
      <c r="S1470" s="237"/>
      <c r="T1470" s="238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39" t="s">
        <v>186</v>
      </c>
      <c r="AU1470" s="239" t="s">
        <v>88</v>
      </c>
      <c r="AV1470" s="13" t="s">
        <v>88</v>
      </c>
      <c r="AW1470" s="13" t="s">
        <v>39</v>
      </c>
      <c r="AX1470" s="13" t="s">
        <v>78</v>
      </c>
      <c r="AY1470" s="239" t="s">
        <v>146</v>
      </c>
    </row>
    <row r="1471" s="15" customFormat="1">
      <c r="A1471" s="15"/>
      <c r="B1471" s="254"/>
      <c r="C1471" s="255"/>
      <c r="D1471" s="221" t="s">
        <v>186</v>
      </c>
      <c r="E1471" s="256" t="s">
        <v>32</v>
      </c>
      <c r="F1471" s="257" t="s">
        <v>256</v>
      </c>
      <c r="G1471" s="255"/>
      <c r="H1471" s="258">
        <v>26.283999999999999</v>
      </c>
      <c r="I1471" s="259"/>
      <c r="J1471" s="255"/>
      <c r="K1471" s="255"/>
      <c r="L1471" s="260"/>
      <c r="M1471" s="261"/>
      <c r="N1471" s="262"/>
      <c r="O1471" s="262"/>
      <c r="P1471" s="262"/>
      <c r="Q1471" s="262"/>
      <c r="R1471" s="262"/>
      <c r="S1471" s="262"/>
      <c r="T1471" s="263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T1471" s="264" t="s">
        <v>186</v>
      </c>
      <c r="AU1471" s="264" t="s">
        <v>88</v>
      </c>
      <c r="AV1471" s="15" t="s">
        <v>171</v>
      </c>
      <c r="AW1471" s="15" t="s">
        <v>39</v>
      </c>
      <c r="AX1471" s="15" t="s">
        <v>86</v>
      </c>
      <c r="AY1471" s="264" t="s">
        <v>146</v>
      </c>
    </row>
    <row r="1472" s="2" customFormat="1" ht="37.8" customHeight="1">
      <c r="A1472" s="42"/>
      <c r="B1472" s="43"/>
      <c r="C1472" s="208" t="s">
        <v>1466</v>
      </c>
      <c r="D1472" s="208" t="s">
        <v>149</v>
      </c>
      <c r="E1472" s="209" t="s">
        <v>1467</v>
      </c>
      <c r="F1472" s="210" t="s">
        <v>1468</v>
      </c>
      <c r="G1472" s="211" t="s">
        <v>294</v>
      </c>
      <c r="H1472" s="212">
        <v>33.107999999999997</v>
      </c>
      <c r="I1472" s="213"/>
      <c r="J1472" s="214">
        <f>ROUND(I1472*H1472,2)</f>
        <v>0</v>
      </c>
      <c r="K1472" s="210" t="s">
        <v>152</v>
      </c>
      <c r="L1472" s="48"/>
      <c r="M1472" s="215" t="s">
        <v>32</v>
      </c>
      <c r="N1472" s="216" t="s">
        <v>49</v>
      </c>
      <c r="O1472" s="88"/>
      <c r="P1472" s="217">
        <f>O1472*H1472</f>
        <v>0</v>
      </c>
      <c r="Q1472" s="217">
        <v>0.041930000000000002</v>
      </c>
      <c r="R1472" s="217">
        <f>Q1472*H1472</f>
        <v>1.3882184399999999</v>
      </c>
      <c r="S1472" s="217">
        <v>0</v>
      </c>
      <c r="T1472" s="218">
        <f>S1472*H1472</f>
        <v>0</v>
      </c>
      <c r="U1472" s="42"/>
      <c r="V1472" s="42"/>
      <c r="W1472" s="42"/>
      <c r="X1472" s="42"/>
      <c r="Y1472" s="42"/>
      <c r="Z1472" s="42"/>
      <c r="AA1472" s="42"/>
      <c r="AB1472" s="42"/>
      <c r="AC1472" s="42"/>
      <c r="AD1472" s="42"/>
      <c r="AE1472" s="42"/>
      <c r="AR1472" s="219" t="s">
        <v>362</v>
      </c>
      <c r="AT1472" s="219" t="s">
        <v>149</v>
      </c>
      <c r="AU1472" s="219" t="s">
        <v>88</v>
      </c>
      <c r="AY1472" s="20" t="s">
        <v>146</v>
      </c>
      <c r="BE1472" s="220">
        <f>IF(N1472="základní",J1472,0)</f>
        <v>0</v>
      </c>
      <c r="BF1472" s="220">
        <f>IF(N1472="snížená",J1472,0)</f>
        <v>0</v>
      </c>
      <c r="BG1472" s="220">
        <f>IF(N1472="zákl. přenesená",J1472,0)</f>
        <v>0</v>
      </c>
      <c r="BH1472" s="220">
        <f>IF(N1472="sníž. přenesená",J1472,0)</f>
        <v>0</v>
      </c>
      <c r="BI1472" s="220">
        <f>IF(N1472="nulová",J1472,0)</f>
        <v>0</v>
      </c>
      <c r="BJ1472" s="20" t="s">
        <v>86</v>
      </c>
      <c r="BK1472" s="220">
        <f>ROUND(I1472*H1472,2)</f>
        <v>0</v>
      </c>
      <c r="BL1472" s="20" t="s">
        <v>362</v>
      </c>
      <c r="BM1472" s="219" t="s">
        <v>1469</v>
      </c>
    </row>
    <row r="1473" s="2" customFormat="1">
      <c r="A1473" s="42"/>
      <c r="B1473" s="43"/>
      <c r="C1473" s="44"/>
      <c r="D1473" s="221" t="s">
        <v>155</v>
      </c>
      <c r="E1473" s="44"/>
      <c r="F1473" s="222" t="s">
        <v>1470</v>
      </c>
      <c r="G1473" s="44"/>
      <c r="H1473" s="44"/>
      <c r="I1473" s="223"/>
      <c r="J1473" s="44"/>
      <c r="K1473" s="44"/>
      <c r="L1473" s="48"/>
      <c r="M1473" s="224"/>
      <c r="N1473" s="225"/>
      <c r="O1473" s="88"/>
      <c r="P1473" s="88"/>
      <c r="Q1473" s="88"/>
      <c r="R1473" s="88"/>
      <c r="S1473" s="88"/>
      <c r="T1473" s="89"/>
      <c r="U1473" s="42"/>
      <c r="V1473" s="42"/>
      <c r="W1473" s="42"/>
      <c r="X1473" s="42"/>
      <c r="Y1473" s="42"/>
      <c r="Z1473" s="42"/>
      <c r="AA1473" s="42"/>
      <c r="AB1473" s="42"/>
      <c r="AC1473" s="42"/>
      <c r="AD1473" s="42"/>
      <c r="AE1473" s="42"/>
      <c r="AT1473" s="20" t="s">
        <v>155</v>
      </c>
      <c r="AU1473" s="20" t="s">
        <v>88</v>
      </c>
    </row>
    <row r="1474" s="2" customFormat="1">
      <c r="A1474" s="42"/>
      <c r="B1474" s="43"/>
      <c r="C1474" s="44"/>
      <c r="D1474" s="226" t="s">
        <v>156</v>
      </c>
      <c r="E1474" s="44"/>
      <c r="F1474" s="227" t="s">
        <v>1471</v>
      </c>
      <c r="G1474" s="44"/>
      <c r="H1474" s="44"/>
      <c r="I1474" s="223"/>
      <c r="J1474" s="44"/>
      <c r="K1474" s="44"/>
      <c r="L1474" s="48"/>
      <c r="M1474" s="224"/>
      <c r="N1474" s="225"/>
      <c r="O1474" s="88"/>
      <c r="P1474" s="88"/>
      <c r="Q1474" s="88"/>
      <c r="R1474" s="88"/>
      <c r="S1474" s="88"/>
      <c r="T1474" s="89"/>
      <c r="U1474" s="42"/>
      <c r="V1474" s="42"/>
      <c r="W1474" s="42"/>
      <c r="X1474" s="42"/>
      <c r="Y1474" s="42"/>
      <c r="Z1474" s="42"/>
      <c r="AA1474" s="42"/>
      <c r="AB1474" s="42"/>
      <c r="AC1474" s="42"/>
      <c r="AD1474" s="42"/>
      <c r="AE1474" s="42"/>
      <c r="AT1474" s="20" t="s">
        <v>156</v>
      </c>
      <c r="AU1474" s="20" t="s">
        <v>88</v>
      </c>
    </row>
    <row r="1475" s="2" customFormat="1">
      <c r="A1475" s="42"/>
      <c r="B1475" s="43"/>
      <c r="C1475" s="44"/>
      <c r="D1475" s="221" t="s">
        <v>162</v>
      </c>
      <c r="E1475" s="44"/>
      <c r="F1475" s="228" t="s">
        <v>1183</v>
      </c>
      <c r="G1475" s="44"/>
      <c r="H1475" s="44"/>
      <c r="I1475" s="223"/>
      <c r="J1475" s="44"/>
      <c r="K1475" s="44"/>
      <c r="L1475" s="48"/>
      <c r="M1475" s="224"/>
      <c r="N1475" s="225"/>
      <c r="O1475" s="88"/>
      <c r="P1475" s="88"/>
      <c r="Q1475" s="88"/>
      <c r="R1475" s="88"/>
      <c r="S1475" s="88"/>
      <c r="T1475" s="89"/>
      <c r="U1475" s="42"/>
      <c r="V1475" s="42"/>
      <c r="W1475" s="42"/>
      <c r="X1475" s="42"/>
      <c r="Y1475" s="42"/>
      <c r="Z1475" s="42"/>
      <c r="AA1475" s="42"/>
      <c r="AB1475" s="42"/>
      <c r="AC1475" s="42"/>
      <c r="AD1475" s="42"/>
      <c r="AE1475" s="42"/>
      <c r="AT1475" s="20" t="s">
        <v>162</v>
      </c>
      <c r="AU1475" s="20" t="s">
        <v>88</v>
      </c>
    </row>
    <row r="1476" s="14" customFormat="1">
      <c r="A1476" s="14"/>
      <c r="B1476" s="244"/>
      <c r="C1476" s="245"/>
      <c r="D1476" s="221" t="s">
        <v>186</v>
      </c>
      <c r="E1476" s="246" t="s">
        <v>32</v>
      </c>
      <c r="F1476" s="247" t="s">
        <v>1472</v>
      </c>
      <c r="G1476" s="245"/>
      <c r="H1476" s="246" t="s">
        <v>32</v>
      </c>
      <c r="I1476" s="248"/>
      <c r="J1476" s="245"/>
      <c r="K1476" s="245"/>
      <c r="L1476" s="249"/>
      <c r="M1476" s="250"/>
      <c r="N1476" s="251"/>
      <c r="O1476" s="251"/>
      <c r="P1476" s="251"/>
      <c r="Q1476" s="251"/>
      <c r="R1476" s="251"/>
      <c r="S1476" s="251"/>
      <c r="T1476" s="252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53" t="s">
        <v>186</v>
      </c>
      <c r="AU1476" s="253" t="s">
        <v>88</v>
      </c>
      <c r="AV1476" s="14" t="s">
        <v>86</v>
      </c>
      <c r="AW1476" s="14" t="s">
        <v>39</v>
      </c>
      <c r="AX1476" s="14" t="s">
        <v>78</v>
      </c>
      <c r="AY1476" s="253" t="s">
        <v>146</v>
      </c>
    </row>
    <row r="1477" s="13" customFormat="1">
      <c r="A1477" s="13"/>
      <c r="B1477" s="229"/>
      <c r="C1477" s="230"/>
      <c r="D1477" s="221" t="s">
        <v>186</v>
      </c>
      <c r="E1477" s="231" t="s">
        <v>32</v>
      </c>
      <c r="F1477" s="232" t="s">
        <v>1473</v>
      </c>
      <c r="G1477" s="230"/>
      <c r="H1477" s="233">
        <v>2.7290000000000001</v>
      </c>
      <c r="I1477" s="234"/>
      <c r="J1477" s="230"/>
      <c r="K1477" s="230"/>
      <c r="L1477" s="235"/>
      <c r="M1477" s="236"/>
      <c r="N1477" s="237"/>
      <c r="O1477" s="237"/>
      <c r="P1477" s="237"/>
      <c r="Q1477" s="237"/>
      <c r="R1477" s="237"/>
      <c r="S1477" s="237"/>
      <c r="T1477" s="238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39" t="s">
        <v>186</v>
      </c>
      <c r="AU1477" s="239" t="s">
        <v>88</v>
      </c>
      <c r="AV1477" s="13" t="s">
        <v>88</v>
      </c>
      <c r="AW1477" s="13" t="s">
        <v>39</v>
      </c>
      <c r="AX1477" s="13" t="s">
        <v>78</v>
      </c>
      <c r="AY1477" s="239" t="s">
        <v>146</v>
      </c>
    </row>
    <row r="1478" s="14" customFormat="1">
      <c r="A1478" s="14"/>
      <c r="B1478" s="244"/>
      <c r="C1478" s="245"/>
      <c r="D1478" s="221" t="s">
        <v>186</v>
      </c>
      <c r="E1478" s="246" t="s">
        <v>32</v>
      </c>
      <c r="F1478" s="247" t="s">
        <v>1474</v>
      </c>
      <c r="G1478" s="245"/>
      <c r="H1478" s="246" t="s">
        <v>32</v>
      </c>
      <c r="I1478" s="248"/>
      <c r="J1478" s="245"/>
      <c r="K1478" s="245"/>
      <c r="L1478" s="249"/>
      <c r="M1478" s="250"/>
      <c r="N1478" s="251"/>
      <c r="O1478" s="251"/>
      <c r="P1478" s="251"/>
      <c r="Q1478" s="251"/>
      <c r="R1478" s="251"/>
      <c r="S1478" s="251"/>
      <c r="T1478" s="252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53" t="s">
        <v>186</v>
      </c>
      <c r="AU1478" s="253" t="s">
        <v>88</v>
      </c>
      <c r="AV1478" s="14" t="s">
        <v>86</v>
      </c>
      <c r="AW1478" s="14" t="s">
        <v>39</v>
      </c>
      <c r="AX1478" s="14" t="s">
        <v>78</v>
      </c>
      <c r="AY1478" s="253" t="s">
        <v>146</v>
      </c>
    </row>
    <row r="1479" s="13" customFormat="1">
      <c r="A1479" s="13"/>
      <c r="B1479" s="229"/>
      <c r="C1479" s="230"/>
      <c r="D1479" s="221" t="s">
        <v>186</v>
      </c>
      <c r="E1479" s="231" t="s">
        <v>32</v>
      </c>
      <c r="F1479" s="232" t="s">
        <v>1475</v>
      </c>
      <c r="G1479" s="230"/>
      <c r="H1479" s="233">
        <v>5.0039999999999996</v>
      </c>
      <c r="I1479" s="234"/>
      <c r="J1479" s="230"/>
      <c r="K1479" s="230"/>
      <c r="L1479" s="235"/>
      <c r="M1479" s="236"/>
      <c r="N1479" s="237"/>
      <c r="O1479" s="237"/>
      <c r="P1479" s="237"/>
      <c r="Q1479" s="237"/>
      <c r="R1479" s="237"/>
      <c r="S1479" s="237"/>
      <c r="T1479" s="238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39" t="s">
        <v>186</v>
      </c>
      <c r="AU1479" s="239" t="s">
        <v>88</v>
      </c>
      <c r="AV1479" s="13" t="s">
        <v>88</v>
      </c>
      <c r="AW1479" s="13" t="s">
        <v>39</v>
      </c>
      <c r="AX1479" s="13" t="s">
        <v>78</v>
      </c>
      <c r="AY1479" s="239" t="s">
        <v>146</v>
      </c>
    </row>
    <row r="1480" s="13" customFormat="1">
      <c r="A1480" s="13"/>
      <c r="B1480" s="229"/>
      <c r="C1480" s="230"/>
      <c r="D1480" s="221" t="s">
        <v>186</v>
      </c>
      <c r="E1480" s="231" t="s">
        <v>32</v>
      </c>
      <c r="F1480" s="232" t="s">
        <v>1476</v>
      </c>
      <c r="G1480" s="230"/>
      <c r="H1480" s="233">
        <v>4.3680000000000003</v>
      </c>
      <c r="I1480" s="234"/>
      <c r="J1480" s="230"/>
      <c r="K1480" s="230"/>
      <c r="L1480" s="235"/>
      <c r="M1480" s="236"/>
      <c r="N1480" s="237"/>
      <c r="O1480" s="237"/>
      <c r="P1480" s="237"/>
      <c r="Q1480" s="237"/>
      <c r="R1480" s="237"/>
      <c r="S1480" s="237"/>
      <c r="T1480" s="238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39" t="s">
        <v>186</v>
      </c>
      <c r="AU1480" s="239" t="s">
        <v>88</v>
      </c>
      <c r="AV1480" s="13" t="s">
        <v>88</v>
      </c>
      <c r="AW1480" s="13" t="s">
        <v>39</v>
      </c>
      <c r="AX1480" s="13" t="s">
        <v>78</v>
      </c>
      <c r="AY1480" s="239" t="s">
        <v>146</v>
      </c>
    </row>
    <row r="1481" s="14" customFormat="1">
      <c r="A1481" s="14"/>
      <c r="B1481" s="244"/>
      <c r="C1481" s="245"/>
      <c r="D1481" s="221" t="s">
        <v>186</v>
      </c>
      <c r="E1481" s="246" t="s">
        <v>32</v>
      </c>
      <c r="F1481" s="247" t="s">
        <v>1477</v>
      </c>
      <c r="G1481" s="245"/>
      <c r="H1481" s="246" t="s">
        <v>32</v>
      </c>
      <c r="I1481" s="248"/>
      <c r="J1481" s="245"/>
      <c r="K1481" s="245"/>
      <c r="L1481" s="249"/>
      <c r="M1481" s="250"/>
      <c r="N1481" s="251"/>
      <c r="O1481" s="251"/>
      <c r="P1481" s="251"/>
      <c r="Q1481" s="251"/>
      <c r="R1481" s="251"/>
      <c r="S1481" s="251"/>
      <c r="T1481" s="252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53" t="s">
        <v>186</v>
      </c>
      <c r="AU1481" s="253" t="s">
        <v>88</v>
      </c>
      <c r="AV1481" s="14" t="s">
        <v>86</v>
      </c>
      <c r="AW1481" s="14" t="s">
        <v>39</v>
      </c>
      <c r="AX1481" s="14" t="s">
        <v>78</v>
      </c>
      <c r="AY1481" s="253" t="s">
        <v>146</v>
      </c>
    </row>
    <row r="1482" s="13" customFormat="1">
      <c r="A1482" s="13"/>
      <c r="B1482" s="229"/>
      <c r="C1482" s="230"/>
      <c r="D1482" s="221" t="s">
        <v>186</v>
      </c>
      <c r="E1482" s="231" t="s">
        <v>32</v>
      </c>
      <c r="F1482" s="232" t="s">
        <v>1478</v>
      </c>
      <c r="G1482" s="230"/>
      <c r="H1482" s="233">
        <v>1.3640000000000001</v>
      </c>
      <c r="I1482" s="234"/>
      <c r="J1482" s="230"/>
      <c r="K1482" s="230"/>
      <c r="L1482" s="235"/>
      <c r="M1482" s="236"/>
      <c r="N1482" s="237"/>
      <c r="O1482" s="237"/>
      <c r="P1482" s="237"/>
      <c r="Q1482" s="237"/>
      <c r="R1482" s="237"/>
      <c r="S1482" s="237"/>
      <c r="T1482" s="238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39" t="s">
        <v>186</v>
      </c>
      <c r="AU1482" s="239" t="s">
        <v>88</v>
      </c>
      <c r="AV1482" s="13" t="s">
        <v>88</v>
      </c>
      <c r="AW1482" s="13" t="s">
        <v>39</v>
      </c>
      <c r="AX1482" s="13" t="s">
        <v>78</v>
      </c>
      <c r="AY1482" s="239" t="s">
        <v>146</v>
      </c>
    </row>
    <row r="1483" s="14" customFormat="1">
      <c r="A1483" s="14"/>
      <c r="B1483" s="244"/>
      <c r="C1483" s="245"/>
      <c r="D1483" s="221" t="s">
        <v>186</v>
      </c>
      <c r="E1483" s="246" t="s">
        <v>32</v>
      </c>
      <c r="F1483" s="247" t="s">
        <v>1479</v>
      </c>
      <c r="G1483" s="245"/>
      <c r="H1483" s="246" t="s">
        <v>32</v>
      </c>
      <c r="I1483" s="248"/>
      <c r="J1483" s="245"/>
      <c r="K1483" s="245"/>
      <c r="L1483" s="249"/>
      <c r="M1483" s="250"/>
      <c r="N1483" s="251"/>
      <c r="O1483" s="251"/>
      <c r="P1483" s="251"/>
      <c r="Q1483" s="251"/>
      <c r="R1483" s="251"/>
      <c r="S1483" s="251"/>
      <c r="T1483" s="252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53" t="s">
        <v>186</v>
      </c>
      <c r="AU1483" s="253" t="s">
        <v>88</v>
      </c>
      <c r="AV1483" s="14" t="s">
        <v>86</v>
      </c>
      <c r="AW1483" s="14" t="s">
        <v>39</v>
      </c>
      <c r="AX1483" s="14" t="s">
        <v>78</v>
      </c>
      <c r="AY1483" s="253" t="s">
        <v>146</v>
      </c>
    </row>
    <row r="1484" s="13" customFormat="1">
      <c r="A1484" s="13"/>
      <c r="B1484" s="229"/>
      <c r="C1484" s="230"/>
      <c r="D1484" s="221" t="s">
        <v>186</v>
      </c>
      <c r="E1484" s="231" t="s">
        <v>32</v>
      </c>
      <c r="F1484" s="232" t="s">
        <v>1480</v>
      </c>
      <c r="G1484" s="230"/>
      <c r="H1484" s="233">
        <v>4.7160000000000002</v>
      </c>
      <c r="I1484" s="234"/>
      <c r="J1484" s="230"/>
      <c r="K1484" s="230"/>
      <c r="L1484" s="235"/>
      <c r="M1484" s="236"/>
      <c r="N1484" s="237"/>
      <c r="O1484" s="237"/>
      <c r="P1484" s="237"/>
      <c r="Q1484" s="237"/>
      <c r="R1484" s="237"/>
      <c r="S1484" s="237"/>
      <c r="T1484" s="238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39" t="s">
        <v>186</v>
      </c>
      <c r="AU1484" s="239" t="s">
        <v>88</v>
      </c>
      <c r="AV1484" s="13" t="s">
        <v>88</v>
      </c>
      <c r="AW1484" s="13" t="s">
        <v>39</v>
      </c>
      <c r="AX1484" s="13" t="s">
        <v>78</v>
      </c>
      <c r="AY1484" s="239" t="s">
        <v>146</v>
      </c>
    </row>
    <row r="1485" s="14" customFormat="1">
      <c r="A1485" s="14"/>
      <c r="B1485" s="244"/>
      <c r="C1485" s="245"/>
      <c r="D1485" s="221" t="s">
        <v>186</v>
      </c>
      <c r="E1485" s="246" t="s">
        <v>32</v>
      </c>
      <c r="F1485" s="247" t="s">
        <v>1481</v>
      </c>
      <c r="G1485" s="245"/>
      <c r="H1485" s="246" t="s">
        <v>32</v>
      </c>
      <c r="I1485" s="248"/>
      <c r="J1485" s="245"/>
      <c r="K1485" s="245"/>
      <c r="L1485" s="249"/>
      <c r="M1485" s="250"/>
      <c r="N1485" s="251"/>
      <c r="O1485" s="251"/>
      <c r="P1485" s="251"/>
      <c r="Q1485" s="251"/>
      <c r="R1485" s="251"/>
      <c r="S1485" s="251"/>
      <c r="T1485" s="252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53" t="s">
        <v>186</v>
      </c>
      <c r="AU1485" s="253" t="s">
        <v>88</v>
      </c>
      <c r="AV1485" s="14" t="s">
        <v>86</v>
      </c>
      <c r="AW1485" s="14" t="s">
        <v>39</v>
      </c>
      <c r="AX1485" s="14" t="s">
        <v>78</v>
      </c>
      <c r="AY1485" s="253" t="s">
        <v>146</v>
      </c>
    </row>
    <row r="1486" s="13" customFormat="1">
      <c r="A1486" s="13"/>
      <c r="B1486" s="229"/>
      <c r="C1486" s="230"/>
      <c r="D1486" s="221" t="s">
        <v>186</v>
      </c>
      <c r="E1486" s="231" t="s">
        <v>32</v>
      </c>
      <c r="F1486" s="232" t="s">
        <v>1473</v>
      </c>
      <c r="G1486" s="230"/>
      <c r="H1486" s="233">
        <v>2.7290000000000001</v>
      </c>
      <c r="I1486" s="234"/>
      <c r="J1486" s="230"/>
      <c r="K1486" s="230"/>
      <c r="L1486" s="235"/>
      <c r="M1486" s="236"/>
      <c r="N1486" s="237"/>
      <c r="O1486" s="237"/>
      <c r="P1486" s="237"/>
      <c r="Q1486" s="237"/>
      <c r="R1486" s="237"/>
      <c r="S1486" s="237"/>
      <c r="T1486" s="238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39" t="s">
        <v>186</v>
      </c>
      <c r="AU1486" s="239" t="s">
        <v>88</v>
      </c>
      <c r="AV1486" s="13" t="s">
        <v>88</v>
      </c>
      <c r="AW1486" s="13" t="s">
        <v>39</v>
      </c>
      <c r="AX1486" s="13" t="s">
        <v>78</v>
      </c>
      <c r="AY1486" s="239" t="s">
        <v>146</v>
      </c>
    </row>
    <row r="1487" s="14" customFormat="1">
      <c r="A1487" s="14"/>
      <c r="B1487" s="244"/>
      <c r="C1487" s="245"/>
      <c r="D1487" s="221" t="s">
        <v>186</v>
      </c>
      <c r="E1487" s="246" t="s">
        <v>32</v>
      </c>
      <c r="F1487" s="247" t="s">
        <v>1482</v>
      </c>
      <c r="G1487" s="245"/>
      <c r="H1487" s="246" t="s">
        <v>32</v>
      </c>
      <c r="I1487" s="248"/>
      <c r="J1487" s="245"/>
      <c r="K1487" s="245"/>
      <c r="L1487" s="249"/>
      <c r="M1487" s="250"/>
      <c r="N1487" s="251"/>
      <c r="O1487" s="251"/>
      <c r="P1487" s="251"/>
      <c r="Q1487" s="251"/>
      <c r="R1487" s="251"/>
      <c r="S1487" s="251"/>
      <c r="T1487" s="252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3" t="s">
        <v>186</v>
      </c>
      <c r="AU1487" s="253" t="s">
        <v>88</v>
      </c>
      <c r="AV1487" s="14" t="s">
        <v>86</v>
      </c>
      <c r="AW1487" s="14" t="s">
        <v>39</v>
      </c>
      <c r="AX1487" s="14" t="s">
        <v>78</v>
      </c>
      <c r="AY1487" s="253" t="s">
        <v>146</v>
      </c>
    </row>
    <row r="1488" s="13" customFormat="1">
      <c r="A1488" s="13"/>
      <c r="B1488" s="229"/>
      <c r="C1488" s="230"/>
      <c r="D1488" s="221" t="s">
        <v>186</v>
      </c>
      <c r="E1488" s="231" t="s">
        <v>32</v>
      </c>
      <c r="F1488" s="232" t="s">
        <v>1475</v>
      </c>
      <c r="G1488" s="230"/>
      <c r="H1488" s="233">
        <v>5.0039999999999996</v>
      </c>
      <c r="I1488" s="234"/>
      <c r="J1488" s="230"/>
      <c r="K1488" s="230"/>
      <c r="L1488" s="235"/>
      <c r="M1488" s="236"/>
      <c r="N1488" s="237"/>
      <c r="O1488" s="237"/>
      <c r="P1488" s="237"/>
      <c r="Q1488" s="237"/>
      <c r="R1488" s="237"/>
      <c r="S1488" s="237"/>
      <c r="T1488" s="238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39" t="s">
        <v>186</v>
      </c>
      <c r="AU1488" s="239" t="s">
        <v>88</v>
      </c>
      <c r="AV1488" s="13" t="s">
        <v>88</v>
      </c>
      <c r="AW1488" s="13" t="s">
        <v>39</v>
      </c>
      <c r="AX1488" s="13" t="s">
        <v>78</v>
      </c>
      <c r="AY1488" s="239" t="s">
        <v>146</v>
      </c>
    </row>
    <row r="1489" s="13" customFormat="1">
      <c r="A1489" s="13"/>
      <c r="B1489" s="229"/>
      <c r="C1489" s="230"/>
      <c r="D1489" s="221" t="s">
        <v>186</v>
      </c>
      <c r="E1489" s="231" t="s">
        <v>32</v>
      </c>
      <c r="F1489" s="232" t="s">
        <v>1476</v>
      </c>
      <c r="G1489" s="230"/>
      <c r="H1489" s="233">
        <v>4.3680000000000003</v>
      </c>
      <c r="I1489" s="234"/>
      <c r="J1489" s="230"/>
      <c r="K1489" s="230"/>
      <c r="L1489" s="235"/>
      <c r="M1489" s="236"/>
      <c r="N1489" s="237"/>
      <c r="O1489" s="237"/>
      <c r="P1489" s="237"/>
      <c r="Q1489" s="237"/>
      <c r="R1489" s="237"/>
      <c r="S1489" s="237"/>
      <c r="T1489" s="238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39" t="s">
        <v>186</v>
      </c>
      <c r="AU1489" s="239" t="s">
        <v>88</v>
      </c>
      <c r="AV1489" s="13" t="s">
        <v>88</v>
      </c>
      <c r="AW1489" s="13" t="s">
        <v>39</v>
      </c>
      <c r="AX1489" s="13" t="s">
        <v>78</v>
      </c>
      <c r="AY1489" s="239" t="s">
        <v>146</v>
      </c>
    </row>
    <row r="1490" s="14" customFormat="1">
      <c r="A1490" s="14"/>
      <c r="B1490" s="244"/>
      <c r="C1490" s="245"/>
      <c r="D1490" s="221" t="s">
        <v>186</v>
      </c>
      <c r="E1490" s="246" t="s">
        <v>32</v>
      </c>
      <c r="F1490" s="247" t="s">
        <v>1483</v>
      </c>
      <c r="G1490" s="245"/>
      <c r="H1490" s="246" t="s">
        <v>32</v>
      </c>
      <c r="I1490" s="248"/>
      <c r="J1490" s="245"/>
      <c r="K1490" s="245"/>
      <c r="L1490" s="249"/>
      <c r="M1490" s="250"/>
      <c r="N1490" s="251"/>
      <c r="O1490" s="251"/>
      <c r="P1490" s="251"/>
      <c r="Q1490" s="251"/>
      <c r="R1490" s="251"/>
      <c r="S1490" s="251"/>
      <c r="T1490" s="252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53" t="s">
        <v>186</v>
      </c>
      <c r="AU1490" s="253" t="s">
        <v>88</v>
      </c>
      <c r="AV1490" s="14" t="s">
        <v>86</v>
      </c>
      <c r="AW1490" s="14" t="s">
        <v>39</v>
      </c>
      <c r="AX1490" s="14" t="s">
        <v>78</v>
      </c>
      <c r="AY1490" s="253" t="s">
        <v>146</v>
      </c>
    </row>
    <row r="1491" s="13" customFormat="1">
      <c r="A1491" s="13"/>
      <c r="B1491" s="229"/>
      <c r="C1491" s="230"/>
      <c r="D1491" s="221" t="s">
        <v>186</v>
      </c>
      <c r="E1491" s="231" t="s">
        <v>32</v>
      </c>
      <c r="F1491" s="232" t="s">
        <v>1484</v>
      </c>
      <c r="G1491" s="230"/>
      <c r="H1491" s="233">
        <v>2.8260000000000001</v>
      </c>
      <c r="I1491" s="234"/>
      <c r="J1491" s="230"/>
      <c r="K1491" s="230"/>
      <c r="L1491" s="235"/>
      <c r="M1491" s="236"/>
      <c r="N1491" s="237"/>
      <c r="O1491" s="237"/>
      <c r="P1491" s="237"/>
      <c r="Q1491" s="237"/>
      <c r="R1491" s="237"/>
      <c r="S1491" s="237"/>
      <c r="T1491" s="238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39" t="s">
        <v>186</v>
      </c>
      <c r="AU1491" s="239" t="s">
        <v>88</v>
      </c>
      <c r="AV1491" s="13" t="s">
        <v>88</v>
      </c>
      <c r="AW1491" s="13" t="s">
        <v>39</v>
      </c>
      <c r="AX1491" s="13" t="s">
        <v>78</v>
      </c>
      <c r="AY1491" s="239" t="s">
        <v>146</v>
      </c>
    </row>
    <row r="1492" s="15" customFormat="1">
      <c r="A1492" s="15"/>
      <c r="B1492" s="254"/>
      <c r="C1492" s="255"/>
      <c r="D1492" s="221" t="s">
        <v>186</v>
      </c>
      <c r="E1492" s="256" t="s">
        <v>32</v>
      </c>
      <c r="F1492" s="257" t="s">
        <v>256</v>
      </c>
      <c r="G1492" s="255"/>
      <c r="H1492" s="258">
        <v>33.108000000000004</v>
      </c>
      <c r="I1492" s="259"/>
      <c r="J1492" s="255"/>
      <c r="K1492" s="255"/>
      <c r="L1492" s="260"/>
      <c r="M1492" s="261"/>
      <c r="N1492" s="262"/>
      <c r="O1492" s="262"/>
      <c r="P1492" s="262"/>
      <c r="Q1492" s="262"/>
      <c r="R1492" s="262"/>
      <c r="S1492" s="262"/>
      <c r="T1492" s="263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T1492" s="264" t="s">
        <v>186</v>
      </c>
      <c r="AU1492" s="264" t="s">
        <v>88</v>
      </c>
      <c r="AV1492" s="15" t="s">
        <v>171</v>
      </c>
      <c r="AW1492" s="15" t="s">
        <v>39</v>
      </c>
      <c r="AX1492" s="15" t="s">
        <v>86</v>
      </c>
      <c r="AY1492" s="264" t="s">
        <v>146</v>
      </c>
    </row>
    <row r="1493" s="2" customFormat="1" ht="44.25" customHeight="1">
      <c r="A1493" s="42"/>
      <c r="B1493" s="43"/>
      <c r="C1493" s="208" t="s">
        <v>1485</v>
      </c>
      <c r="D1493" s="208" t="s">
        <v>149</v>
      </c>
      <c r="E1493" s="209" t="s">
        <v>1486</v>
      </c>
      <c r="F1493" s="210" t="s">
        <v>1487</v>
      </c>
      <c r="G1493" s="211" t="s">
        <v>294</v>
      </c>
      <c r="H1493" s="212">
        <v>146.22300000000001</v>
      </c>
      <c r="I1493" s="213"/>
      <c r="J1493" s="214">
        <f>ROUND(I1493*H1493,2)</f>
        <v>0</v>
      </c>
      <c r="K1493" s="210" t="s">
        <v>152</v>
      </c>
      <c r="L1493" s="48"/>
      <c r="M1493" s="215" t="s">
        <v>32</v>
      </c>
      <c r="N1493" s="216" t="s">
        <v>49</v>
      </c>
      <c r="O1493" s="88"/>
      <c r="P1493" s="217">
        <f>O1493*H1493</f>
        <v>0</v>
      </c>
      <c r="Q1493" s="217">
        <v>0.049279999999999997</v>
      </c>
      <c r="R1493" s="217">
        <f>Q1493*H1493</f>
        <v>7.2058694399999998</v>
      </c>
      <c r="S1493" s="217">
        <v>0</v>
      </c>
      <c r="T1493" s="218">
        <f>S1493*H1493</f>
        <v>0</v>
      </c>
      <c r="U1493" s="42"/>
      <c r="V1493" s="42"/>
      <c r="W1493" s="42"/>
      <c r="X1493" s="42"/>
      <c r="Y1493" s="42"/>
      <c r="Z1493" s="42"/>
      <c r="AA1493" s="42"/>
      <c r="AB1493" s="42"/>
      <c r="AC1493" s="42"/>
      <c r="AD1493" s="42"/>
      <c r="AE1493" s="42"/>
      <c r="AR1493" s="219" t="s">
        <v>362</v>
      </c>
      <c r="AT1493" s="219" t="s">
        <v>149</v>
      </c>
      <c r="AU1493" s="219" t="s">
        <v>88</v>
      </c>
      <c r="AY1493" s="20" t="s">
        <v>146</v>
      </c>
      <c r="BE1493" s="220">
        <f>IF(N1493="základní",J1493,0)</f>
        <v>0</v>
      </c>
      <c r="BF1493" s="220">
        <f>IF(N1493="snížená",J1493,0)</f>
        <v>0</v>
      </c>
      <c r="BG1493" s="220">
        <f>IF(N1493="zákl. přenesená",J1493,0)</f>
        <v>0</v>
      </c>
      <c r="BH1493" s="220">
        <f>IF(N1493="sníž. přenesená",J1493,0)</f>
        <v>0</v>
      </c>
      <c r="BI1493" s="220">
        <f>IF(N1493="nulová",J1493,0)</f>
        <v>0</v>
      </c>
      <c r="BJ1493" s="20" t="s">
        <v>86</v>
      </c>
      <c r="BK1493" s="220">
        <f>ROUND(I1493*H1493,2)</f>
        <v>0</v>
      </c>
      <c r="BL1493" s="20" t="s">
        <v>362</v>
      </c>
      <c r="BM1493" s="219" t="s">
        <v>1488</v>
      </c>
    </row>
    <row r="1494" s="2" customFormat="1">
      <c r="A1494" s="42"/>
      <c r="B1494" s="43"/>
      <c r="C1494" s="44"/>
      <c r="D1494" s="221" t="s">
        <v>155</v>
      </c>
      <c r="E1494" s="44"/>
      <c r="F1494" s="222" t="s">
        <v>1489</v>
      </c>
      <c r="G1494" s="44"/>
      <c r="H1494" s="44"/>
      <c r="I1494" s="223"/>
      <c r="J1494" s="44"/>
      <c r="K1494" s="44"/>
      <c r="L1494" s="48"/>
      <c r="M1494" s="224"/>
      <c r="N1494" s="225"/>
      <c r="O1494" s="88"/>
      <c r="P1494" s="88"/>
      <c r="Q1494" s="88"/>
      <c r="R1494" s="88"/>
      <c r="S1494" s="88"/>
      <c r="T1494" s="89"/>
      <c r="U1494" s="42"/>
      <c r="V1494" s="42"/>
      <c r="W1494" s="42"/>
      <c r="X1494" s="42"/>
      <c r="Y1494" s="42"/>
      <c r="Z1494" s="42"/>
      <c r="AA1494" s="42"/>
      <c r="AB1494" s="42"/>
      <c r="AC1494" s="42"/>
      <c r="AD1494" s="42"/>
      <c r="AE1494" s="42"/>
      <c r="AT1494" s="20" t="s">
        <v>155</v>
      </c>
      <c r="AU1494" s="20" t="s">
        <v>88</v>
      </c>
    </row>
    <row r="1495" s="2" customFormat="1">
      <c r="A1495" s="42"/>
      <c r="B1495" s="43"/>
      <c r="C1495" s="44"/>
      <c r="D1495" s="226" t="s">
        <v>156</v>
      </c>
      <c r="E1495" s="44"/>
      <c r="F1495" s="227" t="s">
        <v>1490</v>
      </c>
      <c r="G1495" s="44"/>
      <c r="H1495" s="44"/>
      <c r="I1495" s="223"/>
      <c r="J1495" s="44"/>
      <c r="K1495" s="44"/>
      <c r="L1495" s="48"/>
      <c r="M1495" s="224"/>
      <c r="N1495" s="225"/>
      <c r="O1495" s="88"/>
      <c r="P1495" s="88"/>
      <c r="Q1495" s="88"/>
      <c r="R1495" s="88"/>
      <c r="S1495" s="88"/>
      <c r="T1495" s="89"/>
      <c r="U1495" s="42"/>
      <c r="V1495" s="42"/>
      <c r="W1495" s="42"/>
      <c r="X1495" s="42"/>
      <c r="Y1495" s="42"/>
      <c r="Z1495" s="42"/>
      <c r="AA1495" s="42"/>
      <c r="AB1495" s="42"/>
      <c r="AC1495" s="42"/>
      <c r="AD1495" s="42"/>
      <c r="AE1495" s="42"/>
      <c r="AT1495" s="20" t="s">
        <v>156</v>
      </c>
      <c r="AU1495" s="20" t="s">
        <v>88</v>
      </c>
    </row>
    <row r="1496" s="2" customFormat="1">
      <c r="A1496" s="42"/>
      <c r="B1496" s="43"/>
      <c r="C1496" s="44"/>
      <c r="D1496" s="221" t="s">
        <v>162</v>
      </c>
      <c r="E1496" s="44"/>
      <c r="F1496" s="228" t="s">
        <v>1183</v>
      </c>
      <c r="G1496" s="44"/>
      <c r="H1496" s="44"/>
      <c r="I1496" s="223"/>
      <c r="J1496" s="44"/>
      <c r="K1496" s="44"/>
      <c r="L1496" s="48"/>
      <c r="M1496" s="224"/>
      <c r="N1496" s="225"/>
      <c r="O1496" s="88"/>
      <c r="P1496" s="88"/>
      <c r="Q1496" s="88"/>
      <c r="R1496" s="88"/>
      <c r="S1496" s="88"/>
      <c r="T1496" s="89"/>
      <c r="U1496" s="42"/>
      <c r="V1496" s="42"/>
      <c r="W1496" s="42"/>
      <c r="X1496" s="42"/>
      <c r="Y1496" s="42"/>
      <c r="Z1496" s="42"/>
      <c r="AA1496" s="42"/>
      <c r="AB1496" s="42"/>
      <c r="AC1496" s="42"/>
      <c r="AD1496" s="42"/>
      <c r="AE1496" s="42"/>
      <c r="AT1496" s="20" t="s">
        <v>162</v>
      </c>
      <c r="AU1496" s="20" t="s">
        <v>88</v>
      </c>
    </row>
    <row r="1497" s="14" customFormat="1">
      <c r="A1497" s="14"/>
      <c r="B1497" s="244"/>
      <c r="C1497" s="245"/>
      <c r="D1497" s="221" t="s">
        <v>186</v>
      </c>
      <c r="E1497" s="246" t="s">
        <v>32</v>
      </c>
      <c r="F1497" s="247" t="s">
        <v>1457</v>
      </c>
      <c r="G1497" s="245"/>
      <c r="H1497" s="246" t="s">
        <v>32</v>
      </c>
      <c r="I1497" s="248"/>
      <c r="J1497" s="245"/>
      <c r="K1497" s="245"/>
      <c r="L1497" s="249"/>
      <c r="M1497" s="250"/>
      <c r="N1497" s="251"/>
      <c r="O1497" s="251"/>
      <c r="P1497" s="251"/>
      <c r="Q1497" s="251"/>
      <c r="R1497" s="251"/>
      <c r="S1497" s="251"/>
      <c r="T1497" s="252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53" t="s">
        <v>186</v>
      </c>
      <c r="AU1497" s="253" t="s">
        <v>88</v>
      </c>
      <c r="AV1497" s="14" t="s">
        <v>86</v>
      </c>
      <c r="AW1497" s="14" t="s">
        <v>39</v>
      </c>
      <c r="AX1497" s="14" t="s">
        <v>78</v>
      </c>
      <c r="AY1497" s="253" t="s">
        <v>146</v>
      </c>
    </row>
    <row r="1498" s="14" customFormat="1">
      <c r="A1498" s="14"/>
      <c r="B1498" s="244"/>
      <c r="C1498" s="245"/>
      <c r="D1498" s="221" t="s">
        <v>186</v>
      </c>
      <c r="E1498" s="246" t="s">
        <v>32</v>
      </c>
      <c r="F1498" s="247" t="s">
        <v>1491</v>
      </c>
      <c r="G1498" s="245"/>
      <c r="H1498" s="246" t="s">
        <v>32</v>
      </c>
      <c r="I1498" s="248"/>
      <c r="J1498" s="245"/>
      <c r="K1498" s="245"/>
      <c r="L1498" s="249"/>
      <c r="M1498" s="250"/>
      <c r="N1498" s="251"/>
      <c r="O1498" s="251"/>
      <c r="P1498" s="251"/>
      <c r="Q1498" s="251"/>
      <c r="R1498" s="251"/>
      <c r="S1498" s="251"/>
      <c r="T1498" s="252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53" t="s">
        <v>186</v>
      </c>
      <c r="AU1498" s="253" t="s">
        <v>88</v>
      </c>
      <c r="AV1498" s="14" t="s">
        <v>86</v>
      </c>
      <c r="AW1498" s="14" t="s">
        <v>39</v>
      </c>
      <c r="AX1498" s="14" t="s">
        <v>78</v>
      </c>
      <c r="AY1498" s="253" t="s">
        <v>146</v>
      </c>
    </row>
    <row r="1499" s="13" customFormat="1">
      <c r="A1499" s="13"/>
      <c r="B1499" s="229"/>
      <c r="C1499" s="230"/>
      <c r="D1499" s="221" t="s">
        <v>186</v>
      </c>
      <c r="E1499" s="231" t="s">
        <v>32</v>
      </c>
      <c r="F1499" s="232" t="s">
        <v>1459</v>
      </c>
      <c r="G1499" s="230"/>
      <c r="H1499" s="233">
        <v>9.2349999999999994</v>
      </c>
      <c r="I1499" s="234"/>
      <c r="J1499" s="230"/>
      <c r="K1499" s="230"/>
      <c r="L1499" s="235"/>
      <c r="M1499" s="236"/>
      <c r="N1499" s="237"/>
      <c r="O1499" s="237"/>
      <c r="P1499" s="237"/>
      <c r="Q1499" s="237"/>
      <c r="R1499" s="237"/>
      <c r="S1499" s="237"/>
      <c r="T1499" s="238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39" t="s">
        <v>186</v>
      </c>
      <c r="AU1499" s="239" t="s">
        <v>88</v>
      </c>
      <c r="AV1499" s="13" t="s">
        <v>88</v>
      </c>
      <c r="AW1499" s="13" t="s">
        <v>39</v>
      </c>
      <c r="AX1499" s="13" t="s">
        <v>78</v>
      </c>
      <c r="AY1499" s="239" t="s">
        <v>146</v>
      </c>
    </row>
    <row r="1500" s="13" customFormat="1">
      <c r="A1500" s="13"/>
      <c r="B1500" s="229"/>
      <c r="C1500" s="230"/>
      <c r="D1500" s="221" t="s">
        <v>186</v>
      </c>
      <c r="E1500" s="231" t="s">
        <v>32</v>
      </c>
      <c r="F1500" s="232" t="s">
        <v>1492</v>
      </c>
      <c r="G1500" s="230"/>
      <c r="H1500" s="233">
        <v>-2.1499999999999999</v>
      </c>
      <c r="I1500" s="234"/>
      <c r="J1500" s="230"/>
      <c r="K1500" s="230"/>
      <c r="L1500" s="235"/>
      <c r="M1500" s="236"/>
      <c r="N1500" s="237"/>
      <c r="O1500" s="237"/>
      <c r="P1500" s="237"/>
      <c r="Q1500" s="237"/>
      <c r="R1500" s="237"/>
      <c r="S1500" s="237"/>
      <c r="T1500" s="238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39" t="s">
        <v>186</v>
      </c>
      <c r="AU1500" s="239" t="s">
        <v>88</v>
      </c>
      <c r="AV1500" s="13" t="s">
        <v>88</v>
      </c>
      <c r="AW1500" s="13" t="s">
        <v>39</v>
      </c>
      <c r="AX1500" s="13" t="s">
        <v>78</v>
      </c>
      <c r="AY1500" s="239" t="s">
        <v>146</v>
      </c>
    </row>
    <row r="1501" s="14" customFormat="1">
      <c r="A1501" s="14"/>
      <c r="B1501" s="244"/>
      <c r="C1501" s="245"/>
      <c r="D1501" s="221" t="s">
        <v>186</v>
      </c>
      <c r="E1501" s="246" t="s">
        <v>32</v>
      </c>
      <c r="F1501" s="247" t="s">
        <v>1493</v>
      </c>
      <c r="G1501" s="245"/>
      <c r="H1501" s="246" t="s">
        <v>32</v>
      </c>
      <c r="I1501" s="248"/>
      <c r="J1501" s="245"/>
      <c r="K1501" s="245"/>
      <c r="L1501" s="249"/>
      <c r="M1501" s="250"/>
      <c r="N1501" s="251"/>
      <c r="O1501" s="251"/>
      <c r="P1501" s="251"/>
      <c r="Q1501" s="251"/>
      <c r="R1501" s="251"/>
      <c r="S1501" s="251"/>
      <c r="T1501" s="252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53" t="s">
        <v>186</v>
      </c>
      <c r="AU1501" s="253" t="s">
        <v>88</v>
      </c>
      <c r="AV1501" s="14" t="s">
        <v>86</v>
      </c>
      <c r="AW1501" s="14" t="s">
        <v>39</v>
      </c>
      <c r="AX1501" s="14" t="s">
        <v>78</v>
      </c>
      <c r="AY1501" s="253" t="s">
        <v>146</v>
      </c>
    </row>
    <row r="1502" s="13" customFormat="1">
      <c r="A1502" s="13"/>
      <c r="B1502" s="229"/>
      <c r="C1502" s="230"/>
      <c r="D1502" s="221" t="s">
        <v>186</v>
      </c>
      <c r="E1502" s="231" t="s">
        <v>32</v>
      </c>
      <c r="F1502" s="232" t="s">
        <v>1494</v>
      </c>
      <c r="G1502" s="230"/>
      <c r="H1502" s="233">
        <v>12.710000000000001</v>
      </c>
      <c r="I1502" s="234"/>
      <c r="J1502" s="230"/>
      <c r="K1502" s="230"/>
      <c r="L1502" s="235"/>
      <c r="M1502" s="236"/>
      <c r="N1502" s="237"/>
      <c r="O1502" s="237"/>
      <c r="P1502" s="237"/>
      <c r="Q1502" s="237"/>
      <c r="R1502" s="237"/>
      <c r="S1502" s="237"/>
      <c r="T1502" s="238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39" t="s">
        <v>186</v>
      </c>
      <c r="AU1502" s="239" t="s">
        <v>88</v>
      </c>
      <c r="AV1502" s="13" t="s">
        <v>88</v>
      </c>
      <c r="AW1502" s="13" t="s">
        <v>39</v>
      </c>
      <c r="AX1502" s="13" t="s">
        <v>78</v>
      </c>
      <c r="AY1502" s="239" t="s">
        <v>146</v>
      </c>
    </row>
    <row r="1503" s="13" customFormat="1">
      <c r="A1503" s="13"/>
      <c r="B1503" s="229"/>
      <c r="C1503" s="230"/>
      <c r="D1503" s="221" t="s">
        <v>186</v>
      </c>
      <c r="E1503" s="231" t="s">
        <v>32</v>
      </c>
      <c r="F1503" s="232" t="s">
        <v>1495</v>
      </c>
      <c r="G1503" s="230"/>
      <c r="H1503" s="233">
        <v>-1.5049999999999999</v>
      </c>
      <c r="I1503" s="234"/>
      <c r="J1503" s="230"/>
      <c r="K1503" s="230"/>
      <c r="L1503" s="235"/>
      <c r="M1503" s="236"/>
      <c r="N1503" s="237"/>
      <c r="O1503" s="237"/>
      <c r="P1503" s="237"/>
      <c r="Q1503" s="237"/>
      <c r="R1503" s="237"/>
      <c r="S1503" s="237"/>
      <c r="T1503" s="238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39" t="s">
        <v>186</v>
      </c>
      <c r="AU1503" s="239" t="s">
        <v>88</v>
      </c>
      <c r="AV1503" s="13" t="s">
        <v>88</v>
      </c>
      <c r="AW1503" s="13" t="s">
        <v>39</v>
      </c>
      <c r="AX1503" s="13" t="s">
        <v>78</v>
      </c>
      <c r="AY1503" s="239" t="s">
        <v>146</v>
      </c>
    </row>
    <row r="1504" s="13" customFormat="1">
      <c r="A1504" s="13"/>
      <c r="B1504" s="229"/>
      <c r="C1504" s="230"/>
      <c r="D1504" s="221" t="s">
        <v>186</v>
      </c>
      <c r="E1504" s="231" t="s">
        <v>32</v>
      </c>
      <c r="F1504" s="232" t="s">
        <v>1496</v>
      </c>
      <c r="G1504" s="230"/>
      <c r="H1504" s="233">
        <v>-1.9350000000000001</v>
      </c>
      <c r="I1504" s="234"/>
      <c r="J1504" s="230"/>
      <c r="K1504" s="230"/>
      <c r="L1504" s="235"/>
      <c r="M1504" s="236"/>
      <c r="N1504" s="237"/>
      <c r="O1504" s="237"/>
      <c r="P1504" s="237"/>
      <c r="Q1504" s="237"/>
      <c r="R1504" s="237"/>
      <c r="S1504" s="237"/>
      <c r="T1504" s="238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39" t="s">
        <v>186</v>
      </c>
      <c r="AU1504" s="239" t="s">
        <v>88</v>
      </c>
      <c r="AV1504" s="13" t="s">
        <v>88</v>
      </c>
      <c r="AW1504" s="13" t="s">
        <v>39</v>
      </c>
      <c r="AX1504" s="13" t="s">
        <v>78</v>
      </c>
      <c r="AY1504" s="239" t="s">
        <v>146</v>
      </c>
    </row>
    <row r="1505" s="14" customFormat="1">
      <c r="A1505" s="14"/>
      <c r="B1505" s="244"/>
      <c r="C1505" s="245"/>
      <c r="D1505" s="221" t="s">
        <v>186</v>
      </c>
      <c r="E1505" s="246" t="s">
        <v>32</v>
      </c>
      <c r="F1505" s="247" t="s">
        <v>1497</v>
      </c>
      <c r="G1505" s="245"/>
      <c r="H1505" s="246" t="s">
        <v>32</v>
      </c>
      <c r="I1505" s="248"/>
      <c r="J1505" s="245"/>
      <c r="K1505" s="245"/>
      <c r="L1505" s="249"/>
      <c r="M1505" s="250"/>
      <c r="N1505" s="251"/>
      <c r="O1505" s="251"/>
      <c r="P1505" s="251"/>
      <c r="Q1505" s="251"/>
      <c r="R1505" s="251"/>
      <c r="S1505" s="251"/>
      <c r="T1505" s="252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53" t="s">
        <v>186</v>
      </c>
      <c r="AU1505" s="253" t="s">
        <v>88</v>
      </c>
      <c r="AV1505" s="14" t="s">
        <v>86</v>
      </c>
      <c r="AW1505" s="14" t="s">
        <v>39</v>
      </c>
      <c r="AX1505" s="14" t="s">
        <v>78</v>
      </c>
      <c r="AY1505" s="253" t="s">
        <v>146</v>
      </c>
    </row>
    <row r="1506" s="13" customFormat="1">
      <c r="A1506" s="13"/>
      <c r="B1506" s="229"/>
      <c r="C1506" s="230"/>
      <c r="D1506" s="221" t="s">
        <v>186</v>
      </c>
      <c r="E1506" s="231" t="s">
        <v>32</v>
      </c>
      <c r="F1506" s="232" t="s">
        <v>1498</v>
      </c>
      <c r="G1506" s="230"/>
      <c r="H1506" s="233">
        <v>19.859999999999999</v>
      </c>
      <c r="I1506" s="234"/>
      <c r="J1506" s="230"/>
      <c r="K1506" s="230"/>
      <c r="L1506" s="235"/>
      <c r="M1506" s="236"/>
      <c r="N1506" s="237"/>
      <c r="O1506" s="237"/>
      <c r="P1506" s="237"/>
      <c r="Q1506" s="237"/>
      <c r="R1506" s="237"/>
      <c r="S1506" s="237"/>
      <c r="T1506" s="238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39" t="s">
        <v>186</v>
      </c>
      <c r="AU1506" s="239" t="s">
        <v>88</v>
      </c>
      <c r="AV1506" s="13" t="s">
        <v>88</v>
      </c>
      <c r="AW1506" s="13" t="s">
        <v>39</v>
      </c>
      <c r="AX1506" s="13" t="s">
        <v>78</v>
      </c>
      <c r="AY1506" s="239" t="s">
        <v>146</v>
      </c>
    </row>
    <row r="1507" s="14" customFormat="1">
      <c r="A1507" s="14"/>
      <c r="B1507" s="244"/>
      <c r="C1507" s="245"/>
      <c r="D1507" s="221" t="s">
        <v>186</v>
      </c>
      <c r="E1507" s="246" t="s">
        <v>32</v>
      </c>
      <c r="F1507" s="247" t="s">
        <v>1499</v>
      </c>
      <c r="G1507" s="245"/>
      <c r="H1507" s="246" t="s">
        <v>32</v>
      </c>
      <c r="I1507" s="248"/>
      <c r="J1507" s="245"/>
      <c r="K1507" s="245"/>
      <c r="L1507" s="249"/>
      <c r="M1507" s="250"/>
      <c r="N1507" s="251"/>
      <c r="O1507" s="251"/>
      <c r="P1507" s="251"/>
      <c r="Q1507" s="251"/>
      <c r="R1507" s="251"/>
      <c r="S1507" s="251"/>
      <c r="T1507" s="252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53" t="s">
        <v>186</v>
      </c>
      <c r="AU1507" s="253" t="s">
        <v>88</v>
      </c>
      <c r="AV1507" s="14" t="s">
        <v>86</v>
      </c>
      <c r="AW1507" s="14" t="s">
        <v>39</v>
      </c>
      <c r="AX1507" s="14" t="s">
        <v>78</v>
      </c>
      <c r="AY1507" s="253" t="s">
        <v>146</v>
      </c>
    </row>
    <row r="1508" s="13" customFormat="1">
      <c r="A1508" s="13"/>
      <c r="B1508" s="229"/>
      <c r="C1508" s="230"/>
      <c r="D1508" s="221" t="s">
        <v>186</v>
      </c>
      <c r="E1508" s="231" t="s">
        <v>32</v>
      </c>
      <c r="F1508" s="232" t="s">
        <v>1500</v>
      </c>
      <c r="G1508" s="230"/>
      <c r="H1508" s="233">
        <v>23.501000000000001</v>
      </c>
      <c r="I1508" s="234"/>
      <c r="J1508" s="230"/>
      <c r="K1508" s="230"/>
      <c r="L1508" s="235"/>
      <c r="M1508" s="236"/>
      <c r="N1508" s="237"/>
      <c r="O1508" s="237"/>
      <c r="P1508" s="237"/>
      <c r="Q1508" s="237"/>
      <c r="R1508" s="237"/>
      <c r="S1508" s="237"/>
      <c r="T1508" s="238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39" t="s">
        <v>186</v>
      </c>
      <c r="AU1508" s="239" t="s">
        <v>88</v>
      </c>
      <c r="AV1508" s="13" t="s">
        <v>88</v>
      </c>
      <c r="AW1508" s="13" t="s">
        <v>39</v>
      </c>
      <c r="AX1508" s="13" t="s">
        <v>78</v>
      </c>
      <c r="AY1508" s="239" t="s">
        <v>146</v>
      </c>
    </row>
    <row r="1509" s="13" customFormat="1">
      <c r="A1509" s="13"/>
      <c r="B1509" s="229"/>
      <c r="C1509" s="230"/>
      <c r="D1509" s="221" t="s">
        <v>186</v>
      </c>
      <c r="E1509" s="231" t="s">
        <v>32</v>
      </c>
      <c r="F1509" s="232" t="s">
        <v>1460</v>
      </c>
      <c r="G1509" s="230"/>
      <c r="H1509" s="233">
        <v>-1.72</v>
      </c>
      <c r="I1509" s="234"/>
      <c r="J1509" s="230"/>
      <c r="K1509" s="230"/>
      <c r="L1509" s="235"/>
      <c r="M1509" s="236"/>
      <c r="N1509" s="237"/>
      <c r="O1509" s="237"/>
      <c r="P1509" s="237"/>
      <c r="Q1509" s="237"/>
      <c r="R1509" s="237"/>
      <c r="S1509" s="237"/>
      <c r="T1509" s="238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39" t="s">
        <v>186</v>
      </c>
      <c r="AU1509" s="239" t="s">
        <v>88</v>
      </c>
      <c r="AV1509" s="13" t="s">
        <v>88</v>
      </c>
      <c r="AW1509" s="13" t="s">
        <v>39</v>
      </c>
      <c r="AX1509" s="13" t="s">
        <v>78</v>
      </c>
      <c r="AY1509" s="239" t="s">
        <v>146</v>
      </c>
    </row>
    <row r="1510" s="13" customFormat="1">
      <c r="A1510" s="13"/>
      <c r="B1510" s="229"/>
      <c r="C1510" s="230"/>
      <c r="D1510" s="221" t="s">
        <v>186</v>
      </c>
      <c r="E1510" s="231" t="s">
        <v>32</v>
      </c>
      <c r="F1510" s="232" t="s">
        <v>1501</v>
      </c>
      <c r="G1510" s="230"/>
      <c r="H1510" s="233">
        <v>-3.0800000000000001</v>
      </c>
      <c r="I1510" s="234"/>
      <c r="J1510" s="230"/>
      <c r="K1510" s="230"/>
      <c r="L1510" s="235"/>
      <c r="M1510" s="236"/>
      <c r="N1510" s="237"/>
      <c r="O1510" s="237"/>
      <c r="P1510" s="237"/>
      <c r="Q1510" s="237"/>
      <c r="R1510" s="237"/>
      <c r="S1510" s="237"/>
      <c r="T1510" s="238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39" t="s">
        <v>186</v>
      </c>
      <c r="AU1510" s="239" t="s">
        <v>88</v>
      </c>
      <c r="AV1510" s="13" t="s">
        <v>88</v>
      </c>
      <c r="AW1510" s="13" t="s">
        <v>39</v>
      </c>
      <c r="AX1510" s="13" t="s">
        <v>78</v>
      </c>
      <c r="AY1510" s="239" t="s">
        <v>146</v>
      </c>
    </row>
    <row r="1511" s="13" customFormat="1">
      <c r="A1511" s="13"/>
      <c r="B1511" s="229"/>
      <c r="C1511" s="230"/>
      <c r="D1511" s="221" t="s">
        <v>186</v>
      </c>
      <c r="E1511" s="231" t="s">
        <v>32</v>
      </c>
      <c r="F1511" s="232" t="s">
        <v>1502</v>
      </c>
      <c r="G1511" s="230"/>
      <c r="H1511" s="233">
        <v>8.8710000000000004</v>
      </c>
      <c r="I1511" s="234"/>
      <c r="J1511" s="230"/>
      <c r="K1511" s="230"/>
      <c r="L1511" s="235"/>
      <c r="M1511" s="236"/>
      <c r="N1511" s="237"/>
      <c r="O1511" s="237"/>
      <c r="P1511" s="237"/>
      <c r="Q1511" s="237"/>
      <c r="R1511" s="237"/>
      <c r="S1511" s="237"/>
      <c r="T1511" s="238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39" t="s">
        <v>186</v>
      </c>
      <c r="AU1511" s="239" t="s">
        <v>88</v>
      </c>
      <c r="AV1511" s="13" t="s">
        <v>88</v>
      </c>
      <c r="AW1511" s="13" t="s">
        <v>39</v>
      </c>
      <c r="AX1511" s="13" t="s">
        <v>78</v>
      </c>
      <c r="AY1511" s="239" t="s">
        <v>146</v>
      </c>
    </row>
    <row r="1512" s="13" customFormat="1">
      <c r="A1512" s="13"/>
      <c r="B1512" s="229"/>
      <c r="C1512" s="230"/>
      <c r="D1512" s="221" t="s">
        <v>186</v>
      </c>
      <c r="E1512" s="231" t="s">
        <v>32</v>
      </c>
      <c r="F1512" s="232" t="s">
        <v>1460</v>
      </c>
      <c r="G1512" s="230"/>
      <c r="H1512" s="233">
        <v>-1.72</v>
      </c>
      <c r="I1512" s="234"/>
      <c r="J1512" s="230"/>
      <c r="K1512" s="230"/>
      <c r="L1512" s="235"/>
      <c r="M1512" s="236"/>
      <c r="N1512" s="237"/>
      <c r="O1512" s="237"/>
      <c r="P1512" s="237"/>
      <c r="Q1512" s="237"/>
      <c r="R1512" s="237"/>
      <c r="S1512" s="237"/>
      <c r="T1512" s="238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39" t="s">
        <v>186</v>
      </c>
      <c r="AU1512" s="239" t="s">
        <v>88</v>
      </c>
      <c r="AV1512" s="13" t="s">
        <v>88</v>
      </c>
      <c r="AW1512" s="13" t="s">
        <v>39</v>
      </c>
      <c r="AX1512" s="13" t="s">
        <v>78</v>
      </c>
      <c r="AY1512" s="239" t="s">
        <v>146</v>
      </c>
    </row>
    <row r="1513" s="14" customFormat="1">
      <c r="A1513" s="14"/>
      <c r="B1513" s="244"/>
      <c r="C1513" s="245"/>
      <c r="D1513" s="221" t="s">
        <v>186</v>
      </c>
      <c r="E1513" s="246" t="s">
        <v>32</v>
      </c>
      <c r="F1513" s="247" t="s">
        <v>1503</v>
      </c>
      <c r="G1513" s="245"/>
      <c r="H1513" s="246" t="s">
        <v>32</v>
      </c>
      <c r="I1513" s="248"/>
      <c r="J1513" s="245"/>
      <c r="K1513" s="245"/>
      <c r="L1513" s="249"/>
      <c r="M1513" s="250"/>
      <c r="N1513" s="251"/>
      <c r="O1513" s="251"/>
      <c r="P1513" s="251"/>
      <c r="Q1513" s="251"/>
      <c r="R1513" s="251"/>
      <c r="S1513" s="251"/>
      <c r="T1513" s="252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53" t="s">
        <v>186</v>
      </c>
      <c r="AU1513" s="253" t="s">
        <v>88</v>
      </c>
      <c r="AV1513" s="14" t="s">
        <v>86</v>
      </c>
      <c r="AW1513" s="14" t="s">
        <v>39</v>
      </c>
      <c r="AX1513" s="14" t="s">
        <v>78</v>
      </c>
      <c r="AY1513" s="253" t="s">
        <v>146</v>
      </c>
    </row>
    <row r="1514" s="13" customFormat="1">
      <c r="A1514" s="13"/>
      <c r="B1514" s="229"/>
      <c r="C1514" s="230"/>
      <c r="D1514" s="221" t="s">
        <v>186</v>
      </c>
      <c r="E1514" s="231" t="s">
        <v>32</v>
      </c>
      <c r="F1514" s="232" t="s">
        <v>1462</v>
      </c>
      <c r="G1514" s="230"/>
      <c r="H1514" s="233">
        <v>5.6269999999999998</v>
      </c>
      <c r="I1514" s="234"/>
      <c r="J1514" s="230"/>
      <c r="K1514" s="230"/>
      <c r="L1514" s="235"/>
      <c r="M1514" s="236"/>
      <c r="N1514" s="237"/>
      <c r="O1514" s="237"/>
      <c r="P1514" s="237"/>
      <c r="Q1514" s="237"/>
      <c r="R1514" s="237"/>
      <c r="S1514" s="237"/>
      <c r="T1514" s="238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39" t="s">
        <v>186</v>
      </c>
      <c r="AU1514" s="239" t="s">
        <v>88</v>
      </c>
      <c r="AV1514" s="13" t="s">
        <v>88</v>
      </c>
      <c r="AW1514" s="13" t="s">
        <v>39</v>
      </c>
      <c r="AX1514" s="13" t="s">
        <v>78</v>
      </c>
      <c r="AY1514" s="239" t="s">
        <v>146</v>
      </c>
    </row>
    <row r="1515" s="13" customFormat="1">
      <c r="A1515" s="13"/>
      <c r="B1515" s="229"/>
      <c r="C1515" s="230"/>
      <c r="D1515" s="221" t="s">
        <v>186</v>
      </c>
      <c r="E1515" s="231" t="s">
        <v>32</v>
      </c>
      <c r="F1515" s="232" t="s">
        <v>1504</v>
      </c>
      <c r="G1515" s="230"/>
      <c r="H1515" s="233">
        <v>-2.6760000000000002</v>
      </c>
      <c r="I1515" s="234"/>
      <c r="J1515" s="230"/>
      <c r="K1515" s="230"/>
      <c r="L1515" s="235"/>
      <c r="M1515" s="236"/>
      <c r="N1515" s="237"/>
      <c r="O1515" s="237"/>
      <c r="P1515" s="237"/>
      <c r="Q1515" s="237"/>
      <c r="R1515" s="237"/>
      <c r="S1515" s="237"/>
      <c r="T1515" s="238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39" t="s">
        <v>186</v>
      </c>
      <c r="AU1515" s="239" t="s">
        <v>88</v>
      </c>
      <c r="AV1515" s="13" t="s">
        <v>88</v>
      </c>
      <c r="AW1515" s="13" t="s">
        <v>39</v>
      </c>
      <c r="AX1515" s="13" t="s">
        <v>78</v>
      </c>
      <c r="AY1515" s="239" t="s">
        <v>146</v>
      </c>
    </row>
    <row r="1516" s="14" customFormat="1">
      <c r="A1516" s="14"/>
      <c r="B1516" s="244"/>
      <c r="C1516" s="245"/>
      <c r="D1516" s="221" t="s">
        <v>186</v>
      </c>
      <c r="E1516" s="246" t="s">
        <v>32</v>
      </c>
      <c r="F1516" s="247" t="s">
        <v>1463</v>
      </c>
      <c r="G1516" s="245"/>
      <c r="H1516" s="246" t="s">
        <v>32</v>
      </c>
      <c r="I1516" s="248"/>
      <c r="J1516" s="245"/>
      <c r="K1516" s="245"/>
      <c r="L1516" s="249"/>
      <c r="M1516" s="250"/>
      <c r="N1516" s="251"/>
      <c r="O1516" s="251"/>
      <c r="P1516" s="251"/>
      <c r="Q1516" s="251"/>
      <c r="R1516" s="251"/>
      <c r="S1516" s="251"/>
      <c r="T1516" s="252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53" t="s">
        <v>186</v>
      </c>
      <c r="AU1516" s="253" t="s">
        <v>88</v>
      </c>
      <c r="AV1516" s="14" t="s">
        <v>86</v>
      </c>
      <c r="AW1516" s="14" t="s">
        <v>39</v>
      </c>
      <c r="AX1516" s="14" t="s">
        <v>78</v>
      </c>
      <c r="AY1516" s="253" t="s">
        <v>146</v>
      </c>
    </row>
    <row r="1517" s="14" customFormat="1">
      <c r="A1517" s="14"/>
      <c r="B1517" s="244"/>
      <c r="C1517" s="245"/>
      <c r="D1517" s="221" t="s">
        <v>186</v>
      </c>
      <c r="E1517" s="246" t="s">
        <v>32</v>
      </c>
      <c r="F1517" s="247" t="s">
        <v>1505</v>
      </c>
      <c r="G1517" s="245"/>
      <c r="H1517" s="246" t="s">
        <v>32</v>
      </c>
      <c r="I1517" s="248"/>
      <c r="J1517" s="245"/>
      <c r="K1517" s="245"/>
      <c r="L1517" s="249"/>
      <c r="M1517" s="250"/>
      <c r="N1517" s="251"/>
      <c r="O1517" s="251"/>
      <c r="P1517" s="251"/>
      <c r="Q1517" s="251"/>
      <c r="R1517" s="251"/>
      <c r="S1517" s="251"/>
      <c r="T1517" s="252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53" t="s">
        <v>186</v>
      </c>
      <c r="AU1517" s="253" t="s">
        <v>88</v>
      </c>
      <c r="AV1517" s="14" t="s">
        <v>86</v>
      </c>
      <c r="AW1517" s="14" t="s">
        <v>39</v>
      </c>
      <c r="AX1517" s="14" t="s">
        <v>78</v>
      </c>
      <c r="AY1517" s="253" t="s">
        <v>146</v>
      </c>
    </row>
    <row r="1518" s="13" customFormat="1">
      <c r="A1518" s="13"/>
      <c r="B1518" s="229"/>
      <c r="C1518" s="230"/>
      <c r="D1518" s="221" t="s">
        <v>186</v>
      </c>
      <c r="E1518" s="231" t="s">
        <v>32</v>
      </c>
      <c r="F1518" s="232" t="s">
        <v>1459</v>
      </c>
      <c r="G1518" s="230"/>
      <c r="H1518" s="233">
        <v>9.2349999999999994</v>
      </c>
      <c r="I1518" s="234"/>
      <c r="J1518" s="230"/>
      <c r="K1518" s="230"/>
      <c r="L1518" s="235"/>
      <c r="M1518" s="236"/>
      <c r="N1518" s="237"/>
      <c r="O1518" s="237"/>
      <c r="P1518" s="237"/>
      <c r="Q1518" s="237"/>
      <c r="R1518" s="237"/>
      <c r="S1518" s="237"/>
      <c r="T1518" s="238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39" t="s">
        <v>186</v>
      </c>
      <c r="AU1518" s="239" t="s">
        <v>88</v>
      </c>
      <c r="AV1518" s="13" t="s">
        <v>88</v>
      </c>
      <c r="AW1518" s="13" t="s">
        <v>39</v>
      </c>
      <c r="AX1518" s="13" t="s">
        <v>78</v>
      </c>
      <c r="AY1518" s="239" t="s">
        <v>146</v>
      </c>
    </row>
    <row r="1519" s="13" customFormat="1">
      <c r="A1519" s="13"/>
      <c r="B1519" s="229"/>
      <c r="C1519" s="230"/>
      <c r="D1519" s="221" t="s">
        <v>186</v>
      </c>
      <c r="E1519" s="231" t="s">
        <v>32</v>
      </c>
      <c r="F1519" s="232" t="s">
        <v>1506</v>
      </c>
      <c r="G1519" s="230"/>
      <c r="H1519" s="233">
        <v>-2.1499999999999999</v>
      </c>
      <c r="I1519" s="234"/>
      <c r="J1519" s="230"/>
      <c r="K1519" s="230"/>
      <c r="L1519" s="235"/>
      <c r="M1519" s="236"/>
      <c r="N1519" s="237"/>
      <c r="O1519" s="237"/>
      <c r="P1519" s="237"/>
      <c r="Q1519" s="237"/>
      <c r="R1519" s="237"/>
      <c r="S1519" s="237"/>
      <c r="T1519" s="238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39" t="s">
        <v>186</v>
      </c>
      <c r="AU1519" s="239" t="s">
        <v>88</v>
      </c>
      <c r="AV1519" s="13" t="s">
        <v>88</v>
      </c>
      <c r="AW1519" s="13" t="s">
        <v>39</v>
      </c>
      <c r="AX1519" s="13" t="s">
        <v>78</v>
      </c>
      <c r="AY1519" s="239" t="s">
        <v>146</v>
      </c>
    </row>
    <row r="1520" s="14" customFormat="1">
      <c r="A1520" s="14"/>
      <c r="B1520" s="244"/>
      <c r="C1520" s="245"/>
      <c r="D1520" s="221" t="s">
        <v>186</v>
      </c>
      <c r="E1520" s="246" t="s">
        <v>32</v>
      </c>
      <c r="F1520" s="247" t="s">
        <v>1507</v>
      </c>
      <c r="G1520" s="245"/>
      <c r="H1520" s="246" t="s">
        <v>32</v>
      </c>
      <c r="I1520" s="248"/>
      <c r="J1520" s="245"/>
      <c r="K1520" s="245"/>
      <c r="L1520" s="249"/>
      <c r="M1520" s="250"/>
      <c r="N1520" s="251"/>
      <c r="O1520" s="251"/>
      <c r="P1520" s="251"/>
      <c r="Q1520" s="251"/>
      <c r="R1520" s="251"/>
      <c r="S1520" s="251"/>
      <c r="T1520" s="252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53" t="s">
        <v>186</v>
      </c>
      <c r="AU1520" s="253" t="s">
        <v>88</v>
      </c>
      <c r="AV1520" s="14" t="s">
        <v>86</v>
      </c>
      <c r="AW1520" s="14" t="s">
        <v>39</v>
      </c>
      <c r="AX1520" s="14" t="s">
        <v>78</v>
      </c>
      <c r="AY1520" s="253" t="s">
        <v>146</v>
      </c>
    </row>
    <row r="1521" s="13" customFormat="1">
      <c r="A1521" s="13"/>
      <c r="B1521" s="229"/>
      <c r="C1521" s="230"/>
      <c r="D1521" s="221" t="s">
        <v>186</v>
      </c>
      <c r="E1521" s="231" t="s">
        <v>32</v>
      </c>
      <c r="F1521" s="232" t="s">
        <v>1508</v>
      </c>
      <c r="G1521" s="230"/>
      <c r="H1521" s="233">
        <v>22.640000000000001</v>
      </c>
      <c r="I1521" s="234"/>
      <c r="J1521" s="230"/>
      <c r="K1521" s="230"/>
      <c r="L1521" s="235"/>
      <c r="M1521" s="236"/>
      <c r="N1521" s="237"/>
      <c r="O1521" s="237"/>
      <c r="P1521" s="237"/>
      <c r="Q1521" s="237"/>
      <c r="R1521" s="237"/>
      <c r="S1521" s="237"/>
      <c r="T1521" s="238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39" t="s">
        <v>186</v>
      </c>
      <c r="AU1521" s="239" t="s">
        <v>88</v>
      </c>
      <c r="AV1521" s="13" t="s">
        <v>88</v>
      </c>
      <c r="AW1521" s="13" t="s">
        <v>39</v>
      </c>
      <c r="AX1521" s="13" t="s">
        <v>78</v>
      </c>
      <c r="AY1521" s="239" t="s">
        <v>146</v>
      </c>
    </row>
    <row r="1522" s="13" customFormat="1">
      <c r="A1522" s="13"/>
      <c r="B1522" s="229"/>
      <c r="C1522" s="230"/>
      <c r="D1522" s="221" t="s">
        <v>186</v>
      </c>
      <c r="E1522" s="231" t="s">
        <v>32</v>
      </c>
      <c r="F1522" s="232" t="s">
        <v>1495</v>
      </c>
      <c r="G1522" s="230"/>
      <c r="H1522" s="233">
        <v>-1.5049999999999999</v>
      </c>
      <c r="I1522" s="234"/>
      <c r="J1522" s="230"/>
      <c r="K1522" s="230"/>
      <c r="L1522" s="235"/>
      <c r="M1522" s="236"/>
      <c r="N1522" s="237"/>
      <c r="O1522" s="237"/>
      <c r="P1522" s="237"/>
      <c r="Q1522" s="237"/>
      <c r="R1522" s="237"/>
      <c r="S1522" s="237"/>
      <c r="T1522" s="238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39" t="s">
        <v>186</v>
      </c>
      <c r="AU1522" s="239" t="s">
        <v>88</v>
      </c>
      <c r="AV1522" s="13" t="s">
        <v>88</v>
      </c>
      <c r="AW1522" s="13" t="s">
        <v>39</v>
      </c>
      <c r="AX1522" s="13" t="s">
        <v>78</v>
      </c>
      <c r="AY1522" s="239" t="s">
        <v>146</v>
      </c>
    </row>
    <row r="1523" s="13" customFormat="1">
      <c r="A1523" s="13"/>
      <c r="B1523" s="229"/>
      <c r="C1523" s="230"/>
      <c r="D1523" s="221" t="s">
        <v>186</v>
      </c>
      <c r="E1523" s="231" t="s">
        <v>32</v>
      </c>
      <c r="F1523" s="232" t="s">
        <v>1496</v>
      </c>
      <c r="G1523" s="230"/>
      <c r="H1523" s="233">
        <v>-1.9350000000000001</v>
      </c>
      <c r="I1523" s="234"/>
      <c r="J1523" s="230"/>
      <c r="K1523" s="230"/>
      <c r="L1523" s="235"/>
      <c r="M1523" s="236"/>
      <c r="N1523" s="237"/>
      <c r="O1523" s="237"/>
      <c r="P1523" s="237"/>
      <c r="Q1523" s="237"/>
      <c r="R1523" s="237"/>
      <c r="S1523" s="237"/>
      <c r="T1523" s="238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39" t="s">
        <v>186</v>
      </c>
      <c r="AU1523" s="239" t="s">
        <v>88</v>
      </c>
      <c r="AV1523" s="13" t="s">
        <v>88</v>
      </c>
      <c r="AW1523" s="13" t="s">
        <v>39</v>
      </c>
      <c r="AX1523" s="13" t="s">
        <v>78</v>
      </c>
      <c r="AY1523" s="239" t="s">
        <v>146</v>
      </c>
    </row>
    <row r="1524" s="14" customFormat="1">
      <c r="A1524" s="14"/>
      <c r="B1524" s="244"/>
      <c r="C1524" s="245"/>
      <c r="D1524" s="221" t="s">
        <v>186</v>
      </c>
      <c r="E1524" s="246" t="s">
        <v>32</v>
      </c>
      <c r="F1524" s="247" t="s">
        <v>1503</v>
      </c>
      <c r="G1524" s="245"/>
      <c r="H1524" s="246" t="s">
        <v>32</v>
      </c>
      <c r="I1524" s="248"/>
      <c r="J1524" s="245"/>
      <c r="K1524" s="245"/>
      <c r="L1524" s="249"/>
      <c r="M1524" s="250"/>
      <c r="N1524" s="251"/>
      <c r="O1524" s="251"/>
      <c r="P1524" s="251"/>
      <c r="Q1524" s="251"/>
      <c r="R1524" s="251"/>
      <c r="S1524" s="251"/>
      <c r="T1524" s="252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53" t="s">
        <v>186</v>
      </c>
      <c r="AU1524" s="253" t="s">
        <v>88</v>
      </c>
      <c r="AV1524" s="14" t="s">
        <v>86</v>
      </c>
      <c r="AW1524" s="14" t="s">
        <v>39</v>
      </c>
      <c r="AX1524" s="14" t="s">
        <v>78</v>
      </c>
      <c r="AY1524" s="253" t="s">
        <v>146</v>
      </c>
    </row>
    <row r="1525" s="13" customFormat="1">
      <c r="A1525" s="13"/>
      <c r="B1525" s="229"/>
      <c r="C1525" s="230"/>
      <c r="D1525" s="221" t="s">
        <v>186</v>
      </c>
      <c r="E1525" s="231" t="s">
        <v>32</v>
      </c>
      <c r="F1525" s="232" t="s">
        <v>1462</v>
      </c>
      <c r="G1525" s="230"/>
      <c r="H1525" s="233">
        <v>5.6269999999999998</v>
      </c>
      <c r="I1525" s="234"/>
      <c r="J1525" s="230"/>
      <c r="K1525" s="230"/>
      <c r="L1525" s="235"/>
      <c r="M1525" s="236"/>
      <c r="N1525" s="237"/>
      <c r="O1525" s="237"/>
      <c r="P1525" s="237"/>
      <c r="Q1525" s="237"/>
      <c r="R1525" s="237"/>
      <c r="S1525" s="237"/>
      <c r="T1525" s="238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39" t="s">
        <v>186</v>
      </c>
      <c r="AU1525" s="239" t="s">
        <v>88</v>
      </c>
      <c r="AV1525" s="13" t="s">
        <v>88</v>
      </c>
      <c r="AW1525" s="13" t="s">
        <v>39</v>
      </c>
      <c r="AX1525" s="13" t="s">
        <v>78</v>
      </c>
      <c r="AY1525" s="239" t="s">
        <v>146</v>
      </c>
    </row>
    <row r="1526" s="13" customFormat="1">
      <c r="A1526" s="13"/>
      <c r="B1526" s="229"/>
      <c r="C1526" s="230"/>
      <c r="D1526" s="221" t="s">
        <v>186</v>
      </c>
      <c r="E1526" s="231" t="s">
        <v>32</v>
      </c>
      <c r="F1526" s="232" t="s">
        <v>1504</v>
      </c>
      <c r="G1526" s="230"/>
      <c r="H1526" s="233">
        <v>-2.6760000000000002</v>
      </c>
      <c r="I1526" s="234"/>
      <c r="J1526" s="230"/>
      <c r="K1526" s="230"/>
      <c r="L1526" s="235"/>
      <c r="M1526" s="236"/>
      <c r="N1526" s="237"/>
      <c r="O1526" s="237"/>
      <c r="P1526" s="237"/>
      <c r="Q1526" s="237"/>
      <c r="R1526" s="237"/>
      <c r="S1526" s="237"/>
      <c r="T1526" s="238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39" t="s">
        <v>186</v>
      </c>
      <c r="AU1526" s="239" t="s">
        <v>88</v>
      </c>
      <c r="AV1526" s="13" t="s">
        <v>88</v>
      </c>
      <c r="AW1526" s="13" t="s">
        <v>39</v>
      </c>
      <c r="AX1526" s="13" t="s">
        <v>78</v>
      </c>
      <c r="AY1526" s="239" t="s">
        <v>146</v>
      </c>
    </row>
    <row r="1527" s="14" customFormat="1">
      <c r="A1527" s="14"/>
      <c r="B1527" s="244"/>
      <c r="C1527" s="245"/>
      <c r="D1527" s="221" t="s">
        <v>186</v>
      </c>
      <c r="E1527" s="246" t="s">
        <v>32</v>
      </c>
      <c r="F1527" s="247" t="s">
        <v>1509</v>
      </c>
      <c r="G1527" s="245"/>
      <c r="H1527" s="246" t="s">
        <v>32</v>
      </c>
      <c r="I1527" s="248"/>
      <c r="J1527" s="245"/>
      <c r="K1527" s="245"/>
      <c r="L1527" s="249"/>
      <c r="M1527" s="250"/>
      <c r="N1527" s="251"/>
      <c r="O1527" s="251"/>
      <c r="P1527" s="251"/>
      <c r="Q1527" s="251"/>
      <c r="R1527" s="251"/>
      <c r="S1527" s="251"/>
      <c r="T1527" s="252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53" t="s">
        <v>186</v>
      </c>
      <c r="AU1527" s="253" t="s">
        <v>88</v>
      </c>
      <c r="AV1527" s="14" t="s">
        <v>86</v>
      </c>
      <c r="AW1527" s="14" t="s">
        <v>39</v>
      </c>
      <c r="AX1527" s="14" t="s">
        <v>78</v>
      </c>
      <c r="AY1527" s="253" t="s">
        <v>146</v>
      </c>
    </row>
    <row r="1528" s="13" customFormat="1">
      <c r="A1528" s="13"/>
      <c r="B1528" s="229"/>
      <c r="C1528" s="230"/>
      <c r="D1528" s="221" t="s">
        <v>186</v>
      </c>
      <c r="E1528" s="231" t="s">
        <v>32</v>
      </c>
      <c r="F1528" s="232" t="s">
        <v>1510</v>
      </c>
      <c r="G1528" s="230"/>
      <c r="H1528" s="233">
        <v>8.407</v>
      </c>
      <c r="I1528" s="234"/>
      <c r="J1528" s="230"/>
      <c r="K1528" s="230"/>
      <c r="L1528" s="235"/>
      <c r="M1528" s="236"/>
      <c r="N1528" s="237"/>
      <c r="O1528" s="237"/>
      <c r="P1528" s="237"/>
      <c r="Q1528" s="237"/>
      <c r="R1528" s="237"/>
      <c r="S1528" s="237"/>
      <c r="T1528" s="238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39" t="s">
        <v>186</v>
      </c>
      <c r="AU1528" s="239" t="s">
        <v>88</v>
      </c>
      <c r="AV1528" s="13" t="s">
        <v>88</v>
      </c>
      <c r="AW1528" s="13" t="s">
        <v>39</v>
      </c>
      <c r="AX1528" s="13" t="s">
        <v>78</v>
      </c>
      <c r="AY1528" s="239" t="s">
        <v>146</v>
      </c>
    </row>
    <row r="1529" s="14" customFormat="1">
      <c r="A1529" s="14"/>
      <c r="B1529" s="244"/>
      <c r="C1529" s="245"/>
      <c r="D1529" s="221" t="s">
        <v>186</v>
      </c>
      <c r="E1529" s="246" t="s">
        <v>32</v>
      </c>
      <c r="F1529" s="247" t="s">
        <v>1511</v>
      </c>
      <c r="G1529" s="245"/>
      <c r="H1529" s="246" t="s">
        <v>32</v>
      </c>
      <c r="I1529" s="248"/>
      <c r="J1529" s="245"/>
      <c r="K1529" s="245"/>
      <c r="L1529" s="249"/>
      <c r="M1529" s="250"/>
      <c r="N1529" s="251"/>
      <c r="O1529" s="251"/>
      <c r="P1529" s="251"/>
      <c r="Q1529" s="251"/>
      <c r="R1529" s="251"/>
      <c r="S1529" s="251"/>
      <c r="T1529" s="252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53" t="s">
        <v>186</v>
      </c>
      <c r="AU1529" s="253" t="s">
        <v>88</v>
      </c>
      <c r="AV1529" s="14" t="s">
        <v>86</v>
      </c>
      <c r="AW1529" s="14" t="s">
        <v>39</v>
      </c>
      <c r="AX1529" s="14" t="s">
        <v>78</v>
      </c>
      <c r="AY1529" s="253" t="s">
        <v>146</v>
      </c>
    </row>
    <row r="1530" s="13" customFormat="1">
      <c r="A1530" s="13"/>
      <c r="B1530" s="229"/>
      <c r="C1530" s="230"/>
      <c r="D1530" s="221" t="s">
        <v>186</v>
      </c>
      <c r="E1530" s="231" t="s">
        <v>32</v>
      </c>
      <c r="F1530" s="232" t="s">
        <v>1512</v>
      </c>
      <c r="G1530" s="230"/>
      <c r="H1530" s="233">
        <v>27.010000000000002</v>
      </c>
      <c r="I1530" s="234"/>
      <c r="J1530" s="230"/>
      <c r="K1530" s="230"/>
      <c r="L1530" s="235"/>
      <c r="M1530" s="236"/>
      <c r="N1530" s="237"/>
      <c r="O1530" s="237"/>
      <c r="P1530" s="237"/>
      <c r="Q1530" s="237"/>
      <c r="R1530" s="237"/>
      <c r="S1530" s="237"/>
      <c r="T1530" s="238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39" t="s">
        <v>186</v>
      </c>
      <c r="AU1530" s="239" t="s">
        <v>88</v>
      </c>
      <c r="AV1530" s="13" t="s">
        <v>88</v>
      </c>
      <c r="AW1530" s="13" t="s">
        <v>39</v>
      </c>
      <c r="AX1530" s="13" t="s">
        <v>78</v>
      </c>
      <c r="AY1530" s="239" t="s">
        <v>146</v>
      </c>
    </row>
    <row r="1531" s="14" customFormat="1">
      <c r="A1531" s="14"/>
      <c r="B1531" s="244"/>
      <c r="C1531" s="245"/>
      <c r="D1531" s="221" t="s">
        <v>186</v>
      </c>
      <c r="E1531" s="246" t="s">
        <v>32</v>
      </c>
      <c r="F1531" s="247" t="s">
        <v>1513</v>
      </c>
      <c r="G1531" s="245"/>
      <c r="H1531" s="246" t="s">
        <v>32</v>
      </c>
      <c r="I1531" s="248"/>
      <c r="J1531" s="245"/>
      <c r="K1531" s="245"/>
      <c r="L1531" s="249"/>
      <c r="M1531" s="250"/>
      <c r="N1531" s="251"/>
      <c r="O1531" s="251"/>
      <c r="P1531" s="251"/>
      <c r="Q1531" s="251"/>
      <c r="R1531" s="251"/>
      <c r="S1531" s="251"/>
      <c r="T1531" s="252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53" t="s">
        <v>186</v>
      </c>
      <c r="AU1531" s="253" t="s">
        <v>88</v>
      </c>
      <c r="AV1531" s="14" t="s">
        <v>86</v>
      </c>
      <c r="AW1531" s="14" t="s">
        <v>39</v>
      </c>
      <c r="AX1531" s="14" t="s">
        <v>78</v>
      </c>
      <c r="AY1531" s="253" t="s">
        <v>146</v>
      </c>
    </row>
    <row r="1532" s="13" customFormat="1">
      <c r="A1532" s="13"/>
      <c r="B1532" s="229"/>
      <c r="C1532" s="230"/>
      <c r="D1532" s="221" t="s">
        <v>186</v>
      </c>
      <c r="E1532" s="231" t="s">
        <v>32</v>
      </c>
      <c r="F1532" s="232" t="s">
        <v>1514</v>
      </c>
      <c r="G1532" s="230"/>
      <c r="H1532" s="233">
        <v>18.702000000000002</v>
      </c>
      <c r="I1532" s="234"/>
      <c r="J1532" s="230"/>
      <c r="K1532" s="230"/>
      <c r="L1532" s="235"/>
      <c r="M1532" s="236"/>
      <c r="N1532" s="237"/>
      <c r="O1532" s="237"/>
      <c r="P1532" s="237"/>
      <c r="Q1532" s="237"/>
      <c r="R1532" s="237"/>
      <c r="S1532" s="237"/>
      <c r="T1532" s="238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39" t="s">
        <v>186</v>
      </c>
      <c r="AU1532" s="239" t="s">
        <v>88</v>
      </c>
      <c r="AV1532" s="13" t="s">
        <v>88</v>
      </c>
      <c r="AW1532" s="13" t="s">
        <v>39</v>
      </c>
      <c r="AX1532" s="13" t="s">
        <v>78</v>
      </c>
      <c r="AY1532" s="239" t="s">
        <v>146</v>
      </c>
    </row>
    <row r="1533" s="13" customFormat="1">
      <c r="A1533" s="13"/>
      <c r="B1533" s="229"/>
      <c r="C1533" s="230"/>
      <c r="D1533" s="221" t="s">
        <v>186</v>
      </c>
      <c r="E1533" s="231" t="s">
        <v>32</v>
      </c>
      <c r="F1533" s="232" t="s">
        <v>1506</v>
      </c>
      <c r="G1533" s="230"/>
      <c r="H1533" s="233">
        <v>-2.1499999999999999</v>
      </c>
      <c r="I1533" s="234"/>
      <c r="J1533" s="230"/>
      <c r="K1533" s="230"/>
      <c r="L1533" s="235"/>
      <c r="M1533" s="236"/>
      <c r="N1533" s="237"/>
      <c r="O1533" s="237"/>
      <c r="P1533" s="237"/>
      <c r="Q1533" s="237"/>
      <c r="R1533" s="237"/>
      <c r="S1533" s="237"/>
      <c r="T1533" s="238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39" t="s">
        <v>186</v>
      </c>
      <c r="AU1533" s="239" t="s">
        <v>88</v>
      </c>
      <c r="AV1533" s="13" t="s">
        <v>88</v>
      </c>
      <c r="AW1533" s="13" t="s">
        <v>39</v>
      </c>
      <c r="AX1533" s="13" t="s">
        <v>78</v>
      </c>
      <c r="AY1533" s="239" t="s">
        <v>146</v>
      </c>
    </row>
    <row r="1534" s="15" customFormat="1">
      <c r="A1534" s="15"/>
      <c r="B1534" s="254"/>
      <c r="C1534" s="255"/>
      <c r="D1534" s="221" t="s">
        <v>186</v>
      </c>
      <c r="E1534" s="256" t="s">
        <v>32</v>
      </c>
      <c r="F1534" s="257" t="s">
        <v>256</v>
      </c>
      <c r="G1534" s="255"/>
      <c r="H1534" s="258">
        <v>146.22299999999999</v>
      </c>
      <c r="I1534" s="259"/>
      <c r="J1534" s="255"/>
      <c r="K1534" s="255"/>
      <c r="L1534" s="260"/>
      <c r="M1534" s="261"/>
      <c r="N1534" s="262"/>
      <c r="O1534" s="262"/>
      <c r="P1534" s="262"/>
      <c r="Q1534" s="262"/>
      <c r="R1534" s="262"/>
      <c r="S1534" s="262"/>
      <c r="T1534" s="263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T1534" s="264" t="s">
        <v>186</v>
      </c>
      <c r="AU1534" s="264" t="s">
        <v>88</v>
      </c>
      <c r="AV1534" s="15" t="s">
        <v>171</v>
      </c>
      <c r="AW1534" s="15" t="s">
        <v>39</v>
      </c>
      <c r="AX1534" s="15" t="s">
        <v>86</v>
      </c>
      <c r="AY1534" s="264" t="s">
        <v>146</v>
      </c>
    </row>
    <row r="1535" s="2" customFormat="1" ht="33" customHeight="1">
      <c r="A1535" s="42"/>
      <c r="B1535" s="43"/>
      <c r="C1535" s="208" t="s">
        <v>1515</v>
      </c>
      <c r="D1535" s="208" t="s">
        <v>149</v>
      </c>
      <c r="E1535" s="209" t="s">
        <v>1516</v>
      </c>
      <c r="F1535" s="210" t="s">
        <v>1517</v>
      </c>
      <c r="G1535" s="211" t="s">
        <v>294</v>
      </c>
      <c r="H1535" s="212">
        <v>309.93900000000002</v>
      </c>
      <c r="I1535" s="213"/>
      <c r="J1535" s="214">
        <f>ROUND(I1535*H1535,2)</f>
        <v>0</v>
      </c>
      <c r="K1535" s="210" t="s">
        <v>152</v>
      </c>
      <c r="L1535" s="48"/>
      <c r="M1535" s="215" t="s">
        <v>32</v>
      </c>
      <c r="N1535" s="216" t="s">
        <v>49</v>
      </c>
      <c r="O1535" s="88"/>
      <c r="P1535" s="217">
        <f>O1535*H1535</f>
        <v>0</v>
      </c>
      <c r="Q1535" s="217">
        <v>0.090579999999999994</v>
      </c>
      <c r="R1535" s="217">
        <f>Q1535*H1535</f>
        <v>28.074274620000001</v>
      </c>
      <c r="S1535" s="217">
        <v>0</v>
      </c>
      <c r="T1535" s="218">
        <f>S1535*H1535</f>
        <v>0</v>
      </c>
      <c r="U1535" s="42"/>
      <c r="V1535" s="42"/>
      <c r="W1535" s="42"/>
      <c r="X1535" s="42"/>
      <c r="Y1535" s="42"/>
      <c r="Z1535" s="42"/>
      <c r="AA1535" s="42"/>
      <c r="AB1535" s="42"/>
      <c r="AC1535" s="42"/>
      <c r="AD1535" s="42"/>
      <c r="AE1535" s="42"/>
      <c r="AR1535" s="219" t="s">
        <v>362</v>
      </c>
      <c r="AT1535" s="219" t="s">
        <v>149</v>
      </c>
      <c r="AU1535" s="219" t="s">
        <v>88</v>
      </c>
      <c r="AY1535" s="20" t="s">
        <v>146</v>
      </c>
      <c r="BE1535" s="220">
        <f>IF(N1535="základní",J1535,0)</f>
        <v>0</v>
      </c>
      <c r="BF1535" s="220">
        <f>IF(N1535="snížená",J1535,0)</f>
        <v>0</v>
      </c>
      <c r="BG1535" s="220">
        <f>IF(N1535="zákl. přenesená",J1535,0)</f>
        <v>0</v>
      </c>
      <c r="BH1535" s="220">
        <f>IF(N1535="sníž. přenesená",J1535,0)</f>
        <v>0</v>
      </c>
      <c r="BI1535" s="220">
        <f>IF(N1535="nulová",J1535,0)</f>
        <v>0</v>
      </c>
      <c r="BJ1535" s="20" t="s">
        <v>86</v>
      </c>
      <c r="BK1535" s="220">
        <f>ROUND(I1535*H1535,2)</f>
        <v>0</v>
      </c>
      <c r="BL1535" s="20" t="s">
        <v>362</v>
      </c>
      <c r="BM1535" s="219" t="s">
        <v>1518</v>
      </c>
    </row>
    <row r="1536" s="2" customFormat="1">
      <c r="A1536" s="42"/>
      <c r="B1536" s="43"/>
      <c r="C1536" s="44"/>
      <c r="D1536" s="221" t="s">
        <v>155</v>
      </c>
      <c r="E1536" s="44"/>
      <c r="F1536" s="222" t="s">
        <v>1517</v>
      </c>
      <c r="G1536" s="44"/>
      <c r="H1536" s="44"/>
      <c r="I1536" s="223"/>
      <c r="J1536" s="44"/>
      <c r="K1536" s="44"/>
      <c r="L1536" s="48"/>
      <c r="M1536" s="224"/>
      <c r="N1536" s="225"/>
      <c r="O1536" s="88"/>
      <c r="P1536" s="88"/>
      <c r="Q1536" s="88"/>
      <c r="R1536" s="88"/>
      <c r="S1536" s="88"/>
      <c r="T1536" s="89"/>
      <c r="U1536" s="42"/>
      <c r="V1536" s="42"/>
      <c r="W1536" s="42"/>
      <c r="X1536" s="42"/>
      <c r="Y1536" s="42"/>
      <c r="Z1536" s="42"/>
      <c r="AA1536" s="42"/>
      <c r="AB1536" s="42"/>
      <c r="AC1536" s="42"/>
      <c r="AD1536" s="42"/>
      <c r="AE1536" s="42"/>
      <c r="AT1536" s="20" t="s">
        <v>155</v>
      </c>
      <c r="AU1536" s="20" t="s">
        <v>88</v>
      </c>
    </row>
    <row r="1537" s="2" customFormat="1">
      <c r="A1537" s="42"/>
      <c r="B1537" s="43"/>
      <c r="C1537" s="44"/>
      <c r="D1537" s="226" t="s">
        <v>156</v>
      </c>
      <c r="E1537" s="44"/>
      <c r="F1537" s="227" t="s">
        <v>1519</v>
      </c>
      <c r="G1537" s="44"/>
      <c r="H1537" s="44"/>
      <c r="I1537" s="223"/>
      <c r="J1537" s="44"/>
      <c r="K1537" s="44"/>
      <c r="L1537" s="48"/>
      <c r="M1537" s="224"/>
      <c r="N1537" s="225"/>
      <c r="O1537" s="88"/>
      <c r="P1537" s="88"/>
      <c r="Q1537" s="88"/>
      <c r="R1537" s="88"/>
      <c r="S1537" s="88"/>
      <c r="T1537" s="89"/>
      <c r="U1537" s="42"/>
      <c r="V1537" s="42"/>
      <c r="W1537" s="42"/>
      <c r="X1537" s="42"/>
      <c r="Y1537" s="42"/>
      <c r="Z1537" s="42"/>
      <c r="AA1537" s="42"/>
      <c r="AB1537" s="42"/>
      <c r="AC1537" s="42"/>
      <c r="AD1537" s="42"/>
      <c r="AE1537" s="42"/>
      <c r="AT1537" s="20" t="s">
        <v>156</v>
      </c>
      <c r="AU1537" s="20" t="s">
        <v>88</v>
      </c>
    </row>
    <row r="1538" s="2" customFormat="1">
      <c r="A1538" s="42"/>
      <c r="B1538" s="43"/>
      <c r="C1538" s="44"/>
      <c r="D1538" s="221" t="s">
        <v>162</v>
      </c>
      <c r="E1538" s="44"/>
      <c r="F1538" s="228" t="s">
        <v>1183</v>
      </c>
      <c r="G1538" s="44"/>
      <c r="H1538" s="44"/>
      <c r="I1538" s="223"/>
      <c r="J1538" s="44"/>
      <c r="K1538" s="44"/>
      <c r="L1538" s="48"/>
      <c r="M1538" s="224"/>
      <c r="N1538" s="225"/>
      <c r="O1538" s="88"/>
      <c r="P1538" s="88"/>
      <c r="Q1538" s="88"/>
      <c r="R1538" s="88"/>
      <c r="S1538" s="88"/>
      <c r="T1538" s="89"/>
      <c r="U1538" s="42"/>
      <c r="V1538" s="42"/>
      <c r="W1538" s="42"/>
      <c r="X1538" s="42"/>
      <c r="Y1538" s="42"/>
      <c r="Z1538" s="42"/>
      <c r="AA1538" s="42"/>
      <c r="AB1538" s="42"/>
      <c r="AC1538" s="42"/>
      <c r="AD1538" s="42"/>
      <c r="AE1538" s="42"/>
      <c r="AT1538" s="20" t="s">
        <v>162</v>
      </c>
      <c r="AU1538" s="20" t="s">
        <v>88</v>
      </c>
    </row>
    <row r="1539" s="14" customFormat="1">
      <c r="A1539" s="14"/>
      <c r="B1539" s="244"/>
      <c r="C1539" s="245"/>
      <c r="D1539" s="221" t="s">
        <v>186</v>
      </c>
      <c r="E1539" s="246" t="s">
        <v>32</v>
      </c>
      <c r="F1539" s="247" t="s">
        <v>1457</v>
      </c>
      <c r="G1539" s="245"/>
      <c r="H1539" s="246" t="s">
        <v>32</v>
      </c>
      <c r="I1539" s="248"/>
      <c r="J1539" s="245"/>
      <c r="K1539" s="245"/>
      <c r="L1539" s="249"/>
      <c r="M1539" s="250"/>
      <c r="N1539" s="251"/>
      <c r="O1539" s="251"/>
      <c r="P1539" s="251"/>
      <c r="Q1539" s="251"/>
      <c r="R1539" s="251"/>
      <c r="S1539" s="251"/>
      <c r="T1539" s="252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53" t="s">
        <v>186</v>
      </c>
      <c r="AU1539" s="253" t="s">
        <v>88</v>
      </c>
      <c r="AV1539" s="14" t="s">
        <v>86</v>
      </c>
      <c r="AW1539" s="14" t="s">
        <v>39</v>
      </c>
      <c r="AX1539" s="14" t="s">
        <v>78</v>
      </c>
      <c r="AY1539" s="253" t="s">
        <v>146</v>
      </c>
    </row>
    <row r="1540" s="14" customFormat="1">
      <c r="A1540" s="14"/>
      <c r="B1540" s="244"/>
      <c r="C1540" s="245"/>
      <c r="D1540" s="221" t="s">
        <v>186</v>
      </c>
      <c r="E1540" s="246" t="s">
        <v>32</v>
      </c>
      <c r="F1540" s="247" t="s">
        <v>1520</v>
      </c>
      <c r="G1540" s="245"/>
      <c r="H1540" s="246" t="s">
        <v>32</v>
      </c>
      <c r="I1540" s="248"/>
      <c r="J1540" s="245"/>
      <c r="K1540" s="245"/>
      <c r="L1540" s="249"/>
      <c r="M1540" s="250"/>
      <c r="N1540" s="251"/>
      <c r="O1540" s="251"/>
      <c r="P1540" s="251"/>
      <c r="Q1540" s="251"/>
      <c r="R1540" s="251"/>
      <c r="S1540" s="251"/>
      <c r="T1540" s="252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53" t="s">
        <v>186</v>
      </c>
      <c r="AU1540" s="253" t="s">
        <v>88</v>
      </c>
      <c r="AV1540" s="14" t="s">
        <v>86</v>
      </c>
      <c r="AW1540" s="14" t="s">
        <v>39</v>
      </c>
      <c r="AX1540" s="14" t="s">
        <v>78</v>
      </c>
      <c r="AY1540" s="253" t="s">
        <v>146</v>
      </c>
    </row>
    <row r="1541" s="13" customFormat="1">
      <c r="A1541" s="13"/>
      <c r="B1541" s="229"/>
      <c r="C1541" s="230"/>
      <c r="D1541" s="221" t="s">
        <v>186</v>
      </c>
      <c r="E1541" s="231" t="s">
        <v>32</v>
      </c>
      <c r="F1541" s="232" t="s">
        <v>1521</v>
      </c>
      <c r="G1541" s="230"/>
      <c r="H1541" s="233">
        <v>32.603999999999999</v>
      </c>
      <c r="I1541" s="234"/>
      <c r="J1541" s="230"/>
      <c r="K1541" s="230"/>
      <c r="L1541" s="235"/>
      <c r="M1541" s="236"/>
      <c r="N1541" s="237"/>
      <c r="O1541" s="237"/>
      <c r="P1541" s="237"/>
      <c r="Q1541" s="237"/>
      <c r="R1541" s="237"/>
      <c r="S1541" s="237"/>
      <c r="T1541" s="238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39" t="s">
        <v>186</v>
      </c>
      <c r="AU1541" s="239" t="s">
        <v>88</v>
      </c>
      <c r="AV1541" s="13" t="s">
        <v>88</v>
      </c>
      <c r="AW1541" s="13" t="s">
        <v>39</v>
      </c>
      <c r="AX1541" s="13" t="s">
        <v>78</v>
      </c>
      <c r="AY1541" s="239" t="s">
        <v>146</v>
      </c>
    </row>
    <row r="1542" s="13" customFormat="1">
      <c r="A1542" s="13"/>
      <c r="B1542" s="229"/>
      <c r="C1542" s="230"/>
      <c r="D1542" s="221" t="s">
        <v>186</v>
      </c>
      <c r="E1542" s="231" t="s">
        <v>32</v>
      </c>
      <c r="F1542" s="232" t="s">
        <v>1522</v>
      </c>
      <c r="G1542" s="230"/>
      <c r="H1542" s="233">
        <v>-3.6549999999999998</v>
      </c>
      <c r="I1542" s="234"/>
      <c r="J1542" s="230"/>
      <c r="K1542" s="230"/>
      <c r="L1542" s="235"/>
      <c r="M1542" s="236"/>
      <c r="N1542" s="237"/>
      <c r="O1542" s="237"/>
      <c r="P1542" s="237"/>
      <c r="Q1542" s="237"/>
      <c r="R1542" s="237"/>
      <c r="S1542" s="237"/>
      <c r="T1542" s="238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39" t="s">
        <v>186</v>
      </c>
      <c r="AU1542" s="239" t="s">
        <v>88</v>
      </c>
      <c r="AV1542" s="13" t="s">
        <v>88</v>
      </c>
      <c r="AW1542" s="13" t="s">
        <v>39</v>
      </c>
      <c r="AX1542" s="13" t="s">
        <v>78</v>
      </c>
      <c r="AY1542" s="239" t="s">
        <v>146</v>
      </c>
    </row>
    <row r="1543" s="14" customFormat="1">
      <c r="A1543" s="14"/>
      <c r="B1543" s="244"/>
      <c r="C1543" s="245"/>
      <c r="D1543" s="221" t="s">
        <v>186</v>
      </c>
      <c r="E1543" s="246" t="s">
        <v>32</v>
      </c>
      <c r="F1543" s="247" t="s">
        <v>1523</v>
      </c>
      <c r="G1543" s="245"/>
      <c r="H1543" s="246" t="s">
        <v>32</v>
      </c>
      <c r="I1543" s="248"/>
      <c r="J1543" s="245"/>
      <c r="K1543" s="245"/>
      <c r="L1543" s="249"/>
      <c r="M1543" s="250"/>
      <c r="N1543" s="251"/>
      <c r="O1543" s="251"/>
      <c r="P1543" s="251"/>
      <c r="Q1543" s="251"/>
      <c r="R1543" s="251"/>
      <c r="S1543" s="251"/>
      <c r="T1543" s="252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53" t="s">
        <v>186</v>
      </c>
      <c r="AU1543" s="253" t="s">
        <v>88</v>
      </c>
      <c r="AV1543" s="14" t="s">
        <v>86</v>
      </c>
      <c r="AW1543" s="14" t="s">
        <v>39</v>
      </c>
      <c r="AX1543" s="14" t="s">
        <v>78</v>
      </c>
      <c r="AY1543" s="253" t="s">
        <v>146</v>
      </c>
    </row>
    <row r="1544" s="13" customFormat="1">
      <c r="A1544" s="13"/>
      <c r="B1544" s="229"/>
      <c r="C1544" s="230"/>
      <c r="D1544" s="221" t="s">
        <v>186</v>
      </c>
      <c r="E1544" s="231" t="s">
        <v>32</v>
      </c>
      <c r="F1544" s="232" t="s">
        <v>1524</v>
      </c>
      <c r="G1544" s="230"/>
      <c r="H1544" s="233">
        <v>43.790999999999997</v>
      </c>
      <c r="I1544" s="234"/>
      <c r="J1544" s="230"/>
      <c r="K1544" s="230"/>
      <c r="L1544" s="235"/>
      <c r="M1544" s="236"/>
      <c r="N1544" s="237"/>
      <c r="O1544" s="237"/>
      <c r="P1544" s="237"/>
      <c r="Q1544" s="237"/>
      <c r="R1544" s="237"/>
      <c r="S1544" s="237"/>
      <c r="T1544" s="238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39" t="s">
        <v>186</v>
      </c>
      <c r="AU1544" s="239" t="s">
        <v>88</v>
      </c>
      <c r="AV1544" s="13" t="s">
        <v>88</v>
      </c>
      <c r="AW1544" s="13" t="s">
        <v>39</v>
      </c>
      <c r="AX1544" s="13" t="s">
        <v>78</v>
      </c>
      <c r="AY1544" s="239" t="s">
        <v>146</v>
      </c>
    </row>
    <row r="1545" s="13" customFormat="1">
      <c r="A1545" s="13"/>
      <c r="B1545" s="229"/>
      <c r="C1545" s="230"/>
      <c r="D1545" s="221" t="s">
        <v>186</v>
      </c>
      <c r="E1545" s="231" t="s">
        <v>32</v>
      </c>
      <c r="F1545" s="232" t="s">
        <v>1501</v>
      </c>
      <c r="G1545" s="230"/>
      <c r="H1545" s="233">
        <v>-3.0800000000000001</v>
      </c>
      <c r="I1545" s="234"/>
      <c r="J1545" s="230"/>
      <c r="K1545" s="230"/>
      <c r="L1545" s="235"/>
      <c r="M1545" s="236"/>
      <c r="N1545" s="237"/>
      <c r="O1545" s="237"/>
      <c r="P1545" s="237"/>
      <c r="Q1545" s="237"/>
      <c r="R1545" s="237"/>
      <c r="S1545" s="237"/>
      <c r="T1545" s="238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39" t="s">
        <v>186</v>
      </c>
      <c r="AU1545" s="239" t="s">
        <v>88</v>
      </c>
      <c r="AV1545" s="13" t="s">
        <v>88</v>
      </c>
      <c r="AW1545" s="13" t="s">
        <v>39</v>
      </c>
      <c r="AX1545" s="13" t="s">
        <v>78</v>
      </c>
      <c r="AY1545" s="239" t="s">
        <v>146</v>
      </c>
    </row>
    <row r="1546" s="13" customFormat="1">
      <c r="A1546" s="13"/>
      <c r="B1546" s="229"/>
      <c r="C1546" s="230"/>
      <c r="D1546" s="221" t="s">
        <v>186</v>
      </c>
      <c r="E1546" s="231" t="s">
        <v>32</v>
      </c>
      <c r="F1546" s="232" t="s">
        <v>1525</v>
      </c>
      <c r="G1546" s="230"/>
      <c r="H1546" s="233">
        <v>-4.2999999999999998</v>
      </c>
      <c r="I1546" s="234"/>
      <c r="J1546" s="230"/>
      <c r="K1546" s="230"/>
      <c r="L1546" s="235"/>
      <c r="M1546" s="236"/>
      <c r="N1546" s="237"/>
      <c r="O1546" s="237"/>
      <c r="P1546" s="237"/>
      <c r="Q1546" s="237"/>
      <c r="R1546" s="237"/>
      <c r="S1546" s="237"/>
      <c r="T1546" s="238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39" t="s">
        <v>186</v>
      </c>
      <c r="AU1546" s="239" t="s">
        <v>88</v>
      </c>
      <c r="AV1546" s="13" t="s">
        <v>88</v>
      </c>
      <c r="AW1546" s="13" t="s">
        <v>39</v>
      </c>
      <c r="AX1546" s="13" t="s">
        <v>78</v>
      </c>
      <c r="AY1546" s="239" t="s">
        <v>146</v>
      </c>
    </row>
    <row r="1547" s="14" customFormat="1">
      <c r="A1547" s="14"/>
      <c r="B1547" s="244"/>
      <c r="C1547" s="245"/>
      <c r="D1547" s="221" t="s">
        <v>186</v>
      </c>
      <c r="E1547" s="246" t="s">
        <v>32</v>
      </c>
      <c r="F1547" s="247" t="s">
        <v>1526</v>
      </c>
      <c r="G1547" s="245"/>
      <c r="H1547" s="246" t="s">
        <v>32</v>
      </c>
      <c r="I1547" s="248"/>
      <c r="J1547" s="245"/>
      <c r="K1547" s="245"/>
      <c r="L1547" s="249"/>
      <c r="M1547" s="250"/>
      <c r="N1547" s="251"/>
      <c r="O1547" s="251"/>
      <c r="P1547" s="251"/>
      <c r="Q1547" s="251"/>
      <c r="R1547" s="251"/>
      <c r="S1547" s="251"/>
      <c r="T1547" s="252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53" t="s">
        <v>186</v>
      </c>
      <c r="AU1547" s="253" t="s">
        <v>88</v>
      </c>
      <c r="AV1547" s="14" t="s">
        <v>86</v>
      </c>
      <c r="AW1547" s="14" t="s">
        <v>39</v>
      </c>
      <c r="AX1547" s="14" t="s">
        <v>78</v>
      </c>
      <c r="AY1547" s="253" t="s">
        <v>146</v>
      </c>
    </row>
    <row r="1548" s="13" customFormat="1">
      <c r="A1548" s="13"/>
      <c r="B1548" s="229"/>
      <c r="C1548" s="230"/>
      <c r="D1548" s="221" t="s">
        <v>186</v>
      </c>
      <c r="E1548" s="231" t="s">
        <v>32</v>
      </c>
      <c r="F1548" s="232" t="s">
        <v>1527</v>
      </c>
      <c r="G1548" s="230"/>
      <c r="H1548" s="233">
        <v>32.802</v>
      </c>
      <c r="I1548" s="234"/>
      <c r="J1548" s="230"/>
      <c r="K1548" s="230"/>
      <c r="L1548" s="235"/>
      <c r="M1548" s="236"/>
      <c r="N1548" s="237"/>
      <c r="O1548" s="237"/>
      <c r="P1548" s="237"/>
      <c r="Q1548" s="237"/>
      <c r="R1548" s="237"/>
      <c r="S1548" s="237"/>
      <c r="T1548" s="238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39" t="s">
        <v>186</v>
      </c>
      <c r="AU1548" s="239" t="s">
        <v>88</v>
      </c>
      <c r="AV1548" s="13" t="s">
        <v>88</v>
      </c>
      <c r="AW1548" s="13" t="s">
        <v>39</v>
      </c>
      <c r="AX1548" s="13" t="s">
        <v>78</v>
      </c>
      <c r="AY1548" s="239" t="s">
        <v>146</v>
      </c>
    </row>
    <row r="1549" s="13" customFormat="1">
      <c r="A1549" s="13"/>
      <c r="B1549" s="229"/>
      <c r="C1549" s="230"/>
      <c r="D1549" s="221" t="s">
        <v>186</v>
      </c>
      <c r="E1549" s="231" t="s">
        <v>32</v>
      </c>
      <c r="F1549" s="232" t="s">
        <v>1525</v>
      </c>
      <c r="G1549" s="230"/>
      <c r="H1549" s="233">
        <v>-4.2999999999999998</v>
      </c>
      <c r="I1549" s="234"/>
      <c r="J1549" s="230"/>
      <c r="K1549" s="230"/>
      <c r="L1549" s="235"/>
      <c r="M1549" s="236"/>
      <c r="N1549" s="237"/>
      <c r="O1549" s="237"/>
      <c r="P1549" s="237"/>
      <c r="Q1549" s="237"/>
      <c r="R1549" s="237"/>
      <c r="S1549" s="237"/>
      <c r="T1549" s="238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39" t="s">
        <v>186</v>
      </c>
      <c r="AU1549" s="239" t="s">
        <v>88</v>
      </c>
      <c r="AV1549" s="13" t="s">
        <v>88</v>
      </c>
      <c r="AW1549" s="13" t="s">
        <v>39</v>
      </c>
      <c r="AX1549" s="13" t="s">
        <v>78</v>
      </c>
      <c r="AY1549" s="239" t="s">
        <v>146</v>
      </c>
    </row>
    <row r="1550" s="13" customFormat="1">
      <c r="A1550" s="13"/>
      <c r="B1550" s="229"/>
      <c r="C1550" s="230"/>
      <c r="D1550" s="221" t="s">
        <v>186</v>
      </c>
      <c r="E1550" s="231" t="s">
        <v>32</v>
      </c>
      <c r="F1550" s="232" t="s">
        <v>1496</v>
      </c>
      <c r="G1550" s="230"/>
      <c r="H1550" s="233">
        <v>-1.9350000000000001</v>
      </c>
      <c r="I1550" s="234"/>
      <c r="J1550" s="230"/>
      <c r="K1550" s="230"/>
      <c r="L1550" s="235"/>
      <c r="M1550" s="236"/>
      <c r="N1550" s="237"/>
      <c r="O1550" s="237"/>
      <c r="P1550" s="237"/>
      <c r="Q1550" s="237"/>
      <c r="R1550" s="237"/>
      <c r="S1550" s="237"/>
      <c r="T1550" s="238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39" t="s">
        <v>186</v>
      </c>
      <c r="AU1550" s="239" t="s">
        <v>88</v>
      </c>
      <c r="AV1550" s="13" t="s">
        <v>88</v>
      </c>
      <c r="AW1550" s="13" t="s">
        <v>39</v>
      </c>
      <c r="AX1550" s="13" t="s">
        <v>78</v>
      </c>
      <c r="AY1550" s="239" t="s">
        <v>146</v>
      </c>
    </row>
    <row r="1551" s="13" customFormat="1">
      <c r="A1551" s="13"/>
      <c r="B1551" s="229"/>
      <c r="C1551" s="230"/>
      <c r="D1551" s="221" t="s">
        <v>186</v>
      </c>
      <c r="E1551" s="231" t="s">
        <v>32</v>
      </c>
      <c r="F1551" s="232" t="s">
        <v>1528</v>
      </c>
      <c r="G1551" s="230"/>
      <c r="H1551" s="233">
        <v>-2.6760000000000002</v>
      </c>
      <c r="I1551" s="234"/>
      <c r="J1551" s="230"/>
      <c r="K1551" s="230"/>
      <c r="L1551" s="235"/>
      <c r="M1551" s="236"/>
      <c r="N1551" s="237"/>
      <c r="O1551" s="237"/>
      <c r="P1551" s="237"/>
      <c r="Q1551" s="237"/>
      <c r="R1551" s="237"/>
      <c r="S1551" s="237"/>
      <c r="T1551" s="238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39" t="s">
        <v>186</v>
      </c>
      <c r="AU1551" s="239" t="s">
        <v>88</v>
      </c>
      <c r="AV1551" s="13" t="s">
        <v>88</v>
      </c>
      <c r="AW1551" s="13" t="s">
        <v>39</v>
      </c>
      <c r="AX1551" s="13" t="s">
        <v>78</v>
      </c>
      <c r="AY1551" s="239" t="s">
        <v>146</v>
      </c>
    </row>
    <row r="1552" s="14" customFormat="1">
      <c r="A1552" s="14"/>
      <c r="B1552" s="244"/>
      <c r="C1552" s="245"/>
      <c r="D1552" s="221" t="s">
        <v>186</v>
      </c>
      <c r="E1552" s="246" t="s">
        <v>32</v>
      </c>
      <c r="F1552" s="247" t="s">
        <v>1529</v>
      </c>
      <c r="G1552" s="245"/>
      <c r="H1552" s="246" t="s">
        <v>32</v>
      </c>
      <c r="I1552" s="248"/>
      <c r="J1552" s="245"/>
      <c r="K1552" s="245"/>
      <c r="L1552" s="249"/>
      <c r="M1552" s="250"/>
      <c r="N1552" s="251"/>
      <c r="O1552" s="251"/>
      <c r="P1552" s="251"/>
      <c r="Q1552" s="251"/>
      <c r="R1552" s="251"/>
      <c r="S1552" s="251"/>
      <c r="T1552" s="252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53" t="s">
        <v>186</v>
      </c>
      <c r="AU1552" s="253" t="s">
        <v>88</v>
      </c>
      <c r="AV1552" s="14" t="s">
        <v>86</v>
      </c>
      <c r="AW1552" s="14" t="s">
        <v>39</v>
      </c>
      <c r="AX1552" s="14" t="s">
        <v>78</v>
      </c>
      <c r="AY1552" s="253" t="s">
        <v>146</v>
      </c>
    </row>
    <row r="1553" s="13" customFormat="1">
      <c r="A1553" s="13"/>
      <c r="B1553" s="229"/>
      <c r="C1553" s="230"/>
      <c r="D1553" s="221" t="s">
        <v>186</v>
      </c>
      <c r="E1553" s="231" t="s">
        <v>32</v>
      </c>
      <c r="F1553" s="232" t="s">
        <v>1530</v>
      </c>
      <c r="G1553" s="230"/>
      <c r="H1553" s="233">
        <v>11.916</v>
      </c>
      <c r="I1553" s="234"/>
      <c r="J1553" s="230"/>
      <c r="K1553" s="230"/>
      <c r="L1553" s="235"/>
      <c r="M1553" s="236"/>
      <c r="N1553" s="237"/>
      <c r="O1553" s="237"/>
      <c r="P1553" s="237"/>
      <c r="Q1553" s="237"/>
      <c r="R1553" s="237"/>
      <c r="S1553" s="237"/>
      <c r="T1553" s="238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39" t="s">
        <v>186</v>
      </c>
      <c r="AU1553" s="239" t="s">
        <v>88</v>
      </c>
      <c r="AV1553" s="13" t="s">
        <v>88</v>
      </c>
      <c r="AW1553" s="13" t="s">
        <v>39</v>
      </c>
      <c r="AX1553" s="13" t="s">
        <v>78</v>
      </c>
      <c r="AY1553" s="239" t="s">
        <v>146</v>
      </c>
    </row>
    <row r="1554" s="14" customFormat="1">
      <c r="A1554" s="14"/>
      <c r="B1554" s="244"/>
      <c r="C1554" s="245"/>
      <c r="D1554" s="221" t="s">
        <v>186</v>
      </c>
      <c r="E1554" s="246" t="s">
        <v>32</v>
      </c>
      <c r="F1554" s="247" t="s">
        <v>1531</v>
      </c>
      <c r="G1554" s="245"/>
      <c r="H1554" s="246" t="s">
        <v>32</v>
      </c>
      <c r="I1554" s="248"/>
      <c r="J1554" s="245"/>
      <c r="K1554" s="245"/>
      <c r="L1554" s="249"/>
      <c r="M1554" s="250"/>
      <c r="N1554" s="251"/>
      <c r="O1554" s="251"/>
      <c r="P1554" s="251"/>
      <c r="Q1554" s="251"/>
      <c r="R1554" s="251"/>
      <c r="S1554" s="251"/>
      <c r="T1554" s="252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53" t="s">
        <v>186</v>
      </c>
      <c r="AU1554" s="253" t="s">
        <v>88</v>
      </c>
      <c r="AV1554" s="14" t="s">
        <v>86</v>
      </c>
      <c r="AW1554" s="14" t="s">
        <v>39</v>
      </c>
      <c r="AX1554" s="14" t="s">
        <v>78</v>
      </c>
      <c r="AY1554" s="253" t="s">
        <v>146</v>
      </c>
    </row>
    <row r="1555" s="13" customFormat="1">
      <c r="A1555" s="13"/>
      <c r="B1555" s="229"/>
      <c r="C1555" s="230"/>
      <c r="D1555" s="221" t="s">
        <v>186</v>
      </c>
      <c r="E1555" s="231" t="s">
        <v>32</v>
      </c>
      <c r="F1555" s="232" t="s">
        <v>1532</v>
      </c>
      <c r="G1555" s="230"/>
      <c r="H1555" s="233">
        <v>50.709000000000003</v>
      </c>
      <c r="I1555" s="234"/>
      <c r="J1555" s="230"/>
      <c r="K1555" s="230"/>
      <c r="L1555" s="235"/>
      <c r="M1555" s="236"/>
      <c r="N1555" s="237"/>
      <c r="O1555" s="237"/>
      <c r="P1555" s="237"/>
      <c r="Q1555" s="237"/>
      <c r="R1555" s="237"/>
      <c r="S1555" s="237"/>
      <c r="T1555" s="238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39" t="s">
        <v>186</v>
      </c>
      <c r="AU1555" s="239" t="s">
        <v>88</v>
      </c>
      <c r="AV1555" s="13" t="s">
        <v>88</v>
      </c>
      <c r="AW1555" s="13" t="s">
        <v>39</v>
      </c>
      <c r="AX1555" s="13" t="s">
        <v>78</v>
      </c>
      <c r="AY1555" s="239" t="s">
        <v>146</v>
      </c>
    </row>
    <row r="1556" s="13" customFormat="1">
      <c r="A1556" s="13"/>
      <c r="B1556" s="229"/>
      <c r="C1556" s="230"/>
      <c r="D1556" s="221" t="s">
        <v>186</v>
      </c>
      <c r="E1556" s="231" t="s">
        <v>32</v>
      </c>
      <c r="F1556" s="232" t="s">
        <v>1533</v>
      </c>
      <c r="G1556" s="230"/>
      <c r="H1556" s="233">
        <v>-5.8049999999999997</v>
      </c>
      <c r="I1556" s="234"/>
      <c r="J1556" s="230"/>
      <c r="K1556" s="230"/>
      <c r="L1556" s="235"/>
      <c r="M1556" s="236"/>
      <c r="N1556" s="237"/>
      <c r="O1556" s="237"/>
      <c r="P1556" s="237"/>
      <c r="Q1556" s="237"/>
      <c r="R1556" s="237"/>
      <c r="S1556" s="237"/>
      <c r="T1556" s="238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39" t="s">
        <v>186</v>
      </c>
      <c r="AU1556" s="239" t="s">
        <v>88</v>
      </c>
      <c r="AV1556" s="13" t="s">
        <v>88</v>
      </c>
      <c r="AW1556" s="13" t="s">
        <v>39</v>
      </c>
      <c r="AX1556" s="13" t="s">
        <v>78</v>
      </c>
      <c r="AY1556" s="239" t="s">
        <v>146</v>
      </c>
    </row>
    <row r="1557" s="14" customFormat="1">
      <c r="A1557" s="14"/>
      <c r="B1557" s="244"/>
      <c r="C1557" s="245"/>
      <c r="D1557" s="221" t="s">
        <v>186</v>
      </c>
      <c r="E1557" s="246" t="s">
        <v>32</v>
      </c>
      <c r="F1557" s="247" t="s">
        <v>1534</v>
      </c>
      <c r="G1557" s="245"/>
      <c r="H1557" s="246" t="s">
        <v>32</v>
      </c>
      <c r="I1557" s="248"/>
      <c r="J1557" s="245"/>
      <c r="K1557" s="245"/>
      <c r="L1557" s="249"/>
      <c r="M1557" s="250"/>
      <c r="N1557" s="251"/>
      <c r="O1557" s="251"/>
      <c r="P1557" s="251"/>
      <c r="Q1557" s="251"/>
      <c r="R1557" s="251"/>
      <c r="S1557" s="251"/>
      <c r="T1557" s="252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53" t="s">
        <v>186</v>
      </c>
      <c r="AU1557" s="253" t="s">
        <v>88</v>
      </c>
      <c r="AV1557" s="14" t="s">
        <v>86</v>
      </c>
      <c r="AW1557" s="14" t="s">
        <v>39</v>
      </c>
      <c r="AX1557" s="14" t="s">
        <v>78</v>
      </c>
      <c r="AY1557" s="253" t="s">
        <v>146</v>
      </c>
    </row>
    <row r="1558" s="13" customFormat="1">
      <c r="A1558" s="13"/>
      <c r="B1558" s="229"/>
      <c r="C1558" s="230"/>
      <c r="D1558" s="221" t="s">
        <v>186</v>
      </c>
      <c r="E1558" s="231" t="s">
        <v>32</v>
      </c>
      <c r="F1558" s="232" t="s">
        <v>1535</v>
      </c>
      <c r="G1558" s="230"/>
      <c r="H1558" s="233">
        <v>34.430999999999997</v>
      </c>
      <c r="I1558" s="234"/>
      <c r="J1558" s="230"/>
      <c r="K1558" s="230"/>
      <c r="L1558" s="235"/>
      <c r="M1558" s="236"/>
      <c r="N1558" s="237"/>
      <c r="O1558" s="237"/>
      <c r="P1558" s="237"/>
      <c r="Q1558" s="237"/>
      <c r="R1558" s="237"/>
      <c r="S1558" s="237"/>
      <c r="T1558" s="238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39" t="s">
        <v>186</v>
      </c>
      <c r="AU1558" s="239" t="s">
        <v>88</v>
      </c>
      <c r="AV1558" s="13" t="s">
        <v>88</v>
      </c>
      <c r="AW1558" s="13" t="s">
        <v>39</v>
      </c>
      <c r="AX1558" s="13" t="s">
        <v>78</v>
      </c>
      <c r="AY1558" s="239" t="s">
        <v>146</v>
      </c>
    </row>
    <row r="1559" s="13" customFormat="1">
      <c r="A1559" s="13"/>
      <c r="B1559" s="229"/>
      <c r="C1559" s="230"/>
      <c r="D1559" s="221" t="s">
        <v>186</v>
      </c>
      <c r="E1559" s="231" t="s">
        <v>32</v>
      </c>
      <c r="F1559" s="232" t="s">
        <v>1522</v>
      </c>
      <c r="G1559" s="230"/>
      <c r="H1559" s="233">
        <v>-3.6549999999999998</v>
      </c>
      <c r="I1559" s="234"/>
      <c r="J1559" s="230"/>
      <c r="K1559" s="230"/>
      <c r="L1559" s="235"/>
      <c r="M1559" s="236"/>
      <c r="N1559" s="237"/>
      <c r="O1559" s="237"/>
      <c r="P1559" s="237"/>
      <c r="Q1559" s="237"/>
      <c r="R1559" s="237"/>
      <c r="S1559" s="237"/>
      <c r="T1559" s="238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39" t="s">
        <v>186</v>
      </c>
      <c r="AU1559" s="239" t="s">
        <v>88</v>
      </c>
      <c r="AV1559" s="13" t="s">
        <v>88</v>
      </c>
      <c r="AW1559" s="13" t="s">
        <v>39</v>
      </c>
      <c r="AX1559" s="13" t="s">
        <v>78</v>
      </c>
      <c r="AY1559" s="239" t="s">
        <v>146</v>
      </c>
    </row>
    <row r="1560" s="14" customFormat="1">
      <c r="A1560" s="14"/>
      <c r="B1560" s="244"/>
      <c r="C1560" s="245"/>
      <c r="D1560" s="221" t="s">
        <v>186</v>
      </c>
      <c r="E1560" s="246" t="s">
        <v>32</v>
      </c>
      <c r="F1560" s="247" t="s">
        <v>1536</v>
      </c>
      <c r="G1560" s="245"/>
      <c r="H1560" s="246" t="s">
        <v>32</v>
      </c>
      <c r="I1560" s="248"/>
      <c r="J1560" s="245"/>
      <c r="K1560" s="245"/>
      <c r="L1560" s="249"/>
      <c r="M1560" s="250"/>
      <c r="N1560" s="251"/>
      <c r="O1560" s="251"/>
      <c r="P1560" s="251"/>
      <c r="Q1560" s="251"/>
      <c r="R1560" s="251"/>
      <c r="S1560" s="251"/>
      <c r="T1560" s="252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53" t="s">
        <v>186</v>
      </c>
      <c r="AU1560" s="253" t="s">
        <v>88</v>
      </c>
      <c r="AV1560" s="14" t="s">
        <v>86</v>
      </c>
      <c r="AW1560" s="14" t="s">
        <v>39</v>
      </c>
      <c r="AX1560" s="14" t="s">
        <v>78</v>
      </c>
      <c r="AY1560" s="253" t="s">
        <v>146</v>
      </c>
    </row>
    <row r="1561" s="13" customFormat="1">
      <c r="A1561" s="13"/>
      <c r="B1561" s="229"/>
      <c r="C1561" s="230"/>
      <c r="D1561" s="221" t="s">
        <v>186</v>
      </c>
      <c r="E1561" s="231" t="s">
        <v>32</v>
      </c>
      <c r="F1561" s="232" t="s">
        <v>1502</v>
      </c>
      <c r="G1561" s="230"/>
      <c r="H1561" s="233">
        <v>8.8710000000000004</v>
      </c>
      <c r="I1561" s="234"/>
      <c r="J1561" s="230"/>
      <c r="K1561" s="230"/>
      <c r="L1561" s="235"/>
      <c r="M1561" s="236"/>
      <c r="N1561" s="237"/>
      <c r="O1561" s="237"/>
      <c r="P1561" s="237"/>
      <c r="Q1561" s="237"/>
      <c r="R1561" s="237"/>
      <c r="S1561" s="237"/>
      <c r="T1561" s="238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39" t="s">
        <v>186</v>
      </c>
      <c r="AU1561" s="239" t="s">
        <v>88</v>
      </c>
      <c r="AV1561" s="13" t="s">
        <v>88</v>
      </c>
      <c r="AW1561" s="13" t="s">
        <v>39</v>
      </c>
      <c r="AX1561" s="13" t="s">
        <v>78</v>
      </c>
      <c r="AY1561" s="239" t="s">
        <v>146</v>
      </c>
    </row>
    <row r="1562" s="13" customFormat="1">
      <c r="A1562" s="13"/>
      <c r="B1562" s="229"/>
      <c r="C1562" s="230"/>
      <c r="D1562" s="221" t="s">
        <v>186</v>
      </c>
      <c r="E1562" s="231" t="s">
        <v>32</v>
      </c>
      <c r="F1562" s="232" t="s">
        <v>1506</v>
      </c>
      <c r="G1562" s="230"/>
      <c r="H1562" s="233">
        <v>-2.1499999999999999</v>
      </c>
      <c r="I1562" s="234"/>
      <c r="J1562" s="230"/>
      <c r="K1562" s="230"/>
      <c r="L1562" s="235"/>
      <c r="M1562" s="236"/>
      <c r="N1562" s="237"/>
      <c r="O1562" s="237"/>
      <c r="P1562" s="237"/>
      <c r="Q1562" s="237"/>
      <c r="R1562" s="237"/>
      <c r="S1562" s="237"/>
      <c r="T1562" s="238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39" t="s">
        <v>186</v>
      </c>
      <c r="AU1562" s="239" t="s">
        <v>88</v>
      </c>
      <c r="AV1562" s="13" t="s">
        <v>88</v>
      </c>
      <c r="AW1562" s="13" t="s">
        <v>39</v>
      </c>
      <c r="AX1562" s="13" t="s">
        <v>78</v>
      </c>
      <c r="AY1562" s="239" t="s">
        <v>146</v>
      </c>
    </row>
    <row r="1563" s="14" customFormat="1">
      <c r="A1563" s="14"/>
      <c r="B1563" s="244"/>
      <c r="C1563" s="245"/>
      <c r="D1563" s="221" t="s">
        <v>186</v>
      </c>
      <c r="E1563" s="246" t="s">
        <v>32</v>
      </c>
      <c r="F1563" s="247" t="s">
        <v>1537</v>
      </c>
      <c r="G1563" s="245"/>
      <c r="H1563" s="246" t="s">
        <v>32</v>
      </c>
      <c r="I1563" s="248"/>
      <c r="J1563" s="245"/>
      <c r="K1563" s="245"/>
      <c r="L1563" s="249"/>
      <c r="M1563" s="250"/>
      <c r="N1563" s="251"/>
      <c r="O1563" s="251"/>
      <c r="P1563" s="251"/>
      <c r="Q1563" s="251"/>
      <c r="R1563" s="251"/>
      <c r="S1563" s="251"/>
      <c r="T1563" s="252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53" t="s">
        <v>186</v>
      </c>
      <c r="AU1563" s="253" t="s">
        <v>88</v>
      </c>
      <c r="AV1563" s="14" t="s">
        <v>86</v>
      </c>
      <c r="AW1563" s="14" t="s">
        <v>39</v>
      </c>
      <c r="AX1563" s="14" t="s">
        <v>78</v>
      </c>
      <c r="AY1563" s="253" t="s">
        <v>146</v>
      </c>
    </row>
    <row r="1564" s="13" customFormat="1">
      <c r="A1564" s="13"/>
      <c r="B1564" s="229"/>
      <c r="C1564" s="230"/>
      <c r="D1564" s="221" t="s">
        <v>186</v>
      </c>
      <c r="E1564" s="231" t="s">
        <v>32</v>
      </c>
      <c r="F1564" s="232" t="s">
        <v>1538</v>
      </c>
      <c r="G1564" s="230"/>
      <c r="H1564" s="233">
        <v>7.4809999999999999</v>
      </c>
      <c r="I1564" s="234"/>
      <c r="J1564" s="230"/>
      <c r="K1564" s="230"/>
      <c r="L1564" s="235"/>
      <c r="M1564" s="236"/>
      <c r="N1564" s="237"/>
      <c r="O1564" s="237"/>
      <c r="P1564" s="237"/>
      <c r="Q1564" s="237"/>
      <c r="R1564" s="237"/>
      <c r="S1564" s="237"/>
      <c r="T1564" s="238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39" t="s">
        <v>186</v>
      </c>
      <c r="AU1564" s="239" t="s">
        <v>88</v>
      </c>
      <c r="AV1564" s="13" t="s">
        <v>88</v>
      </c>
      <c r="AW1564" s="13" t="s">
        <v>39</v>
      </c>
      <c r="AX1564" s="13" t="s">
        <v>78</v>
      </c>
      <c r="AY1564" s="239" t="s">
        <v>146</v>
      </c>
    </row>
    <row r="1565" s="14" customFormat="1">
      <c r="A1565" s="14"/>
      <c r="B1565" s="244"/>
      <c r="C1565" s="245"/>
      <c r="D1565" s="221" t="s">
        <v>186</v>
      </c>
      <c r="E1565" s="246" t="s">
        <v>32</v>
      </c>
      <c r="F1565" s="247" t="s">
        <v>1463</v>
      </c>
      <c r="G1565" s="245"/>
      <c r="H1565" s="246" t="s">
        <v>32</v>
      </c>
      <c r="I1565" s="248"/>
      <c r="J1565" s="245"/>
      <c r="K1565" s="245"/>
      <c r="L1565" s="249"/>
      <c r="M1565" s="250"/>
      <c r="N1565" s="251"/>
      <c r="O1565" s="251"/>
      <c r="P1565" s="251"/>
      <c r="Q1565" s="251"/>
      <c r="R1565" s="251"/>
      <c r="S1565" s="251"/>
      <c r="T1565" s="252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53" t="s">
        <v>186</v>
      </c>
      <c r="AU1565" s="253" t="s">
        <v>88</v>
      </c>
      <c r="AV1565" s="14" t="s">
        <v>86</v>
      </c>
      <c r="AW1565" s="14" t="s">
        <v>39</v>
      </c>
      <c r="AX1565" s="14" t="s">
        <v>78</v>
      </c>
      <c r="AY1565" s="253" t="s">
        <v>146</v>
      </c>
    </row>
    <row r="1566" s="14" customFormat="1">
      <c r="A1566" s="14"/>
      <c r="B1566" s="244"/>
      <c r="C1566" s="245"/>
      <c r="D1566" s="221" t="s">
        <v>186</v>
      </c>
      <c r="E1566" s="246" t="s">
        <v>32</v>
      </c>
      <c r="F1566" s="247" t="s">
        <v>1539</v>
      </c>
      <c r="G1566" s="245"/>
      <c r="H1566" s="246" t="s">
        <v>32</v>
      </c>
      <c r="I1566" s="248"/>
      <c r="J1566" s="245"/>
      <c r="K1566" s="245"/>
      <c r="L1566" s="249"/>
      <c r="M1566" s="250"/>
      <c r="N1566" s="251"/>
      <c r="O1566" s="251"/>
      <c r="P1566" s="251"/>
      <c r="Q1566" s="251"/>
      <c r="R1566" s="251"/>
      <c r="S1566" s="251"/>
      <c r="T1566" s="252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53" t="s">
        <v>186</v>
      </c>
      <c r="AU1566" s="253" t="s">
        <v>88</v>
      </c>
      <c r="AV1566" s="14" t="s">
        <v>86</v>
      </c>
      <c r="AW1566" s="14" t="s">
        <v>39</v>
      </c>
      <c r="AX1566" s="14" t="s">
        <v>78</v>
      </c>
      <c r="AY1566" s="253" t="s">
        <v>146</v>
      </c>
    </row>
    <row r="1567" s="13" customFormat="1">
      <c r="A1567" s="13"/>
      <c r="B1567" s="229"/>
      <c r="C1567" s="230"/>
      <c r="D1567" s="221" t="s">
        <v>186</v>
      </c>
      <c r="E1567" s="231" t="s">
        <v>32</v>
      </c>
      <c r="F1567" s="232" t="s">
        <v>1521</v>
      </c>
      <c r="G1567" s="230"/>
      <c r="H1567" s="233">
        <v>32.603999999999999</v>
      </c>
      <c r="I1567" s="234"/>
      <c r="J1567" s="230"/>
      <c r="K1567" s="230"/>
      <c r="L1567" s="235"/>
      <c r="M1567" s="236"/>
      <c r="N1567" s="237"/>
      <c r="O1567" s="237"/>
      <c r="P1567" s="237"/>
      <c r="Q1567" s="237"/>
      <c r="R1567" s="237"/>
      <c r="S1567" s="237"/>
      <c r="T1567" s="238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39" t="s">
        <v>186</v>
      </c>
      <c r="AU1567" s="239" t="s">
        <v>88</v>
      </c>
      <c r="AV1567" s="13" t="s">
        <v>88</v>
      </c>
      <c r="AW1567" s="13" t="s">
        <v>39</v>
      </c>
      <c r="AX1567" s="13" t="s">
        <v>78</v>
      </c>
      <c r="AY1567" s="239" t="s">
        <v>146</v>
      </c>
    </row>
    <row r="1568" s="13" customFormat="1">
      <c r="A1568" s="13"/>
      <c r="B1568" s="229"/>
      <c r="C1568" s="230"/>
      <c r="D1568" s="221" t="s">
        <v>186</v>
      </c>
      <c r="E1568" s="231" t="s">
        <v>32</v>
      </c>
      <c r="F1568" s="232" t="s">
        <v>1522</v>
      </c>
      <c r="G1568" s="230"/>
      <c r="H1568" s="233">
        <v>-3.6549999999999998</v>
      </c>
      <c r="I1568" s="234"/>
      <c r="J1568" s="230"/>
      <c r="K1568" s="230"/>
      <c r="L1568" s="235"/>
      <c r="M1568" s="236"/>
      <c r="N1568" s="237"/>
      <c r="O1568" s="237"/>
      <c r="P1568" s="237"/>
      <c r="Q1568" s="237"/>
      <c r="R1568" s="237"/>
      <c r="S1568" s="237"/>
      <c r="T1568" s="238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239" t="s">
        <v>186</v>
      </c>
      <c r="AU1568" s="239" t="s">
        <v>88</v>
      </c>
      <c r="AV1568" s="13" t="s">
        <v>88</v>
      </c>
      <c r="AW1568" s="13" t="s">
        <v>39</v>
      </c>
      <c r="AX1568" s="13" t="s">
        <v>78</v>
      </c>
      <c r="AY1568" s="239" t="s">
        <v>146</v>
      </c>
    </row>
    <row r="1569" s="14" customFormat="1">
      <c r="A1569" s="14"/>
      <c r="B1569" s="244"/>
      <c r="C1569" s="245"/>
      <c r="D1569" s="221" t="s">
        <v>186</v>
      </c>
      <c r="E1569" s="246" t="s">
        <v>32</v>
      </c>
      <c r="F1569" s="247" t="s">
        <v>1540</v>
      </c>
      <c r="G1569" s="245"/>
      <c r="H1569" s="246" t="s">
        <v>32</v>
      </c>
      <c r="I1569" s="248"/>
      <c r="J1569" s="245"/>
      <c r="K1569" s="245"/>
      <c r="L1569" s="249"/>
      <c r="M1569" s="250"/>
      <c r="N1569" s="251"/>
      <c r="O1569" s="251"/>
      <c r="P1569" s="251"/>
      <c r="Q1569" s="251"/>
      <c r="R1569" s="251"/>
      <c r="S1569" s="251"/>
      <c r="T1569" s="252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53" t="s">
        <v>186</v>
      </c>
      <c r="AU1569" s="253" t="s">
        <v>88</v>
      </c>
      <c r="AV1569" s="14" t="s">
        <v>86</v>
      </c>
      <c r="AW1569" s="14" t="s">
        <v>39</v>
      </c>
      <c r="AX1569" s="14" t="s">
        <v>78</v>
      </c>
      <c r="AY1569" s="253" t="s">
        <v>146</v>
      </c>
    </row>
    <row r="1570" s="13" customFormat="1">
      <c r="A1570" s="13"/>
      <c r="B1570" s="229"/>
      <c r="C1570" s="230"/>
      <c r="D1570" s="221" t="s">
        <v>186</v>
      </c>
      <c r="E1570" s="231" t="s">
        <v>32</v>
      </c>
      <c r="F1570" s="232" t="s">
        <v>1541</v>
      </c>
      <c r="G1570" s="230"/>
      <c r="H1570" s="233">
        <v>43.725000000000001</v>
      </c>
      <c r="I1570" s="234"/>
      <c r="J1570" s="230"/>
      <c r="K1570" s="230"/>
      <c r="L1570" s="235"/>
      <c r="M1570" s="236"/>
      <c r="N1570" s="237"/>
      <c r="O1570" s="237"/>
      <c r="P1570" s="237"/>
      <c r="Q1570" s="237"/>
      <c r="R1570" s="237"/>
      <c r="S1570" s="237"/>
      <c r="T1570" s="238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39" t="s">
        <v>186</v>
      </c>
      <c r="AU1570" s="239" t="s">
        <v>88</v>
      </c>
      <c r="AV1570" s="13" t="s">
        <v>88</v>
      </c>
      <c r="AW1570" s="13" t="s">
        <v>39</v>
      </c>
      <c r="AX1570" s="13" t="s">
        <v>78</v>
      </c>
      <c r="AY1570" s="239" t="s">
        <v>146</v>
      </c>
    </row>
    <row r="1571" s="13" customFormat="1">
      <c r="A1571" s="13"/>
      <c r="B1571" s="229"/>
      <c r="C1571" s="230"/>
      <c r="D1571" s="221" t="s">
        <v>186</v>
      </c>
      <c r="E1571" s="231" t="s">
        <v>32</v>
      </c>
      <c r="F1571" s="232" t="s">
        <v>1542</v>
      </c>
      <c r="G1571" s="230"/>
      <c r="H1571" s="233">
        <v>-3.0800000000000001</v>
      </c>
      <c r="I1571" s="234"/>
      <c r="J1571" s="230"/>
      <c r="K1571" s="230"/>
      <c r="L1571" s="235"/>
      <c r="M1571" s="236"/>
      <c r="N1571" s="237"/>
      <c r="O1571" s="237"/>
      <c r="P1571" s="237"/>
      <c r="Q1571" s="237"/>
      <c r="R1571" s="237"/>
      <c r="S1571" s="237"/>
      <c r="T1571" s="238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39" t="s">
        <v>186</v>
      </c>
      <c r="AU1571" s="239" t="s">
        <v>88</v>
      </c>
      <c r="AV1571" s="13" t="s">
        <v>88</v>
      </c>
      <c r="AW1571" s="13" t="s">
        <v>39</v>
      </c>
      <c r="AX1571" s="13" t="s">
        <v>78</v>
      </c>
      <c r="AY1571" s="239" t="s">
        <v>146</v>
      </c>
    </row>
    <row r="1572" s="13" customFormat="1">
      <c r="A1572" s="13"/>
      <c r="B1572" s="229"/>
      <c r="C1572" s="230"/>
      <c r="D1572" s="221" t="s">
        <v>186</v>
      </c>
      <c r="E1572" s="231" t="s">
        <v>32</v>
      </c>
      <c r="F1572" s="232" t="s">
        <v>1525</v>
      </c>
      <c r="G1572" s="230"/>
      <c r="H1572" s="233">
        <v>-4.2999999999999998</v>
      </c>
      <c r="I1572" s="234"/>
      <c r="J1572" s="230"/>
      <c r="K1572" s="230"/>
      <c r="L1572" s="235"/>
      <c r="M1572" s="236"/>
      <c r="N1572" s="237"/>
      <c r="O1572" s="237"/>
      <c r="P1572" s="237"/>
      <c r="Q1572" s="237"/>
      <c r="R1572" s="237"/>
      <c r="S1572" s="237"/>
      <c r="T1572" s="238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39" t="s">
        <v>186</v>
      </c>
      <c r="AU1572" s="239" t="s">
        <v>88</v>
      </c>
      <c r="AV1572" s="13" t="s">
        <v>88</v>
      </c>
      <c r="AW1572" s="13" t="s">
        <v>39</v>
      </c>
      <c r="AX1572" s="13" t="s">
        <v>78</v>
      </c>
      <c r="AY1572" s="239" t="s">
        <v>146</v>
      </c>
    </row>
    <row r="1573" s="14" customFormat="1">
      <c r="A1573" s="14"/>
      <c r="B1573" s="244"/>
      <c r="C1573" s="245"/>
      <c r="D1573" s="221" t="s">
        <v>186</v>
      </c>
      <c r="E1573" s="246" t="s">
        <v>32</v>
      </c>
      <c r="F1573" s="247" t="s">
        <v>1543</v>
      </c>
      <c r="G1573" s="245"/>
      <c r="H1573" s="246" t="s">
        <v>32</v>
      </c>
      <c r="I1573" s="248"/>
      <c r="J1573" s="245"/>
      <c r="K1573" s="245"/>
      <c r="L1573" s="249"/>
      <c r="M1573" s="250"/>
      <c r="N1573" s="251"/>
      <c r="O1573" s="251"/>
      <c r="P1573" s="251"/>
      <c r="Q1573" s="251"/>
      <c r="R1573" s="251"/>
      <c r="S1573" s="251"/>
      <c r="T1573" s="252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53" t="s">
        <v>186</v>
      </c>
      <c r="AU1573" s="253" t="s">
        <v>88</v>
      </c>
      <c r="AV1573" s="14" t="s">
        <v>86</v>
      </c>
      <c r="AW1573" s="14" t="s">
        <v>39</v>
      </c>
      <c r="AX1573" s="14" t="s">
        <v>78</v>
      </c>
      <c r="AY1573" s="253" t="s">
        <v>146</v>
      </c>
    </row>
    <row r="1574" s="13" customFormat="1">
      <c r="A1574" s="13"/>
      <c r="B1574" s="229"/>
      <c r="C1574" s="230"/>
      <c r="D1574" s="221" t="s">
        <v>186</v>
      </c>
      <c r="E1574" s="231" t="s">
        <v>32</v>
      </c>
      <c r="F1574" s="232" t="s">
        <v>1544</v>
      </c>
      <c r="G1574" s="230"/>
      <c r="H1574" s="233">
        <v>29.823</v>
      </c>
      <c r="I1574" s="234"/>
      <c r="J1574" s="230"/>
      <c r="K1574" s="230"/>
      <c r="L1574" s="235"/>
      <c r="M1574" s="236"/>
      <c r="N1574" s="237"/>
      <c r="O1574" s="237"/>
      <c r="P1574" s="237"/>
      <c r="Q1574" s="237"/>
      <c r="R1574" s="237"/>
      <c r="S1574" s="237"/>
      <c r="T1574" s="238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39" t="s">
        <v>186</v>
      </c>
      <c r="AU1574" s="239" t="s">
        <v>88</v>
      </c>
      <c r="AV1574" s="13" t="s">
        <v>88</v>
      </c>
      <c r="AW1574" s="13" t="s">
        <v>39</v>
      </c>
      <c r="AX1574" s="13" t="s">
        <v>78</v>
      </c>
      <c r="AY1574" s="239" t="s">
        <v>146</v>
      </c>
    </row>
    <row r="1575" s="13" customFormat="1">
      <c r="A1575" s="13"/>
      <c r="B1575" s="229"/>
      <c r="C1575" s="230"/>
      <c r="D1575" s="221" t="s">
        <v>186</v>
      </c>
      <c r="E1575" s="231" t="s">
        <v>32</v>
      </c>
      <c r="F1575" s="232" t="s">
        <v>1506</v>
      </c>
      <c r="G1575" s="230"/>
      <c r="H1575" s="233">
        <v>-2.1499999999999999</v>
      </c>
      <c r="I1575" s="234"/>
      <c r="J1575" s="230"/>
      <c r="K1575" s="230"/>
      <c r="L1575" s="235"/>
      <c r="M1575" s="236"/>
      <c r="N1575" s="237"/>
      <c r="O1575" s="237"/>
      <c r="P1575" s="237"/>
      <c r="Q1575" s="237"/>
      <c r="R1575" s="237"/>
      <c r="S1575" s="237"/>
      <c r="T1575" s="238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39" t="s">
        <v>186</v>
      </c>
      <c r="AU1575" s="239" t="s">
        <v>88</v>
      </c>
      <c r="AV1575" s="13" t="s">
        <v>88</v>
      </c>
      <c r="AW1575" s="13" t="s">
        <v>39</v>
      </c>
      <c r="AX1575" s="13" t="s">
        <v>78</v>
      </c>
      <c r="AY1575" s="239" t="s">
        <v>146</v>
      </c>
    </row>
    <row r="1576" s="13" customFormat="1">
      <c r="A1576" s="13"/>
      <c r="B1576" s="229"/>
      <c r="C1576" s="230"/>
      <c r="D1576" s="221" t="s">
        <v>186</v>
      </c>
      <c r="E1576" s="231" t="s">
        <v>32</v>
      </c>
      <c r="F1576" s="232" t="s">
        <v>1460</v>
      </c>
      <c r="G1576" s="230"/>
      <c r="H1576" s="233">
        <v>-1.72</v>
      </c>
      <c r="I1576" s="234"/>
      <c r="J1576" s="230"/>
      <c r="K1576" s="230"/>
      <c r="L1576" s="235"/>
      <c r="M1576" s="236"/>
      <c r="N1576" s="237"/>
      <c r="O1576" s="237"/>
      <c r="P1576" s="237"/>
      <c r="Q1576" s="237"/>
      <c r="R1576" s="237"/>
      <c r="S1576" s="237"/>
      <c r="T1576" s="238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39" t="s">
        <v>186</v>
      </c>
      <c r="AU1576" s="239" t="s">
        <v>88</v>
      </c>
      <c r="AV1576" s="13" t="s">
        <v>88</v>
      </c>
      <c r="AW1576" s="13" t="s">
        <v>39</v>
      </c>
      <c r="AX1576" s="13" t="s">
        <v>78</v>
      </c>
      <c r="AY1576" s="239" t="s">
        <v>146</v>
      </c>
    </row>
    <row r="1577" s="14" customFormat="1">
      <c r="A1577" s="14"/>
      <c r="B1577" s="244"/>
      <c r="C1577" s="245"/>
      <c r="D1577" s="221" t="s">
        <v>186</v>
      </c>
      <c r="E1577" s="246" t="s">
        <v>32</v>
      </c>
      <c r="F1577" s="247" t="s">
        <v>1509</v>
      </c>
      <c r="G1577" s="245"/>
      <c r="H1577" s="246" t="s">
        <v>32</v>
      </c>
      <c r="I1577" s="248"/>
      <c r="J1577" s="245"/>
      <c r="K1577" s="245"/>
      <c r="L1577" s="249"/>
      <c r="M1577" s="250"/>
      <c r="N1577" s="251"/>
      <c r="O1577" s="251"/>
      <c r="P1577" s="251"/>
      <c r="Q1577" s="251"/>
      <c r="R1577" s="251"/>
      <c r="S1577" s="251"/>
      <c r="T1577" s="252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53" t="s">
        <v>186</v>
      </c>
      <c r="AU1577" s="253" t="s">
        <v>88</v>
      </c>
      <c r="AV1577" s="14" t="s">
        <v>86</v>
      </c>
      <c r="AW1577" s="14" t="s">
        <v>39</v>
      </c>
      <c r="AX1577" s="14" t="s">
        <v>78</v>
      </c>
      <c r="AY1577" s="253" t="s">
        <v>146</v>
      </c>
    </row>
    <row r="1578" s="13" customFormat="1">
      <c r="A1578" s="13"/>
      <c r="B1578" s="229"/>
      <c r="C1578" s="230"/>
      <c r="D1578" s="221" t="s">
        <v>186</v>
      </c>
      <c r="E1578" s="231" t="s">
        <v>32</v>
      </c>
      <c r="F1578" s="232" t="s">
        <v>1545</v>
      </c>
      <c r="G1578" s="230"/>
      <c r="H1578" s="233">
        <v>25.652999999999999</v>
      </c>
      <c r="I1578" s="234"/>
      <c r="J1578" s="230"/>
      <c r="K1578" s="230"/>
      <c r="L1578" s="235"/>
      <c r="M1578" s="236"/>
      <c r="N1578" s="237"/>
      <c r="O1578" s="237"/>
      <c r="P1578" s="237"/>
      <c r="Q1578" s="237"/>
      <c r="R1578" s="237"/>
      <c r="S1578" s="237"/>
      <c r="T1578" s="238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39" t="s">
        <v>186</v>
      </c>
      <c r="AU1578" s="239" t="s">
        <v>88</v>
      </c>
      <c r="AV1578" s="13" t="s">
        <v>88</v>
      </c>
      <c r="AW1578" s="13" t="s">
        <v>39</v>
      </c>
      <c r="AX1578" s="13" t="s">
        <v>78</v>
      </c>
      <c r="AY1578" s="239" t="s">
        <v>146</v>
      </c>
    </row>
    <row r="1579" s="13" customFormat="1">
      <c r="A1579" s="13"/>
      <c r="B1579" s="229"/>
      <c r="C1579" s="230"/>
      <c r="D1579" s="221" t="s">
        <v>186</v>
      </c>
      <c r="E1579" s="231" t="s">
        <v>32</v>
      </c>
      <c r="F1579" s="232" t="s">
        <v>1496</v>
      </c>
      <c r="G1579" s="230"/>
      <c r="H1579" s="233">
        <v>-1.9350000000000001</v>
      </c>
      <c r="I1579" s="234"/>
      <c r="J1579" s="230"/>
      <c r="K1579" s="230"/>
      <c r="L1579" s="235"/>
      <c r="M1579" s="236"/>
      <c r="N1579" s="237"/>
      <c r="O1579" s="237"/>
      <c r="P1579" s="237"/>
      <c r="Q1579" s="237"/>
      <c r="R1579" s="237"/>
      <c r="S1579" s="237"/>
      <c r="T1579" s="238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39" t="s">
        <v>186</v>
      </c>
      <c r="AU1579" s="239" t="s">
        <v>88</v>
      </c>
      <c r="AV1579" s="13" t="s">
        <v>88</v>
      </c>
      <c r="AW1579" s="13" t="s">
        <v>39</v>
      </c>
      <c r="AX1579" s="13" t="s">
        <v>78</v>
      </c>
      <c r="AY1579" s="239" t="s">
        <v>146</v>
      </c>
    </row>
    <row r="1580" s="13" customFormat="1">
      <c r="A1580" s="13"/>
      <c r="B1580" s="229"/>
      <c r="C1580" s="230"/>
      <c r="D1580" s="221" t="s">
        <v>186</v>
      </c>
      <c r="E1580" s="231" t="s">
        <v>32</v>
      </c>
      <c r="F1580" s="232" t="s">
        <v>1460</v>
      </c>
      <c r="G1580" s="230"/>
      <c r="H1580" s="233">
        <v>-1.72</v>
      </c>
      <c r="I1580" s="234"/>
      <c r="J1580" s="230"/>
      <c r="K1580" s="230"/>
      <c r="L1580" s="235"/>
      <c r="M1580" s="236"/>
      <c r="N1580" s="237"/>
      <c r="O1580" s="237"/>
      <c r="P1580" s="237"/>
      <c r="Q1580" s="237"/>
      <c r="R1580" s="237"/>
      <c r="S1580" s="237"/>
      <c r="T1580" s="238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39" t="s">
        <v>186</v>
      </c>
      <c r="AU1580" s="239" t="s">
        <v>88</v>
      </c>
      <c r="AV1580" s="13" t="s">
        <v>88</v>
      </c>
      <c r="AW1580" s="13" t="s">
        <v>39</v>
      </c>
      <c r="AX1580" s="13" t="s">
        <v>78</v>
      </c>
      <c r="AY1580" s="239" t="s">
        <v>146</v>
      </c>
    </row>
    <row r="1581" s="14" customFormat="1">
      <c r="A1581" s="14"/>
      <c r="B1581" s="244"/>
      <c r="C1581" s="245"/>
      <c r="D1581" s="221" t="s">
        <v>186</v>
      </c>
      <c r="E1581" s="246" t="s">
        <v>32</v>
      </c>
      <c r="F1581" s="247" t="s">
        <v>1513</v>
      </c>
      <c r="G1581" s="245"/>
      <c r="H1581" s="246" t="s">
        <v>32</v>
      </c>
      <c r="I1581" s="248"/>
      <c r="J1581" s="245"/>
      <c r="K1581" s="245"/>
      <c r="L1581" s="249"/>
      <c r="M1581" s="250"/>
      <c r="N1581" s="251"/>
      <c r="O1581" s="251"/>
      <c r="P1581" s="251"/>
      <c r="Q1581" s="251"/>
      <c r="R1581" s="251"/>
      <c r="S1581" s="251"/>
      <c r="T1581" s="252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53" t="s">
        <v>186</v>
      </c>
      <c r="AU1581" s="253" t="s">
        <v>88</v>
      </c>
      <c r="AV1581" s="14" t="s">
        <v>86</v>
      </c>
      <c r="AW1581" s="14" t="s">
        <v>39</v>
      </c>
      <c r="AX1581" s="14" t="s">
        <v>78</v>
      </c>
      <c r="AY1581" s="253" t="s">
        <v>146</v>
      </c>
    </row>
    <row r="1582" s="13" customFormat="1">
      <c r="A1582" s="13"/>
      <c r="B1582" s="229"/>
      <c r="C1582" s="230"/>
      <c r="D1582" s="221" t="s">
        <v>186</v>
      </c>
      <c r="E1582" s="231" t="s">
        <v>32</v>
      </c>
      <c r="F1582" s="232" t="s">
        <v>1546</v>
      </c>
      <c r="G1582" s="230"/>
      <c r="H1582" s="233">
        <v>7.7949999999999999</v>
      </c>
      <c r="I1582" s="234"/>
      <c r="J1582" s="230"/>
      <c r="K1582" s="230"/>
      <c r="L1582" s="235"/>
      <c r="M1582" s="236"/>
      <c r="N1582" s="237"/>
      <c r="O1582" s="237"/>
      <c r="P1582" s="237"/>
      <c r="Q1582" s="237"/>
      <c r="R1582" s="237"/>
      <c r="S1582" s="237"/>
      <c r="T1582" s="238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39" t="s">
        <v>186</v>
      </c>
      <c r="AU1582" s="239" t="s">
        <v>88</v>
      </c>
      <c r="AV1582" s="13" t="s">
        <v>88</v>
      </c>
      <c r="AW1582" s="13" t="s">
        <v>39</v>
      </c>
      <c r="AX1582" s="13" t="s">
        <v>78</v>
      </c>
      <c r="AY1582" s="239" t="s">
        <v>146</v>
      </c>
    </row>
    <row r="1583" s="13" customFormat="1">
      <c r="A1583" s="13"/>
      <c r="B1583" s="229"/>
      <c r="C1583" s="230"/>
      <c r="D1583" s="221" t="s">
        <v>186</v>
      </c>
      <c r="E1583" s="231" t="s">
        <v>32</v>
      </c>
      <c r="F1583" s="232" t="s">
        <v>1506</v>
      </c>
      <c r="G1583" s="230"/>
      <c r="H1583" s="233">
        <v>-2.1499999999999999</v>
      </c>
      <c r="I1583" s="234"/>
      <c r="J1583" s="230"/>
      <c r="K1583" s="230"/>
      <c r="L1583" s="235"/>
      <c r="M1583" s="236"/>
      <c r="N1583" s="237"/>
      <c r="O1583" s="237"/>
      <c r="P1583" s="237"/>
      <c r="Q1583" s="237"/>
      <c r="R1583" s="237"/>
      <c r="S1583" s="237"/>
      <c r="T1583" s="238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39" t="s">
        <v>186</v>
      </c>
      <c r="AU1583" s="239" t="s">
        <v>88</v>
      </c>
      <c r="AV1583" s="13" t="s">
        <v>88</v>
      </c>
      <c r="AW1583" s="13" t="s">
        <v>39</v>
      </c>
      <c r="AX1583" s="13" t="s">
        <v>78</v>
      </c>
      <c r="AY1583" s="239" t="s">
        <v>146</v>
      </c>
    </row>
    <row r="1584" s="15" customFormat="1">
      <c r="A1584" s="15"/>
      <c r="B1584" s="254"/>
      <c r="C1584" s="255"/>
      <c r="D1584" s="221" t="s">
        <v>186</v>
      </c>
      <c r="E1584" s="256" t="s">
        <v>32</v>
      </c>
      <c r="F1584" s="257" t="s">
        <v>256</v>
      </c>
      <c r="G1584" s="255"/>
      <c r="H1584" s="258">
        <v>309.93900000000002</v>
      </c>
      <c r="I1584" s="259"/>
      <c r="J1584" s="255"/>
      <c r="K1584" s="255"/>
      <c r="L1584" s="260"/>
      <c r="M1584" s="261"/>
      <c r="N1584" s="262"/>
      <c r="O1584" s="262"/>
      <c r="P1584" s="262"/>
      <c r="Q1584" s="262"/>
      <c r="R1584" s="262"/>
      <c r="S1584" s="262"/>
      <c r="T1584" s="263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T1584" s="264" t="s">
        <v>186</v>
      </c>
      <c r="AU1584" s="264" t="s">
        <v>88</v>
      </c>
      <c r="AV1584" s="15" t="s">
        <v>171</v>
      </c>
      <c r="AW1584" s="15" t="s">
        <v>39</v>
      </c>
      <c r="AX1584" s="15" t="s">
        <v>86</v>
      </c>
      <c r="AY1584" s="264" t="s">
        <v>146</v>
      </c>
    </row>
    <row r="1585" s="2" customFormat="1" ht="33" customHeight="1">
      <c r="A1585" s="42"/>
      <c r="B1585" s="43"/>
      <c r="C1585" s="208" t="s">
        <v>1547</v>
      </c>
      <c r="D1585" s="208" t="s">
        <v>149</v>
      </c>
      <c r="E1585" s="209" t="s">
        <v>1548</v>
      </c>
      <c r="F1585" s="210" t="s">
        <v>1549</v>
      </c>
      <c r="G1585" s="211" t="s">
        <v>303</v>
      </c>
      <c r="H1585" s="212">
        <v>143.43000000000001</v>
      </c>
      <c r="I1585" s="213"/>
      <c r="J1585" s="214">
        <f>ROUND(I1585*H1585,2)</f>
        <v>0</v>
      </c>
      <c r="K1585" s="210" t="s">
        <v>152</v>
      </c>
      <c r="L1585" s="48"/>
      <c r="M1585" s="215" t="s">
        <v>32</v>
      </c>
      <c r="N1585" s="216" t="s">
        <v>49</v>
      </c>
      <c r="O1585" s="88"/>
      <c r="P1585" s="217">
        <f>O1585*H1585</f>
        <v>0</v>
      </c>
      <c r="Q1585" s="217">
        <v>0.015949999999999999</v>
      </c>
      <c r="R1585" s="217">
        <f>Q1585*H1585</f>
        <v>2.2877084999999999</v>
      </c>
      <c r="S1585" s="217">
        <v>0</v>
      </c>
      <c r="T1585" s="218">
        <f>S1585*H1585</f>
        <v>0</v>
      </c>
      <c r="U1585" s="42"/>
      <c r="V1585" s="42"/>
      <c r="W1585" s="42"/>
      <c r="X1585" s="42"/>
      <c r="Y1585" s="42"/>
      <c r="Z1585" s="42"/>
      <c r="AA1585" s="42"/>
      <c r="AB1585" s="42"/>
      <c r="AC1585" s="42"/>
      <c r="AD1585" s="42"/>
      <c r="AE1585" s="42"/>
      <c r="AR1585" s="219" t="s">
        <v>362</v>
      </c>
      <c r="AT1585" s="219" t="s">
        <v>149</v>
      </c>
      <c r="AU1585" s="219" t="s">
        <v>88</v>
      </c>
      <c r="AY1585" s="20" t="s">
        <v>146</v>
      </c>
      <c r="BE1585" s="220">
        <f>IF(N1585="základní",J1585,0)</f>
        <v>0</v>
      </c>
      <c r="BF1585" s="220">
        <f>IF(N1585="snížená",J1585,0)</f>
        <v>0</v>
      </c>
      <c r="BG1585" s="220">
        <f>IF(N1585="zákl. přenesená",J1585,0)</f>
        <v>0</v>
      </c>
      <c r="BH1585" s="220">
        <f>IF(N1585="sníž. přenesená",J1585,0)</f>
        <v>0</v>
      </c>
      <c r="BI1585" s="220">
        <f>IF(N1585="nulová",J1585,0)</f>
        <v>0</v>
      </c>
      <c r="BJ1585" s="20" t="s">
        <v>86</v>
      </c>
      <c r="BK1585" s="220">
        <f>ROUND(I1585*H1585,2)</f>
        <v>0</v>
      </c>
      <c r="BL1585" s="20" t="s">
        <v>362</v>
      </c>
      <c r="BM1585" s="219" t="s">
        <v>1550</v>
      </c>
    </row>
    <row r="1586" s="2" customFormat="1">
      <c r="A1586" s="42"/>
      <c r="B1586" s="43"/>
      <c r="C1586" s="44"/>
      <c r="D1586" s="221" t="s">
        <v>155</v>
      </c>
      <c r="E1586" s="44"/>
      <c r="F1586" s="222" t="s">
        <v>1551</v>
      </c>
      <c r="G1586" s="44"/>
      <c r="H1586" s="44"/>
      <c r="I1586" s="223"/>
      <c r="J1586" s="44"/>
      <c r="K1586" s="44"/>
      <c r="L1586" s="48"/>
      <c r="M1586" s="224"/>
      <c r="N1586" s="225"/>
      <c r="O1586" s="88"/>
      <c r="P1586" s="88"/>
      <c r="Q1586" s="88"/>
      <c r="R1586" s="88"/>
      <c r="S1586" s="88"/>
      <c r="T1586" s="89"/>
      <c r="U1586" s="42"/>
      <c r="V1586" s="42"/>
      <c r="W1586" s="42"/>
      <c r="X1586" s="42"/>
      <c r="Y1586" s="42"/>
      <c r="Z1586" s="42"/>
      <c r="AA1586" s="42"/>
      <c r="AB1586" s="42"/>
      <c r="AC1586" s="42"/>
      <c r="AD1586" s="42"/>
      <c r="AE1586" s="42"/>
      <c r="AT1586" s="20" t="s">
        <v>155</v>
      </c>
      <c r="AU1586" s="20" t="s">
        <v>88</v>
      </c>
    </row>
    <row r="1587" s="2" customFormat="1">
      <c r="A1587" s="42"/>
      <c r="B1587" s="43"/>
      <c r="C1587" s="44"/>
      <c r="D1587" s="226" t="s">
        <v>156</v>
      </c>
      <c r="E1587" s="44"/>
      <c r="F1587" s="227" t="s">
        <v>1552</v>
      </c>
      <c r="G1587" s="44"/>
      <c r="H1587" s="44"/>
      <c r="I1587" s="223"/>
      <c r="J1587" s="44"/>
      <c r="K1587" s="44"/>
      <c r="L1587" s="48"/>
      <c r="M1587" s="224"/>
      <c r="N1587" s="225"/>
      <c r="O1587" s="88"/>
      <c r="P1587" s="88"/>
      <c r="Q1587" s="88"/>
      <c r="R1587" s="88"/>
      <c r="S1587" s="88"/>
      <c r="T1587" s="89"/>
      <c r="U1587" s="42"/>
      <c r="V1587" s="42"/>
      <c r="W1587" s="42"/>
      <c r="X1587" s="42"/>
      <c r="Y1587" s="42"/>
      <c r="Z1587" s="42"/>
      <c r="AA1587" s="42"/>
      <c r="AB1587" s="42"/>
      <c r="AC1587" s="42"/>
      <c r="AD1587" s="42"/>
      <c r="AE1587" s="42"/>
      <c r="AT1587" s="20" t="s">
        <v>156</v>
      </c>
      <c r="AU1587" s="20" t="s">
        <v>88</v>
      </c>
    </row>
    <row r="1588" s="2" customFormat="1">
      <c r="A1588" s="42"/>
      <c r="B1588" s="43"/>
      <c r="C1588" s="44"/>
      <c r="D1588" s="221" t="s">
        <v>162</v>
      </c>
      <c r="E1588" s="44"/>
      <c r="F1588" s="228" t="s">
        <v>1183</v>
      </c>
      <c r="G1588" s="44"/>
      <c r="H1588" s="44"/>
      <c r="I1588" s="223"/>
      <c r="J1588" s="44"/>
      <c r="K1588" s="44"/>
      <c r="L1588" s="48"/>
      <c r="M1588" s="224"/>
      <c r="N1588" s="225"/>
      <c r="O1588" s="88"/>
      <c r="P1588" s="88"/>
      <c r="Q1588" s="88"/>
      <c r="R1588" s="88"/>
      <c r="S1588" s="88"/>
      <c r="T1588" s="89"/>
      <c r="U1588" s="42"/>
      <c r="V1588" s="42"/>
      <c r="W1588" s="42"/>
      <c r="X1588" s="42"/>
      <c r="Y1588" s="42"/>
      <c r="Z1588" s="42"/>
      <c r="AA1588" s="42"/>
      <c r="AB1588" s="42"/>
      <c r="AC1588" s="42"/>
      <c r="AD1588" s="42"/>
      <c r="AE1588" s="42"/>
      <c r="AT1588" s="20" t="s">
        <v>162</v>
      </c>
      <c r="AU1588" s="20" t="s">
        <v>88</v>
      </c>
    </row>
    <row r="1589" s="14" customFormat="1">
      <c r="A1589" s="14"/>
      <c r="B1589" s="244"/>
      <c r="C1589" s="245"/>
      <c r="D1589" s="221" t="s">
        <v>186</v>
      </c>
      <c r="E1589" s="246" t="s">
        <v>32</v>
      </c>
      <c r="F1589" s="247" t="s">
        <v>1553</v>
      </c>
      <c r="G1589" s="245"/>
      <c r="H1589" s="246" t="s">
        <v>32</v>
      </c>
      <c r="I1589" s="248"/>
      <c r="J1589" s="245"/>
      <c r="K1589" s="245"/>
      <c r="L1589" s="249"/>
      <c r="M1589" s="250"/>
      <c r="N1589" s="251"/>
      <c r="O1589" s="251"/>
      <c r="P1589" s="251"/>
      <c r="Q1589" s="251"/>
      <c r="R1589" s="251"/>
      <c r="S1589" s="251"/>
      <c r="T1589" s="252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53" t="s">
        <v>186</v>
      </c>
      <c r="AU1589" s="253" t="s">
        <v>88</v>
      </c>
      <c r="AV1589" s="14" t="s">
        <v>86</v>
      </c>
      <c r="AW1589" s="14" t="s">
        <v>39</v>
      </c>
      <c r="AX1589" s="14" t="s">
        <v>78</v>
      </c>
      <c r="AY1589" s="253" t="s">
        <v>146</v>
      </c>
    </row>
    <row r="1590" s="13" customFormat="1">
      <c r="A1590" s="13"/>
      <c r="B1590" s="229"/>
      <c r="C1590" s="230"/>
      <c r="D1590" s="221" t="s">
        <v>186</v>
      </c>
      <c r="E1590" s="231" t="s">
        <v>32</v>
      </c>
      <c r="F1590" s="232" t="s">
        <v>1554</v>
      </c>
      <c r="G1590" s="230"/>
      <c r="H1590" s="233">
        <v>143.43000000000001</v>
      </c>
      <c r="I1590" s="234"/>
      <c r="J1590" s="230"/>
      <c r="K1590" s="230"/>
      <c r="L1590" s="235"/>
      <c r="M1590" s="236"/>
      <c r="N1590" s="237"/>
      <c r="O1590" s="237"/>
      <c r="P1590" s="237"/>
      <c r="Q1590" s="237"/>
      <c r="R1590" s="237"/>
      <c r="S1590" s="237"/>
      <c r="T1590" s="238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39" t="s">
        <v>186</v>
      </c>
      <c r="AU1590" s="239" t="s">
        <v>88</v>
      </c>
      <c r="AV1590" s="13" t="s">
        <v>88</v>
      </c>
      <c r="AW1590" s="13" t="s">
        <v>39</v>
      </c>
      <c r="AX1590" s="13" t="s">
        <v>86</v>
      </c>
      <c r="AY1590" s="239" t="s">
        <v>146</v>
      </c>
    </row>
    <row r="1591" s="2" customFormat="1" ht="33" customHeight="1">
      <c r="A1591" s="42"/>
      <c r="B1591" s="43"/>
      <c r="C1591" s="208" t="s">
        <v>1555</v>
      </c>
      <c r="D1591" s="208" t="s">
        <v>149</v>
      </c>
      <c r="E1591" s="209" t="s">
        <v>1556</v>
      </c>
      <c r="F1591" s="210" t="s">
        <v>1557</v>
      </c>
      <c r="G1591" s="211" t="s">
        <v>303</v>
      </c>
      <c r="H1591" s="212">
        <v>886.91999999999996</v>
      </c>
      <c r="I1591" s="213"/>
      <c r="J1591" s="214">
        <f>ROUND(I1591*H1591,2)</f>
        <v>0</v>
      </c>
      <c r="K1591" s="210" t="s">
        <v>152</v>
      </c>
      <c r="L1591" s="48"/>
      <c r="M1591" s="215" t="s">
        <v>32</v>
      </c>
      <c r="N1591" s="216" t="s">
        <v>49</v>
      </c>
      <c r="O1591" s="88"/>
      <c r="P1591" s="217">
        <f>O1591*H1591</f>
        <v>0</v>
      </c>
      <c r="Q1591" s="217">
        <v>0.021170000000000001</v>
      </c>
      <c r="R1591" s="217">
        <f>Q1591*H1591</f>
        <v>18.7760964</v>
      </c>
      <c r="S1591" s="217">
        <v>0</v>
      </c>
      <c r="T1591" s="218">
        <f>S1591*H1591</f>
        <v>0</v>
      </c>
      <c r="U1591" s="42"/>
      <c r="V1591" s="42"/>
      <c r="W1591" s="42"/>
      <c r="X1591" s="42"/>
      <c r="Y1591" s="42"/>
      <c r="Z1591" s="42"/>
      <c r="AA1591" s="42"/>
      <c r="AB1591" s="42"/>
      <c r="AC1591" s="42"/>
      <c r="AD1591" s="42"/>
      <c r="AE1591" s="42"/>
      <c r="AR1591" s="219" t="s">
        <v>362</v>
      </c>
      <c r="AT1591" s="219" t="s">
        <v>149</v>
      </c>
      <c r="AU1591" s="219" t="s">
        <v>88</v>
      </c>
      <c r="AY1591" s="20" t="s">
        <v>146</v>
      </c>
      <c r="BE1591" s="220">
        <f>IF(N1591="základní",J1591,0)</f>
        <v>0</v>
      </c>
      <c r="BF1591" s="220">
        <f>IF(N1591="snížená",J1591,0)</f>
        <v>0</v>
      </c>
      <c r="BG1591" s="220">
        <f>IF(N1591="zákl. přenesená",J1591,0)</f>
        <v>0</v>
      </c>
      <c r="BH1591" s="220">
        <f>IF(N1591="sníž. přenesená",J1591,0)</f>
        <v>0</v>
      </c>
      <c r="BI1591" s="220">
        <f>IF(N1591="nulová",J1591,0)</f>
        <v>0</v>
      </c>
      <c r="BJ1591" s="20" t="s">
        <v>86</v>
      </c>
      <c r="BK1591" s="220">
        <f>ROUND(I1591*H1591,2)</f>
        <v>0</v>
      </c>
      <c r="BL1591" s="20" t="s">
        <v>362</v>
      </c>
      <c r="BM1591" s="219" t="s">
        <v>1558</v>
      </c>
    </row>
    <row r="1592" s="2" customFormat="1">
      <c r="A1592" s="42"/>
      <c r="B1592" s="43"/>
      <c r="C1592" s="44"/>
      <c r="D1592" s="221" t="s">
        <v>155</v>
      </c>
      <c r="E1592" s="44"/>
      <c r="F1592" s="222" t="s">
        <v>1559</v>
      </c>
      <c r="G1592" s="44"/>
      <c r="H1592" s="44"/>
      <c r="I1592" s="223"/>
      <c r="J1592" s="44"/>
      <c r="K1592" s="44"/>
      <c r="L1592" s="48"/>
      <c r="M1592" s="224"/>
      <c r="N1592" s="225"/>
      <c r="O1592" s="88"/>
      <c r="P1592" s="88"/>
      <c r="Q1592" s="88"/>
      <c r="R1592" s="88"/>
      <c r="S1592" s="88"/>
      <c r="T1592" s="89"/>
      <c r="U1592" s="42"/>
      <c r="V1592" s="42"/>
      <c r="W1592" s="42"/>
      <c r="X1592" s="42"/>
      <c r="Y1592" s="42"/>
      <c r="Z1592" s="42"/>
      <c r="AA1592" s="42"/>
      <c r="AB1592" s="42"/>
      <c r="AC1592" s="42"/>
      <c r="AD1592" s="42"/>
      <c r="AE1592" s="42"/>
      <c r="AT1592" s="20" t="s">
        <v>155</v>
      </c>
      <c r="AU1592" s="20" t="s">
        <v>88</v>
      </c>
    </row>
    <row r="1593" s="2" customFormat="1">
      <c r="A1593" s="42"/>
      <c r="B1593" s="43"/>
      <c r="C1593" s="44"/>
      <c r="D1593" s="226" t="s">
        <v>156</v>
      </c>
      <c r="E1593" s="44"/>
      <c r="F1593" s="227" t="s">
        <v>1560</v>
      </c>
      <c r="G1593" s="44"/>
      <c r="H1593" s="44"/>
      <c r="I1593" s="223"/>
      <c r="J1593" s="44"/>
      <c r="K1593" s="44"/>
      <c r="L1593" s="48"/>
      <c r="M1593" s="224"/>
      <c r="N1593" s="225"/>
      <c r="O1593" s="88"/>
      <c r="P1593" s="88"/>
      <c r="Q1593" s="88"/>
      <c r="R1593" s="88"/>
      <c r="S1593" s="88"/>
      <c r="T1593" s="89"/>
      <c r="U1593" s="42"/>
      <c r="V1593" s="42"/>
      <c r="W1593" s="42"/>
      <c r="X1593" s="42"/>
      <c r="Y1593" s="42"/>
      <c r="Z1593" s="42"/>
      <c r="AA1593" s="42"/>
      <c r="AB1593" s="42"/>
      <c r="AC1593" s="42"/>
      <c r="AD1593" s="42"/>
      <c r="AE1593" s="42"/>
      <c r="AT1593" s="20" t="s">
        <v>156</v>
      </c>
      <c r="AU1593" s="20" t="s">
        <v>88</v>
      </c>
    </row>
    <row r="1594" s="2" customFormat="1">
      <c r="A1594" s="42"/>
      <c r="B1594" s="43"/>
      <c r="C1594" s="44"/>
      <c r="D1594" s="221" t="s">
        <v>162</v>
      </c>
      <c r="E1594" s="44"/>
      <c r="F1594" s="228" t="s">
        <v>1183</v>
      </c>
      <c r="G1594" s="44"/>
      <c r="H1594" s="44"/>
      <c r="I1594" s="223"/>
      <c r="J1594" s="44"/>
      <c r="K1594" s="44"/>
      <c r="L1594" s="48"/>
      <c r="M1594" s="224"/>
      <c r="N1594" s="225"/>
      <c r="O1594" s="88"/>
      <c r="P1594" s="88"/>
      <c r="Q1594" s="88"/>
      <c r="R1594" s="88"/>
      <c r="S1594" s="88"/>
      <c r="T1594" s="89"/>
      <c r="U1594" s="42"/>
      <c r="V1594" s="42"/>
      <c r="W1594" s="42"/>
      <c r="X1594" s="42"/>
      <c r="Y1594" s="42"/>
      <c r="Z1594" s="42"/>
      <c r="AA1594" s="42"/>
      <c r="AB1594" s="42"/>
      <c r="AC1594" s="42"/>
      <c r="AD1594" s="42"/>
      <c r="AE1594" s="42"/>
      <c r="AT1594" s="20" t="s">
        <v>162</v>
      </c>
      <c r="AU1594" s="20" t="s">
        <v>88</v>
      </c>
    </row>
    <row r="1595" s="14" customFormat="1">
      <c r="A1595" s="14"/>
      <c r="B1595" s="244"/>
      <c r="C1595" s="245"/>
      <c r="D1595" s="221" t="s">
        <v>186</v>
      </c>
      <c r="E1595" s="246" t="s">
        <v>32</v>
      </c>
      <c r="F1595" s="247" t="s">
        <v>1553</v>
      </c>
      <c r="G1595" s="245"/>
      <c r="H1595" s="246" t="s">
        <v>32</v>
      </c>
      <c r="I1595" s="248"/>
      <c r="J1595" s="245"/>
      <c r="K1595" s="245"/>
      <c r="L1595" s="249"/>
      <c r="M1595" s="250"/>
      <c r="N1595" s="251"/>
      <c r="O1595" s="251"/>
      <c r="P1595" s="251"/>
      <c r="Q1595" s="251"/>
      <c r="R1595" s="251"/>
      <c r="S1595" s="251"/>
      <c r="T1595" s="252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53" t="s">
        <v>186</v>
      </c>
      <c r="AU1595" s="253" t="s">
        <v>88</v>
      </c>
      <c r="AV1595" s="14" t="s">
        <v>86</v>
      </c>
      <c r="AW1595" s="14" t="s">
        <v>39</v>
      </c>
      <c r="AX1595" s="14" t="s">
        <v>78</v>
      </c>
      <c r="AY1595" s="253" t="s">
        <v>146</v>
      </c>
    </row>
    <row r="1596" s="13" customFormat="1">
      <c r="A1596" s="13"/>
      <c r="B1596" s="229"/>
      <c r="C1596" s="230"/>
      <c r="D1596" s="221" t="s">
        <v>186</v>
      </c>
      <c r="E1596" s="231" t="s">
        <v>32</v>
      </c>
      <c r="F1596" s="232" t="s">
        <v>1561</v>
      </c>
      <c r="G1596" s="230"/>
      <c r="H1596" s="233">
        <v>42.530000000000001</v>
      </c>
      <c r="I1596" s="234"/>
      <c r="J1596" s="230"/>
      <c r="K1596" s="230"/>
      <c r="L1596" s="235"/>
      <c r="M1596" s="236"/>
      <c r="N1596" s="237"/>
      <c r="O1596" s="237"/>
      <c r="P1596" s="237"/>
      <c r="Q1596" s="237"/>
      <c r="R1596" s="237"/>
      <c r="S1596" s="237"/>
      <c r="T1596" s="238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39" t="s">
        <v>186</v>
      </c>
      <c r="AU1596" s="239" t="s">
        <v>88</v>
      </c>
      <c r="AV1596" s="13" t="s">
        <v>88</v>
      </c>
      <c r="AW1596" s="13" t="s">
        <v>39</v>
      </c>
      <c r="AX1596" s="13" t="s">
        <v>78</v>
      </c>
      <c r="AY1596" s="239" t="s">
        <v>146</v>
      </c>
    </row>
    <row r="1597" s="13" customFormat="1">
      <c r="A1597" s="13"/>
      <c r="B1597" s="229"/>
      <c r="C1597" s="230"/>
      <c r="D1597" s="221" t="s">
        <v>186</v>
      </c>
      <c r="E1597" s="231" t="s">
        <v>32</v>
      </c>
      <c r="F1597" s="232" t="s">
        <v>1562</v>
      </c>
      <c r="G1597" s="230"/>
      <c r="H1597" s="233">
        <v>39.049999999999997</v>
      </c>
      <c r="I1597" s="234"/>
      <c r="J1597" s="230"/>
      <c r="K1597" s="230"/>
      <c r="L1597" s="235"/>
      <c r="M1597" s="236"/>
      <c r="N1597" s="237"/>
      <c r="O1597" s="237"/>
      <c r="P1597" s="237"/>
      <c r="Q1597" s="237"/>
      <c r="R1597" s="237"/>
      <c r="S1597" s="237"/>
      <c r="T1597" s="238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39" t="s">
        <v>186</v>
      </c>
      <c r="AU1597" s="239" t="s">
        <v>88</v>
      </c>
      <c r="AV1597" s="13" t="s">
        <v>88</v>
      </c>
      <c r="AW1597" s="13" t="s">
        <v>39</v>
      </c>
      <c r="AX1597" s="13" t="s">
        <v>78</v>
      </c>
      <c r="AY1597" s="239" t="s">
        <v>146</v>
      </c>
    </row>
    <row r="1598" s="13" customFormat="1">
      <c r="A1598" s="13"/>
      <c r="B1598" s="229"/>
      <c r="C1598" s="230"/>
      <c r="D1598" s="221" t="s">
        <v>186</v>
      </c>
      <c r="E1598" s="231" t="s">
        <v>32</v>
      </c>
      <c r="F1598" s="232" t="s">
        <v>1563</v>
      </c>
      <c r="G1598" s="230"/>
      <c r="H1598" s="233">
        <v>163.84</v>
      </c>
      <c r="I1598" s="234"/>
      <c r="J1598" s="230"/>
      <c r="K1598" s="230"/>
      <c r="L1598" s="235"/>
      <c r="M1598" s="236"/>
      <c r="N1598" s="237"/>
      <c r="O1598" s="237"/>
      <c r="P1598" s="237"/>
      <c r="Q1598" s="237"/>
      <c r="R1598" s="237"/>
      <c r="S1598" s="237"/>
      <c r="T1598" s="238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39" t="s">
        <v>186</v>
      </c>
      <c r="AU1598" s="239" t="s">
        <v>88</v>
      </c>
      <c r="AV1598" s="13" t="s">
        <v>88</v>
      </c>
      <c r="AW1598" s="13" t="s">
        <v>39</v>
      </c>
      <c r="AX1598" s="13" t="s">
        <v>78</v>
      </c>
      <c r="AY1598" s="239" t="s">
        <v>146</v>
      </c>
    </row>
    <row r="1599" s="13" customFormat="1">
      <c r="A1599" s="13"/>
      <c r="B1599" s="229"/>
      <c r="C1599" s="230"/>
      <c r="D1599" s="221" t="s">
        <v>186</v>
      </c>
      <c r="E1599" s="231" t="s">
        <v>32</v>
      </c>
      <c r="F1599" s="232" t="s">
        <v>1564</v>
      </c>
      <c r="G1599" s="230"/>
      <c r="H1599" s="233">
        <v>396.82999999999998</v>
      </c>
      <c r="I1599" s="234"/>
      <c r="J1599" s="230"/>
      <c r="K1599" s="230"/>
      <c r="L1599" s="235"/>
      <c r="M1599" s="236"/>
      <c r="N1599" s="237"/>
      <c r="O1599" s="237"/>
      <c r="P1599" s="237"/>
      <c r="Q1599" s="237"/>
      <c r="R1599" s="237"/>
      <c r="S1599" s="237"/>
      <c r="T1599" s="238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39" t="s">
        <v>186</v>
      </c>
      <c r="AU1599" s="239" t="s">
        <v>88</v>
      </c>
      <c r="AV1599" s="13" t="s">
        <v>88</v>
      </c>
      <c r="AW1599" s="13" t="s">
        <v>39</v>
      </c>
      <c r="AX1599" s="13" t="s">
        <v>78</v>
      </c>
      <c r="AY1599" s="239" t="s">
        <v>146</v>
      </c>
    </row>
    <row r="1600" s="13" customFormat="1">
      <c r="A1600" s="13"/>
      <c r="B1600" s="229"/>
      <c r="C1600" s="230"/>
      <c r="D1600" s="221" t="s">
        <v>186</v>
      </c>
      <c r="E1600" s="231" t="s">
        <v>32</v>
      </c>
      <c r="F1600" s="232" t="s">
        <v>1565</v>
      </c>
      <c r="G1600" s="230"/>
      <c r="H1600" s="233">
        <v>64.170000000000002</v>
      </c>
      <c r="I1600" s="234"/>
      <c r="J1600" s="230"/>
      <c r="K1600" s="230"/>
      <c r="L1600" s="235"/>
      <c r="M1600" s="236"/>
      <c r="N1600" s="237"/>
      <c r="O1600" s="237"/>
      <c r="P1600" s="237"/>
      <c r="Q1600" s="237"/>
      <c r="R1600" s="237"/>
      <c r="S1600" s="237"/>
      <c r="T1600" s="238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39" t="s">
        <v>186</v>
      </c>
      <c r="AU1600" s="239" t="s">
        <v>88</v>
      </c>
      <c r="AV1600" s="13" t="s">
        <v>88</v>
      </c>
      <c r="AW1600" s="13" t="s">
        <v>39</v>
      </c>
      <c r="AX1600" s="13" t="s">
        <v>78</v>
      </c>
      <c r="AY1600" s="239" t="s">
        <v>146</v>
      </c>
    </row>
    <row r="1601" s="13" customFormat="1">
      <c r="A1601" s="13"/>
      <c r="B1601" s="229"/>
      <c r="C1601" s="230"/>
      <c r="D1601" s="221" t="s">
        <v>186</v>
      </c>
      <c r="E1601" s="231" t="s">
        <v>32</v>
      </c>
      <c r="F1601" s="232" t="s">
        <v>1566</v>
      </c>
      <c r="G1601" s="230"/>
      <c r="H1601" s="233">
        <v>180.5</v>
      </c>
      <c r="I1601" s="234"/>
      <c r="J1601" s="230"/>
      <c r="K1601" s="230"/>
      <c r="L1601" s="235"/>
      <c r="M1601" s="236"/>
      <c r="N1601" s="237"/>
      <c r="O1601" s="237"/>
      <c r="P1601" s="237"/>
      <c r="Q1601" s="237"/>
      <c r="R1601" s="237"/>
      <c r="S1601" s="237"/>
      <c r="T1601" s="238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39" t="s">
        <v>186</v>
      </c>
      <c r="AU1601" s="239" t="s">
        <v>88</v>
      </c>
      <c r="AV1601" s="13" t="s">
        <v>88</v>
      </c>
      <c r="AW1601" s="13" t="s">
        <v>39</v>
      </c>
      <c r="AX1601" s="13" t="s">
        <v>78</v>
      </c>
      <c r="AY1601" s="239" t="s">
        <v>146</v>
      </c>
    </row>
    <row r="1602" s="15" customFormat="1">
      <c r="A1602" s="15"/>
      <c r="B1602" s="254"/>
      <c r="C1602" s="255"/>
      <c r="D1602" s="221" t="s">
        <v>186</v>
      </c>
      <c r="E1602" s="256" t="s">
        <v>32</v>
      </c>
      <c r="F1602" s="257" t="s">
        <v>256</v>
      </c>
      <c r="G1602" s="255"/>
      <c r="H1602" s="258">
        <v>886.91999999999996</v>
      </c>
      <c r="I1602" s="259"/>
      <c r="J1602" s="255"/>
      <c r="K1602" s="255"/>
      <c r="L1602" s="260"/>
      <c r="M1602" s="261"/>
      <c r="N1602" s="262"/>
      <c r="O1602" s="262"/>
      <c r="P1602" s="262"/>
      <c r="Q1602" s="262"/>
      <c r="R1602" s="262"/>
      <c r="S1602" s="262"/>
      <c r="T1602" s="263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T1602" s="264" t="s">
        <v>186</v>
      </c>
      <c r="AU1602" s="264" t="s">
        <v>88</v>
      </c>
      <c r="AV1602" s="15" t="s">
        <v>171</v>
      </c>
      <c r="AW1602" s="15" t="s">
        <v>39</v>
      </c>
      <c r="AX1602" s="15" t="s">
        <v>86</v>
      </c>
      <c r="AY1602" s="264" t="s">
        <v>146</v>
      </c>
    </row>
    <row r="1603" s="2" customFormat="1" ht="24.15" customHeight="1">
      <c r="A1603" s="42"/>
      <c r="B1603" s="43"/>
      <c r="C1603" s="208" t="s">
        <v>1567</v>
      </c>
      <c r="D1603" s="208" t="s">
        <v>149</v>
      </c>
      <c r="E1603" s="209" t="s">
        <v>1568</v>
      </c>
      <c r="F1603" s="210" t="s">
        <v>1569</v>
      </c>
      <c r="G1603" s="211" t="s">
        <v>294</v>
      </c>
      <c r="H1603" s="212">
        <v>759.44600000000003</v>
      </c>
      <c r="I1603" s="213"/>
      <c r="J1603" s="214">
        <f>ROUND(I1603*H1603,2)</f>
        <v>0</v>
      </c>
      <c r="K1603" s="210" t="s">
        <v>152</v>
      </c>
      <c r="L1603" s="48"/>
      <c r="M1603" s="215" t="s">
        <v>32</v>
      </c>
      <c r="N1603" s="216" t="s">
        <v>49</v>
      </c>
      <c r="O1603" s="88"/>
      <c r="P1603" s="217">
        <f>O1603*H1603</f>
        <v>0</v>
      </c>
      <c r="Q1603" s="217">
        <v>0</v>
      </c>
      <c r="R1603" s="217">
        <f>Q1603*H1603</f>
        <v>0</v>
      </c>
      <c r="S1603" s="217">
        <v>0</v>
      </c>
      <c r="T1603" s="218">
        <f>S1603*H1603</f>
        <v>0</v>
      </c>
      <c r="U1603" s="42"/>
      <c r="V1603" s="42"/>
      <c r="W1603" s="42"/>
      <c r="X1603" s="42"/>
      <c r="Y1603" s="42"/>
      <c r="Z1603" s="42"/>
      <c r="AA1603" s="42"/>
      <c r="AB1603" s="42"/>
      <c r="AC1603" s="42"/>
      <c r="AD1603" s="42"/>
      <c r="AE1603" s="42"/>
      <c r="AR1603" s="219" t="s">
        <v>171</v>
      </c>
      <c r="AT1603" s="219" t="s">
        <v>149</v>
      </c>
      <c r="AU1603" s="219" t="s">
        <v>88</v>
      </c>
      <c r="AY1603" s="20" t="s">
        <v>146</v>
      </c>
      <c r="BE1603" s="220">
        <f>IF(N1603="základní",J1603,0)</f>
        <v>0</v>
      </c>
      <c r="BF1603" s="220">
        <f>IF(N1603="snížená",J1603,0)</f>
        <v>0</v>
      </c>
      <c r="BG1603" s="220">
        <f>IF(N1603="zákl. přenesená",J1603,0)</f>
        <v>0</v>
      </c>
      <c r="BH1603" s="220">
        <f>IF(N1603="sníž. přenesená",J1603,0)</f>
        <v>0</v>
      </c>
      <c r="BI1603" s="220">
        <f>IF(N1603="nulová",J1603,0)</f>
        <v>0</v>
      </c>
      <c r="BJ1603" s="20" t="s">
        <v>86</v>
      </c>
      <c r="BK1603" s="220">
        <f>ROUND(I1603*H1603,2)</f>
        <v>0</v>
      </c>
      <c r="BL1603" s="20" t="s">
        <v>171</v>
      </c>
      <c r="BM1603" s="219" t="s">
        <v>1570</v>
      </c>
    </row>
    <row r="1604" s="2" customFormat="1">
      <c r="A1604" s="42"/>
      <c r="B1604" s="43"/>
      <c r="C1604" s="44"/>
      <c r="D1604" s="221" t="s">
        <v>155</v>
      </c>
      <c r="E1604" s="44"/>
      <c r="F1604" s="222" t="s">
        <v>1571</v>
      </c>
      <c r="G1604" s="44"/>
      <c r="H1604" s="44"/>
      <c r="I1604" s="223"/>
      <c r="J1604" s="44"/>
      <c r="K1604" s="44"/>
      <c r="L1604" s="48"/>
      <c r="M1604" s="224"/>
      <c r="N1604" s="225"/>
      <c r="O1604" s="88"/>
      <c r="P1604" s="88"/>
      <c r="Q1604" s="88"/>
      <c r="R1604" s="88"/>
      <c r="S1604" s="88"/>
      <c r="T1604" s="89"/>
      <c r="U1604" s="42"/>
      <c r="V1604" s="42"/>
      <c r="W1604" s="42"/>
      <c r="X1604" s="42"/>
      <c r="Y1604" s="42"/>
      <c r="Z1604" s="42"/>
      <c r="AA1604" s="42"/>
      <c r="AB1604" s="42"/>
      <c r="AC1604" s="42"/>
      <c r="AD1604" s="42"/>
      <c r="AE1604" s="42"/>
      <c r="AT1604" s="20" t="s">
        <v>155</v>
      </c>
      <c r="AU1604" s="20" t="s">
        <v>88</v>
      </c>
    </row>
    <row r="1605" s="2" customFormat="1">
      <c r="A1605" s="42"/>
      <c r="B1605" s="43"/>
      <c r="C1605" s="44"/>
      <c r="D1605" s="226" t="s">
        <v>156</v>
      </c>
      <c r="E1605" s="44"/>
      <c r="F1605" s="227" t="s">
        <v>1572</v>
      </c>
      <c r="G1605" s="44"/>
      <c r="H1605" s="44"/>
      <c r="I1605" s="223"/>
      <c r="J1605" s="44"/>
      <c r="K1605" s="44"/>
      <c r="L1605" s="48"/>
      <c r="M1605" s="224"/>
      <c r="N1605" s="225"/>
      <c r="O1605" s="88"/>
      <c r="P1605" s="88"/>
      <c r="Q1605" s="88"/>
      <c r="R1605" s="88"/>
      <c r="S1605" s="88"/>
      <c r="T1605" s="89"/>
      <c r="U1605" s="42"/>
      <c r="V1605" s="42"/>
      <c r="W1605" s="42"/>
      <c r="X1605" s="42"/>
      <c r="Y1605" s="42"/>
      <c r="Z1605" s="42"/>
      <c r="AA1605" s="42"/>
      <c r="AB1605" s="42"/>
      <c r="AC1605" s="42"/>
      <c r="AD1605" s="42"/>
      <c r="AE1605" s="42"/>
      <c r="AT1605" s="20" t="s">
        <v>156</v>
      </c>
      <c r="AU1605" s="20" t="s">
        <v>88</v>
      </c>
    </row>
    <row r="1606" s="14" customFormat="1">
      <c r="A1606" s="14"/>
      <c r="B1606" s="244"/>
      <c r="C1606" s="245"/>
      <c r="D1606" s="221" t="s">
        <v>186</v>
      </c>
      <c r="E1606" s="246" t="s">
        <v>32</v>
      </c>
      <c r="F1606" s="247" t="s">
        <v>1573</v>
      </c>
      <c r="G1606" s="245"/>
      <c r="H1606" s="246" t="s">
        <v>32</v>
      </c>
      <c r="I1606" s="248"/>
      <c r="J1606" s="245"/>
      <c r="K1606" s="245"/>
      <c r="L1606" s="249"/>
      <c r="M1606" s="250"/>
      <c r="N1606" s="251"/>
      <c r="O1606" s="251"/>
      <c r="P1606" s="251"/>
      <c r="Q1606" s="251"/>
      <c r="R1606" s="251"/>
      <c r="S1606" s="251"/>
      <c r="T1606" s="252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53" t="s">
        <v>186</v>
      </c>
      <c r="AU1606" s="253" t="s">
        <v>88</v>
      </c>
      <c r="AV1606" s="14" t="s">
        <v>86</v>
      </c>
      <c r="AW1606" s="14" t="s">
        <v>39</v>
      </c>
      <c r="AX1606" s="14" t="s">
        <v>78</v>
      </c>
      <c r="AY1606" s="253" t="s">
        <v>146</v>
      </c>
    </row>
    <row r="1607" s="14" customFormat="1">
      <c r="A1607" s="14"/>
      <c r="B1607" s="244"/>
      <c r="C1607" s="245"/>
      <c r="D1607" s="221" t="s">
        <v>186</v>
      </c>
      <c r="E1607" s="246" t="s">
        <v>32</v>
      </c>
      <c r="F1607" s="247" t="s">
        <v>1089</v>
      </c>
      <c r="G1607" s="245"/>
      <c r="H1607" s="246" t="s">
        <v>32</v>
      </c>
      <c r="I1607" s="248"/>
      <c r="J1607" s="245"/>
      <c r="K1607" s="245"/>
      <c r="L1607" s="249"/>
      <c r="M1607" s="250"/>
      <c r="N1607" s="251"/>
      <c r="O1607" s="251"/>
      <c r="P1607" s="251"/>
      <c r="Q1607" s="251"/>
      <c r="R1607" s="251"/>
      <c r="S1607" s="251"/>
      <c r="T1607" s="252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53" t="s">
        <v>186</v>
      </c>
      <c r="AU1607" s="253" t="s">
        <v>88</v>
      </c>
      <c r="AV1607" s="14" t="s">
        <v>86</v>
      </c>
      <c r="AW1607" s="14" t="s">
        <v>39</v>
      </c>
      <c r="AX1607" s="14" t="s">
        <v>78</v>
      </c>
      <c r="AY1607" s="253" t="s">
        <v>146</v>
      </c>
    </row>
    <row r="1608" s="13" customFormat="1">
      <c r="A1608" s="13"/>
      <c r="B1608" s="229"/>
      <c r="C1608" s="230"/>
      <c r="D1608" s="221" t="s">
        <v>186</v>
      </c>
      <c r="E1608" s="231" t="s">
        <v>32</v>
      </c>
      <c r="F1608" s="232" t="s">
        <v>1090</v>
      </c>
      <c r="G1608" s="230"/>
      <c r="H1608" s="233">
        <v>150.63900000000001</v>
      </c>
      <c r="I1608" s="234"/>
      <c r="J1608" s="230"/>
      <c r="K1608" s="230"/>
      <c r="L1608" s="235"/>
      <c r="M1608" s="236"/>
      <c r="N1608" s="237"/>
      <c r="O1608" s="237"/>
      <c r="P1608" s="237"/>
      <c r="Q1608" s="237"/>
      <c r="R1608" s="237"/>
      <c r="S1608" s="237"/>
      <c r="T1608" s="238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39" t="s">
        <v>186</v>
      </c>
      <c r="AU1608" s="239" t="s">
        <v>88</v>
      </c>
      <c r="AV1608" s="13" t="s">
        <v>88</v>
      </c>
      <c r="AW1608" s="13" t="s">
        <v>39</v>
      </c>
      <c r="AX1608" s="13" t="s">
        <v>78</v>
      </c>
      <c r="AY1608" s="239" t="s">
        <v>146</v>
      </c>
    </row>
    <row r="1609" s="13" customFormat="1">
      <c r="A1609" s="13"/>
      <c r="B1609" s="229"/>
      <c r="C1609" s="230"/>
      <c r="D1609" s="221" t="s">
        <v>186</v>
      </c>
      <c r="E1609" s="231" t="s">
        <v>32</v>
      </c>
      <c r="F1609" s="232" t="s">
        <v>1091</v>
      </c>
      <c r="G1609" s="230"/>
      <c r="H1609" s="233">
        <v>423.63</v>
      </c>
      <c r="I1609" s="234"/>
      <c r="J1609" s="230"/>
      <c r="K1609" s="230"/>
      <c r="L1609" s="235"/>
      <c r="M1609" s="236"/>
      <c r="N1609" s="237"/>
      <c r="O1609" s="237"/>
      <c r="P1609" s="237"/>
      <c r="Q1609" s="237"/>
      <c r="R1609" s="237"/>
      <c r="S1609" s="237"/>
      <c r="T1609" s="238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39" t="s">
        <v>186</v>
      </c>
      <c r="AU1609" s="239" t="s">
        <v>88</v>
      </c>
      <c r="AV1609" s="13" t="s">
        <v>88</v>
      </c>
      <c r="AW1609" s="13" t="s">
        <v>39</v>
      </c>
      <c r="AX1609" s="13" t="s">
        <v>78</v>
      </c>
      <c r="AY1609" s="239" t="s">
        <v>146</v>
      </c>
    </row>
    <row r="1610" s="13" customFormat="1">
      <c r="A1610" s="13"/>
      <c r="B1610" s="229"/>
      <c r="C1610" s="230"/>
      <c r="D1610" s="221" t="s">
        <v>186</v>
      </c>
      <c r="E1610" s="231" t="s">
        <v>32</v>
      </c>
      <c r="F1610" s="232" t="s">
        <v>1095</v>
      </c>
      <c r="G1610" s="230"/>
      <c r="H1610" s="233">
        <v>185.17699999999999</v>
      </c>
      <c r="I1610" s="234"/>
      <c r="J1610" s="230"/>
      <c r="K1610" s="230"/>
      <c r="L1610" s="235"/>
      <c r="M1610" s="236"/>
      <c r="N1610" s="237"/>
      <c r="O1610" s="237"/>
      <c r="P1610" s="237"/>
      <c r="Q1610" s="237"/>
      <c r="R1610" s="237"/>
      <c r="S1610" s="237"/>
      <c r="T1610" s="238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39" t="s">
        <v>186</v>
      </c>
      <c r="AU1610" s="239" t="s">
        <v>88</v>
      </c>
      <c r="AV1610" s="13" t="s">
        <v>88</v>
      </c>
      <c r="AW1610" s="13" t="s">
        <v>39</v>
      </c>
      <c r="AX1610" s="13" t="s">
        <v>78</v>
      </c>
      <c r="AY1610" s="239" t="s">
        <v>146</v>
      </c>
    </row>
    <row r="1611" s="15" customFormat="1">
      <c r="A1611" s="15"/>
      <c r="B1611" s="254"/>
      <c r="C1611" s="255"/>
      <c r="D1611" s="221" t="s">
        <v>186</v>
      </c>
      <c r="E1611" s="256" t="s">
        <v>32</v>
      </c>
      <c r="F1611" s="257" t="s">
        <v>256</v>
      </c>
      <c r="G1611" s="255"/>
      <c r="H1611" s="258">
        <v>759.44600000000003</v>
      </c>
      <c r="I1611" s="259"/>
      <c r="J1611" s="255"/>
      <c r="K1611" s="255"/>
      <c r="L1611" s="260"/>
      <c r="M1611" s="261"/>
      <c r="N1611" s="262"/>
      <c r="O1611" s="262"/>
      <c r="P1611" s="262"/>
      <c r="Q1611" s="262"/>
      <c r="R1611" s="262"/>
      <c r="S1611" s="262"/>
      <c r="T1611" s="263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T1611" s="264" t="s">
        <v>186</v>
      </c>
      <c r="AU1611" s="264" t="s">
        <v>88</v>
      </c>
      <c r="AV1611" s="15" t="s">
        <v>171</v>
      </c>
      <c r="AW1611" s="15" t="s">
        <v>39</v>
      </c>
      <c r="AX1611" s="15" t="s">
        <v>86</v>
      </c>
      <c r="AY1611" s="264" t="s">
        <v>146</v>
      </c>
    </row>
    <row r="1612" s="2" customFormat="1" ht="24.15" customHeight="1">
      <c r="A1612" s="42"/>
      <c r="B1612" s="43"/>
      <c r="C1612" s="265" t="s">
        <v>1574</v>
      </c>
      <c r="D1612" s="265" t="s">
        <v>286</v>
      </c>
      <c r="E1612" s="266" t="s">
        <v>1575</v>
      </c>
      <c r="F1612" s="267" t="s">
        <v>1576</v>
      </c>
      <c r="G1612" s="268" t="s">
        <v>294</v>
      </c>
      <c r="H1612" s="269">
        <v>774.63499999999999</v>
      </c>
      <c r="I1612" s="270"/>
      <c r="J1612" s="271">
        <f>ROUND(I1612*H1612,2)</f>
        <v>0</v>
      </c>
      <c r="K1612" s="267" t="s">
        <v>152</v>
      </c>
      <c r="L1612" s="272"/>
      <c r="M1612" s="273" t="s">
        <v>32</v>
      </c>
      <c r="N1612" s="274" t="s">
        <v>49</v>
      </c>
      <c r="O1612" s="88"/>
      <c r="P1612" s="217">
        <f>O1612*H1612</f>
        <v>0</v>
      </c>
      <c r="Q1612" s="217">
        <v>0.073999999999999996</v>
      </c>
      <c r="R1612" s="217">
        <f>Q1612*H1612</f>
        <v>57.322989999999997</v>
      </c>
      <c r="S1612" s="217">
        <v>0</v>
      </c>
      <c r="T1612" s="218">
        <f>S1612*H1612</f>
        <v>0</v>
      </c>
      <c r="U1612" s="42"/>
      <c r="V1612" s="42"/>
      <c r="W1612" s="42"/>
      <c r="X1612" s="42"/>
      <c r="Y1612" s="42"/>
      <c r="Z1612" s="42"/>
      <c r="AA1612" s="42"/>
      <c r="AB1612" s="42"/>
      <c r="AC1612" s="42"/>
      <c r="AD1612" s="42"/>
      <c r="AE1612" s="42"/>
      <c r="AR1612" s="219" t="s">
        <v>277</v>
      </c>
      <c r="AT1612" s="219" t="s">
        <v>286</v>
      </c>
      <c r="AU1612" s="219" t="s">
        <v>88</v>
      </c>
      <c r="AY1612" s="20" t="s">
        <v>146</v>
      </c>
      <c r="BE1612" s="220">
        <f>IF(N1612="základní",J1612,0)</f>
        <v>0</v>
      </c>
      <c r="BF1612" s="220">
        <f>IF(N1612="snížená",J1612,0)</f>
        <v>0</v>
      </c>
      <c r="BG1612" s="220">
        <f>IF(N1612="zákl. přenesená",J1612,0)</f>
        <v>0</v>
      </c>
      <c r="BH1612" s="220">
        <f>IF(N1612="sníž. přenesená",J1612,0)</f>
        <v>0</v>
      </c>
      <c r="BI1612" s="220">
        <f>IF(N1612="nulová",J1612,0)</f>
        <v>0</v>
      </c>
      <c r="BJ1612" s="20" t="s">
        <v>86</v>
      </c>
      <c r="BK1612" s="220">
        <f>ROUND(I1612*H1612,2)</f>
        <v>0</v>
      </c>
      <c r="BL1612" s="20" t="s">
        <v>171</v>
      </c>
      <c r="BM1612" s="219" t="s">
        <v>1577</v>
      </c>
    </row>
    <row r="1613" s="2" customFormat="1">
      <c r="A1613" s="42"/>
      <c r="B1613" s="43"/>
      <c r="C1613" s="44"/>
      <c r="D1613" s="221" t="s">
        <v>155</v>
      </c>
      <c r="E1613" s="44"/>
      <c r="F1613" s="222" t="s">
        <v>1576</v>
      </c>
      <c r="G1613" s="44"/>
      <c r="H1613" s="44"/>
      <c r="I1613" s="223"/>
      <c r="J1613" s="44"/>
      <c r="K1613" s="44"/>
      <c r="L1613" s="48"/>
      <c r="M1613" s="224"/>
      <c r="N1613" s="225"/>
      <c r="O1613" s="88"/>
      <c r="P1613" s="88"/>
      <c r="Q1613" s="88"/>
      <c r="R1613" s="88"/>
      <c r="S1613" s="88"/>
      <c r="T1613" s="89"/>
      <c r="U1613" s="42"/>
      <c r="V1613" s="42"/>
      <c r="W1613" s="42"/>
      <c r="X1613" s="42"/>
      <c r="Y1613" s="42"/>
      <c r="Z1613" s="42"/>
      <c r="AA1613" s="42"/>
      <c r="AB1613" s="42"/>
      <c r="AC1613" s="42"/>
      <c r="AD1613" s="42"/>
      <c r="AE1613" s="42"/>
      <c r="AT1613" s="20" t="s">
        <v>155</v>
      </c>
      <c r="AU1613" s="20" t="s">
        <v>88</v>
      </c>
    </row>
    <row r="1614" s="2" customFormat="1">
      <c r="A1614" s="42"/>
      <c r="B1614" s="43"/>
      <c r="C1614" s="44"/>
      <c r="D1614" s="221" t="s">
        <v>162</v>
      </c>
      <c r="E1614" s="44"/>
      <c r="F1614" s="228" t="s">
        <v>1183</v>
      </c>
      <c r="G1614" s="44"/>
      <c r="H1614" s="44"/>
      <c r="I1614" s="223"/>
      <c r="J1614" s="44"/>
      <c r="K1614" s="44"/>
      <c r="L1614" s="48"/>
      <c r="M1614" s="224"/>
      <c r="N1614" s="225"/>
      <c r="O1614" s="88"/>
      <c r="P1614" s="88"/>
      <c r="Q1614" s="88"/>
      <c r="R1614" s="88"/>
      <c r="S1614" s="88"/>
      <c r="T1614" s="89"/>
      <c r="U1614" s="42"/>
      <c r="V1614" s="42"/>
      <c r="W1614" s="42"/>
      <c r="X1614" s="42"/>
      <c r="Y1614" s="42"/>
      <c r="Z1614" s="42"/>
      <c r="AA1614" s="42"/>
      <c r="AB1614" s="42"/>
      <c r="AC1614" s="42"/>
      <c r="AD1614" s="42"/>
      <c r="AE1614" s="42"/>
      <c r="AT1614" s="20" t="s">
        <v>162</v>
      </c>
      <c r="AU1614" s="20" t="s">
        <v>88</v>
      </c>
    </row>
    <row r="1615" s="13" customFormat="1">
      <c r="A1615" s="13"/>
      <c r="B1615" s="229"/>
      <c r="C1615" s="230"/>
      <c r="D1615" s="221" t="s">
        <v>186</v>
      </c>
      <c r="E1615" s="230"/>
      <c r="F1615" s="232" t="s">
        <v>1578</v>
      </c>
      <c r="G1615" s="230"/>
      <c r="H1615" s="233">
        <v>774.63499999999999</v>
      </c>
      <c r="I1615" s="234"/>
      <c r="J1615" s="230"/>
      <c r="K1615" s="230"/>
      <c r="L1615" s="235"/>
      <c r="M1615" s="236"/>
      <c r="N1615" s="237"/>
      <c r="O1615" s="237"/>
      <c r="P1615" s="237"/>
      <c r="Q1615" s="237"/>
      <c r="R1615" s="237"/>
      <c r="S1615" s="237"/>
      <c r="T1615" s="238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39" t="s">
        <v>186</v>
      </c>
      <c r="AU1615" s="239" t="s">
        <v>88</v>
      </c>
      <c r="AV1615" s="13" t="s">
        <v>88</v>
      </c>
      <c r="AW1615" s="13" t="s">
        <v>4</v>
      </c>
      <c r="AX1615" s="13" t="s">
        <v>86</v>
      </c>
      <c r="AY1615" s="239" t="s">
        <v>146</v>
      </c>
    </row>
    <row r="1616" s="2" customFormat="1" ht="24.15" customHeight="1">
      <c r="A1616" s="42"/>
      <c r="B1616" s="43"/>
      <c r="C1616" s="208" t="s">
        <v>1579</v>
      </c>
      <c r="D1616" s="208" t="s">
        <v>149</v>
      </c>
      <c r="E1616" s="209" t="s">
        <v>860</v>
      </c>
      <c r="F1616" s="210" t="s">
        <v>861</v>
      </c>
      <c r="G1616" s="211" t="s">
        <v>265</v>
      </c>
      <c r="H1616" s="212">
        <v>70.316000000000002</v>
      </c>
      <c r="I1616" s="213"/>
      <c r="J1616" s="214">
        <f>ROUND(I1616*H1616,2)</f>
        <v>0</v>
      </c>
      <c r="K1616" s="210" t="s">
        <v>152</v>
      </c>
      <c r="L1616" s="48"/>
      <c r="M1616" s="215" t="s">
        <v>32</v>
      </c>
      <c r="N1616" s="216" t="s">
        <v>49</v>
      </c>
      <c r="O1616" s="88"/>
      <c r="P1616" s="217">
        <f>O1616*H1616</f>
        <v>0</v>
      </c>
      <c r="Q1616" s="217">
        <v>0</v>
      </c>
      <c r="R1616" s="217">
        <f>Q1616*H1616</f>
        <v>0</v>
      </c>
      <c r="S1616" s="217">
        <v>0</v>
      </c>
      <c r="T1616" s="218">
        <f>S1616*H1616</f>
        <v>0</v>
      </c>
      <c r="U1616" s="42"/>
      <c r="V1616" s="42"/>
      <c r="W1616" s="42"/>
      <c r="X1616" s="42"/>
      <c r="Y1616" s="42"/>
      <c r="Z1616" s="42"/>
      <c r="AA1616" s="42"/>
      <c r="AB1616" s="42"/>
      <c r="AC1616" s="42"/>
      <c r="AD1616" s="42"/>
      <c r="AE1616" s="42"/>
      <c r="AR1616" s="219" t="s">
        <v>362</v>
      </c>
      <c r="AT1616" s="219" t="s">
        <v>149</v>
      </c>
      <c r="AU1616" s="219" t="s">
        <v>88</v>
      </c>
      <c r="AY1616" s="20" t="s">
        <v>146</v>
      </c>
      <c r="BE1616" s="220">
        <f>IF(N1616="základní",J1616,0)</f>
        <v>0</v>
      </c>
      <c r="BF1616" s="220">
        <f>IF(N1616="snížená",J1616,0)</f>
        <v>0</v>
      </c>
      <c r="BG1616" s="220">
        <f>IF(N1616="zákl. přenesená",J1616,0)</f>
        <v>0</v>
      </c>
      <c r="BH1616" s="220">
        <f>IF(N1616="sníž. přenesená",J1616,0)</f>
        <v>0</v>
      </c>
      <c r="BI1616" s="220">
        <f>IF(N1616="nulová",J1616,0)</f>
        <v>0</v>
      </c>
      <c r="BJ1616" s="20" t="s">
        <v>86</v>
      </c>
      <c r="BK1616" s="220">
        <f>ROUND(I1616*H1616,2)</f>
        <v>0</v>
      </c>
      <c r="BL1616" s="20" t="s">
        <v>362</v>
      </c>
      <c r="BM1616" s="219" t="s">
        <v>1580</v>
      </c>
    </row>
    <row r="1617" s="2" customFormat="1">
      <c r="A1617" s="42"/>
      <c r="B1617" s="43"/>
      <c r="C1617" s="44"/>
      <c r="D1617" s="221" t="s">
        <v>155</v>
      </c>
      <c r="E1617" s="44"/>
      <c r="F1617" s="222" t="s">
        <v>863</v>
      </c>
      <c r="G1617" s="44"/>
      <c r="H1617" s="44"/>
      <c r="I1617" s="223"/>
      <c r="J1617" s="44"/>
      <c r="K1617" s="44"/>
      <c r="L1617" s="48"/>
      <c r="M1617" s="224"/>
      <c r="N1617" s="225"/>
      <c r="O1617" s="88"/>
      <c r="P1617" s="88"/>
      <c r="Q1617" s="88"/>
      <c r="R1617" s="88"/>
      <c r="S1617" s="88"/>
      <c r="T1617" s="89"/>
      <c r="U1617" s="42"/>
      <c r="V1617" s="42"/>
      <c r="W1617" s="42"/>
      <c r="X1617" s="42"/>
      <c r="Y1617" s="42"/>
      <c r="Z1617" s="42"/>
      <c r="AA1617" s="42"/>
      <c r="AB1617" s="42"/>
      <c r="AC1617" s="42"/>
      <c r="AD1617" s="42"/>
      <c r="AE1617" s="42"/>
      <c r="AT1617" s="20" t="s">
        <v>155</v>
      </c>
      <c r="AU1617" s="20" t="s">
        <v>88</v>
      </c>
    </row>
    <row r="1618" s="2" customFormat="1">
      <c r="A1618" s="42"/>
      <c r="B1618" s="43"/>
      <c r="C1618" s="44"/>
      <c r="D1618" s="226" t="s">
        <v>156</v>
      </c>
      <c r="E1618" s="44"/>
      <c r="F1618" s="227" t="s">
        <v>864</v>
      </c>
      <c r="G1618" s="44"/>
      <c r="H1618" s="44"/>
      <c r="I1618" s="223"/>
      <c r="J1618" s="44"/>
      <c r="K1618" s="44"/>
      <c r="L1618" s="48"/>
      <c r="M1618" s="224"/>
      <c r="N1618" s="225"/>
      <c r="O1618" s="88"/>
      <c r="P1618" s="88"/>
      <c r="Q1618" s="88"/>
      <c r="R1618" s="88"/>
      <c r="S1618" s="88"/>
      <c r="T1618" s="89"/>
      <c r="U1618" s="42"/>
      <c r="V1618" s="42"/>
      <c r="W1618" s="42"/>
      <c r="X1618" s="42"/>
      <c r="Y1618" s="42"/>
      <c r="Z1618" s="42"/>
      <c r="AA1618" s="42"/>
      <c r="AB1618" s="42"/>
      <c r="AC1618" s="42"/>
      <c r="AD1618" s="42"/>
      <c r="AE1618" s="42"/>
      <c r="AT1618" s="20" t="s">
        <v>156</v>
      </c>
      <c r="AU1618" s="20" t="s">
        <v>88</v>
      </c>
    </row>
    <row r="1619" s="12" customFormat="1" ht="22.8" customHeight="1">
      <c r="A1619" s="12"/>
      <c r="B1619" s="192"/>
      <c r="C1619" s="193"/>
      <c r="D1619" s="194" t="s">
        <v>77</v>
      </c>
      <c r="E1619" s="206" t="s">
        <v>1581</v>
      </c>
      <c r="F1619" s="206" t="s">
        <v>1582</v>
      </c>
      <c r="G1619" s="193"/>
      <c r="H1619" s="193"/>
      <c r="I1619" s="196"/>
      <c r="J1619" s="207">
        <f>BK1619</f>
        <v>0</v>
      </c>
      <c r="K1619" s="193"/>
      <c r="L1619" s="198"/>
      <c r="M1619" s="199"/>
      <c r="N1619" s="200"/>
      <c r="O1619" s="200"/>
      <c r="P1619" s="201">
        <f>SUM(P1620:P1649)</f>
        <v>0</v>
      </c>
      <c r="Q1619" s="200"/>
      <c r="R1619" s="201">
        <f>SUM(R1620:R1649)</f>
        <v>0.84077429999999997</v>
      </c>
      <c r="S1619" s="200"/>
      <c r="T1619" s="202">
        <f>SUM(T1620:T1649)</f>
        <v>0</v>
      </c>
      <c r="U1619" s="12"/>
      <c r="V1619" s="12"/>
      <c r="W1619" s="12"/>
      <c r="X1619" s="12"/>
      <c r="Y1619" s="12"/>
      <c r="Z1619" s="12"/>
      <c r="AA1619" s="12"/>
      <c r="AB1619" s="12"/>
      <c r="AC1619" s="12"/>
      <c r="AD1619" s="12"/>
      <c r="AE1619" s="12"/>
      <c r="AR1619" s="203" t="s">
        <v>88</v>
      </c>
      <c r="AT1619" s="204" t="s">
        <v>77</v>
      </c>
      <c r="AU1619" s="204" t="s">
        <v>86</v>
      </c>
      <c r="AY1619" s="203" t="s">
        <v>146</v>
      </c>
      <c r="BK1619" s="205">
        <f>SUM(BK1620:BK1649)</f>
        <v>0</v>
      </c>
    </row>
    <row r="1620" s="2" customFormat="1" ht="33" customHeight="1">
      <c r="A1620" s="42"/>
      <c r="B1620" s="43"/>
      <c r="C1620" s="208" t="s">
        <v>1583</v>
      </c>
      <c r="D1620" s="208" t="s">
        <v>149</v>
      </c>
      <c r="E1620" s="209" t="s">
        <v>1584</v>
      </c>
      <c r="F1620" s="210" t="s">
        <v>1585</v>
      </c>
      <c r="G1620" s="211" t="s">
        <v>303</v>
      </c>
      <c r="H1620" s="212">
        <v>132.38999999999999</v>
      </c>
      <c r="I1620" s="213"/>
      <c r="J1620" s="214">
        <f>ROUND(I1620*H1620,2)</f>
        <v>0</v>
      </c>
      <c r="K1620" s="210" t="s">
        <v>152</v>
      </c>
      <c r="L1620" s="48"/>
      <c r="M1620" s="215" t="s">
        <v>32</v>
      </c>
      <c r="N1620" s="216" t="s">
        <v>49</v>
      </c>
      <c r="O1620" s="88"/>
      <c r="P1620" s="217">
        <f>O1620*H1620</f>
        <v>0</v>
      </c>
      <c r="Q1620" s="217">
        <v>0.0043800000000000002</v>
      </c>
      <c r="R1620" s="217">
        <f>Q1620*H1620</f>
        <v>0.57986819999999994</v>
      </c>
      <c r="S1620" s="217">
        <v>0</v>
      </c>
      <c r="T1620" s="218">
        <f>S1620*H1620</f>
        <v>0</v>
      </c>
      <c r="U1620" s="42"/>
      <c r="V1620" s="42"/>
      <c r="W1620" s="42"/>
      <c r="X1620" s="42"/>
      <c r="Y1620" s="42"/>
      <c r="Z1620" s="42"/>
      <c r="AA1620" s="42"/>
      <c r="AB1620" s="42"/>
      <c r="AC1620" s="42"/>
      <c r="AD1620" s="42"/>
      <c r="AE1620" s="42"/>
      <c r="AR1620" s="219" t="s">
        <v>362</v>
      </c>
      <c r="AT1620" s="219" t="s">
        <v>149</v>
      </c>
      <c r="AU1620" s="219" t="s">
        <v>88</v>
      </c>
      <c r="AY1620" s="20" t="s">
        <v>146</v>
      </c>
      <c r="BE1620" s="220">
        <f>IF(N1620="základní",J1620,0)</f>
        <v>0</v>
      </c>
      <c r="BF1620" s="220">
        <f>IF(N1620="snížená",J1620,0)</f>
        <v>0</v>
      </c>
      <c r="BG1620" s="220">
        <f>IF(N1620="zákl. přenesená",J1620,0)</f>
        <v>0</v>
      </c>
      <c r="BH1620" s="220">
        <f>IF(N1620="sníž. přenesená",J1620,0)</f>
        <v>0</v>
      </c>
      <c r="BI1620" s="220">
        <f>IF(N1620="nulová",J1620,0)</f>
        <v>0</v>
      </c>
      <c r="BJ1620" s="20" t="s">
        <v>86</v>
      </c>
      <c r="BK1620" s="220">
        <f>ROUND(I1620*H1620,2)</f>
        <v>0</v>
      </c>
      <c r="BL1620" s="20" t="s">
        <v>362</v>
      </c>
      <c r="BM1620" s="219" t="s">
        <v>1586</v>
      </c>
    </row>
    <row r="1621" s="2" customFormat="1">
      <c r="A1621" s="42"/>
      <c r="B1621" s="43"/>
      <c r="C1621" s="44"/>
      <c r="D1621" s="221" t="s">
        <v>155</v>
      </c>
      <c r="E1621" s="44"/>
      <c r="F1621" s="222" t="s">
        <v>1587</v>
      </c>
      <c r="G1621" s="44"/>
      <c r="H1621" s="44"/>
      <c r="I1621" s="223"/>
      <c r="J1621" s="44"/>
      <c r="K1621" s="44"/>
      <c r="L1621" s="48"/>
      <c r="M1621" s="224"/>
      <c r="N1621" s="225"/>
      <c r="O1621" s="88"/>
      <c r="P1621" s="88"/>
      <c r="Q1621" s="88"/>
      <c r="R1621" s="88"/>
      <c r="S1621" s="88"/>
      <c r="T1621" s="89"/>
      <c r="U1621" s="42"/>
      <c r="V1621" s="42"/>
      <c r="W1621" s="42"/>
      <c r="X1621" s="42"/>
      <c r="Y1621" s="42"/>
      <c r="Z1621" s="42"/>
      <c r="AA1621" s="42"/>
      <c r="AB1621" s="42"/>
      <c r="AC1621" s="42"/>
      <c r="AD1621" s="42"/>
      <c r="AE1621" s="42"/>
      <c r="AT1621" s="20" t="s">
        <v>155</v>
      </c>
      <c r="AU1621" s="20" t="s">
        <v>88</v>
      </c>
    </row>
    <row r="1622" s="2" customFormat="1">
      <c r="A1622" s="42"/>
      <c r="B1622" s="43"/>
      <c r="C1622" s="44"/>
      <c r="D1622" s="226" t="s">
        <v>156</v>
      </c>
      <c r="E1622" s="44"/>
      <c r="F1622" s="227" t="s">
        <v>1588</v>
      </c>
      <c r="G1622" s="44"/>
      <c r="H1622" s="44"/>
      <c r="I1622" s="223"/>
      <c r="J1622" s="44"/>
      <c r="K1622" s="44"/>
      <c r="L1622" s="48"/>
      <c r="M1622" s="224"/>
      <c r="N1622" s="225"/>
      <c r="O1622" s="88"/>
      <c r="P1622" s="88"/>
      <c r="Q1622" s="88"/>
      <c r="R1622" s="88"/>
      <c r="S1622" s="88"/>
      <c r="T1622" s="89"/>
      <c r="U1622" s="42"/>
      <c r="V1622" s="42"/>
      <c r="W1622" s="42"/>
      <c r="X1622" s="42"/>
      <c r="Y1622" s="42"/>
      <c r="Z1622" s="42"/>
      <c r="AA1622" s="42"/>
      <c r="AB1622" s="42"/>
      <c r="AC1622" s="42"/>
      <c r="AD1622" s="42"/>
      <c r="AE1622" s="42"/>
      <c r="AT1622" s="20" t="s">
        <v>156</v>
      </c>
      <c r="AU1622" s="20" t="s">
        <v>88</v>
      </c>
    </row>
    <row r="1623" s="14" customFormat="1">
      <c r="A1623" s="14"/>
      <c r="B1623" s="244"/>
      <c r="C1623" s="245"/>
      <c r="D1623" s="221" t="s">
        <v>186</v>
      </c>
      <c r="E1623" s="246" t="s">
        <v>32</v>
      </c>
      <c r="F1623" s="247" t="s">
        <v>1589</v>
      </c>
      <c r="G1623" s="245"/>
      <c r="H1623" s="246" t="s">
        <v>32</v>
      </c>
      <c r="I1623" s="248"/>
      <c r="J1623" s="245"/>
      <c r="K1623" s="245"/>
      <c r="L1623" s="249"/>
      <c r="M1623" s="250"/>
      <c r="N1623" s="251"/>
      <c r="O1623" s="251"/>
      <c r="P1623" s="251"/>
      <c r="Q1623" s="251"/>
      <c r="R1623" s="251"/>
      <c r="S1623" s="251"/>
      <c r="T1623" s="252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53" t="s">
        <v>186</v>
      </c>
      <c r="AU1623" s="253" t="s">
        <v>88</v>
      </c>
      <c r="AV1623" s="14" t="s">
        <v>86</v>
      </c>
      <c r="AW1623" s="14" t="s">
        <v>39</v>
      </c>
      <c r="AX1623" s="14" t="s">
        <v>78</v>
      </c>
      <c r="AY1623" s="253" t="s">
        <v>146</v>
      </c>
    </row>
    <row r="1624" s="13" customFormat="1">
      <c r="A1624" s="13"/>
      <c r="B1624" s="229"/>
      <c r="C1624" s="230"/>
      <c r="D1624" s="221" t="s">
        <v>186</v>
      </c>
      <c r="E1624" s="231" t="s">
        <v>32</v>
      </c>
      <c r="F1624" s="232" t="s">
        <v>1590</v>
      </c>
      <c r="G1624" s="230"/>
      <c r="H1624" s="233">
        <v>89.540000000000006</v>
      </c>
      <c r="I1624" s="234"/>
      <c r="J1624" s="230"/>
      <c r="K1624" s="230"/>
      <c r="L1624" s="235"/>
      <c r="M1624" s="236"/>
      <c r="N1624" s="237"/>
      <c r="O1624" s="237"/>
      <c r="P1624" s="237"/>
      <c r="Q1624" s="237"/>
      <c r="R1624" s="237"/>
      <c r="S1624" s="237"/>
      <c r="T1624" s="238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39" t="s">
        <v>186</v>
      </c>
      <c r="AU1624" s="239" t="s">
        <v>88</v>
      </c>
      <c r="AV1624" s="13" t="s">
        <v>88</v>
      </c>
      <c r="AW1624" s="13" t="s">
        <v>39</v>
      </c>
      <c r="AX1624" s="13" t="s">
        <v>78</v>
      </c>
      <c r="AY1624" s="239" t="s">
        <v>146</v>
      </c>
    </row>
    <row r="1625" s="14" customFormat="1">
      <c r="A1625" s="14"/>
      <c r="B1625" s="244"/>
      <c r="C1625" s="245"/>
      <c r="D1625" s="221" t="s">
        <v>186</v>
      </c>
      <c r="E1625" s="246" t="s">
        <v>32</v>
      </c>
      <c r="F1625" s="247" t="s">
        <v>1092</v>
      </c>
      <c r="G1625" s="245"/>
      <c r="H1625" s="246" t="s">
        <v>32</v>
      </c>
      <c r="I1625" s="248"/>
      <c r="J1625" s="245"/>
      <c r="K1625" s="245"/>
      <c r="L1625" s="249"/>
      <c r="M1625" s="250"/>
      <c r="N1625" s="251"/>
      <c r="O1625" s="251"/>
      <c r="P1625" s="251"/>
      <c r="Q1625" s="251"/>
      <c r="R1625" s="251"/>
      <c r="S1625" s="251"/>
      <c r="T1625" s="252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53" t="s">
        <v>186</v>
      </c>
      <c r="AU1625" s="253" t="s">
        <v>88</v>
      </c>
      <c r="AV1625" s="14" t="s">
        <v>86</v>
      </c>
      <c r="AW1625" s="14" t="s">
        <v>39</v>
      </c>
      <c r="AX1625" s="14" t="s">
        <v>78</v>
      </c>
      <c r="AY1625" s="253" t="s">
        <v>146</v>
      </c>
    </row>
    <row r="1626" s="13" customFormat="1">
      <c r="A1626" s="13"/>
      <c r="B1626" s="229"/>
      <c r="C1626" s="230"/>
      <c r="D1626" s="221" t="s">
        <v>186</v>
      </c>
      <c r="E1626" s="231" t="s">
        <v>32</v>
      </c>
      <c r="F1626" s="232" t="s">
        <v>1591</v>
      </c>
      <c r="G1626" s="230"/>
      <c r="H1626" s="233">
        <v>9.5500000000000007</v>
      </c>
      <c r="I1626" s="234"/>
      <c r="J1626" s="230"/>
      <c r="K1626" s="230"/>
      <c r="L1626" s="235"/>
      <c r="M1626" s="236"/>
      <c r="N1626" s="237"/>
      <c r="O1626" s="237"/>
      <c r="P1626" s="237"/>
      <c r="Q1626" s="237"/>
      <c r="R1626" s="237"/>
      <c r="S1626" s="237"/>
      <c r="T1626" s="238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39" t="s">
        <v>186</v>
      </c>
      <c r="AU1626" s="239" t="s">
        <v>88</v>
      </c>
      <c r="AV1626" s="13" t="s">
        <v>88</v>
      </c>
      <c r="AW1626" s="13" t="s">
        <v>39</v>
      </c>
      <c r="AX1626" s="13" t="s">
        <v>78</v>
      </c>
      <c r="AY1626" s="239" t="s">
        <v>146</v>
      </c>
    </row>
    <row r="1627" s="14" customFormat="1">
      <c r="A1627" s="14"/>
      <c r="B1627" s="244"/>
      <c r="C1627" s="245"/>
      <c r="D1627" s="221" t="s">
        <v>186</v>
      </c>
      <c r="E1627" s="246" t="s">
        <v>32</v>
      </c>
      <c r="F1627" s="247" t="s">
        <v>1592</v>
      </c>
      <c r="G1627" s="245"/>
      <c r="H1627" s="246" t="s">
        <v>32</v>
      </c>
      <c r="I1627" s="248"/>
      <c r="J1627" s="245"/>
      <c r="K1627" s="245"/>
      <c r="L1627" s="249"/>
      <c r="M1627" s="250"/>
      <c r="N1627" s="251"/>
      <c r="O1627" s="251"/>
      <c r="P1627" s="251"/>
      <c r="Q1627" s="251"/>
      <c r="R1627" s="251"/>
      <c r="S1627" s="251"/>
      <c r="T1627" s="252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53" t="s">
        <v>186</v>
      </c>
      <c r="AU1627" s="253" t="s">
        <v>88</v>
      </c>
      <c r="AV1627" s="14" t="s">
        <v>86</v>
      </c>
      <c r="AW1627" s="14" t="s">
        <v>39</v>
      </c>
      <c r="AX1627" s="14" t="s">
        <v>78</v>
      </c>
      <c r="AY1627" s="253" t="s">
        <v>146</v>
      </c>
    </row>
    <row r="1628" s="13" customFormat="1">
      <c r="A1628" s="13"/>
      <c r="B1628" s="229"/>
      <c r="C1628" s="230"/>
      <c r="D1628" s="221" t="s">
        <v>186</v>
      </c>
      <c r="E1628" s="231" t="s">
        <v>32</v>
      </c>
      <c r="F1628" s="232" t="s">
        <v>1593</v>
      </c>
      <c r="G1628" s="230"/>
      <c r="H1628" s="233">
        <v>33.299999999999997</v>
      </c>
      <c r="I1628" s="234"/>
      <c r="J1628" s="230"/>
      <c r="K1628" s="230"/>
      <c r="L1628" s="235"/>
      <c r="M1628" s="236"/>
      <c r="N1628" s="237"/>
      <c r="O1628" s="237"/>
      <c r="P1628" s="237"/>
      <c r="Q1628" s="237"/>
      <c r="R1628" s="237"/>
      <c r="S1628" s="237"/>
      <c r="T1628" s="238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39" t="s">
        <v>186</v>
      </c>
      <c r="AU1628" s="239" t="s">
        <v>88</v>
      </c>
      <c r="AV1628" s="13" t="s">
        <v>88</v>
      </c>
      <c r="AW1628" s="13" t="s">
        <v>39</v>
      </c>
      <c r="AX1628" s="13" t="s">
        <v>78</v>
      </c>
      <c r="AY1628" s="239" t="s">
        <v>146</v>
      </c>
    </row>
    <row r="1629" s="15" customFormat="1">
      <c r="A1629" s="15"/>
      <c r="B1629" s="254"/>
      <c r="C1629" s="255"/>
      <c r="D1629" s="221" t="s">
        <v>186</v>
      </c>
      <c r="E1629" s="256" t="s">
        <v>32</v>
      </c>
      <c r="F1629" s="257" t="s">
        <v>256</v>
      </c>
      <c r="G1629" s="255"/>
      <c r="H1629" s="258">
        <v>132.38999999999999</v>
      </c>
      <c r="I1629" s="259"/>
      <c r="J1629" s="255"/>
      <c r="K1629" s="255"/>
      <c r="L1629" s="260"/>
      <c r="M1629" s="261"/>
      <c r="N1629" s="262"/>
      <c r="O1629" s="262"/>
      <c r="P1629" s="262"/>
      <c r="Q1629" s="262"/>
      <c r="R1629" s="262"/>
      <c r="S1629" s="262"/>
      <c r="T1629" s="263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T1629" s="264" t="s">
        <v>186</v>
      </c>
      <c r="AU1629" s="264" t="s">
        <v>88</v>
      </c>
      <c r="AV1629" s="15" t="s">
        <v>171</v>
      </c>
      <c r="AW1629" s="15" t="s">
        <v>39</v>
      </c>
      <c r="AX1629" s="15" t="s">
        <v>86</v>
      </c>
      <c r="AY1629" s="264" t="s">
        <v>146</v>
      </c>
    </row>
    <row r="1630" s="2" customFormat="1" ht="24.15" customHeight="1">
      <c r="A1630" s="42"/>
      <c r="B1630" s="43"/>
      <c r="C1630" s="208" t="s">
        <v>1594</v>
      </c>
      <c r="D1630" s="208" t="s">
        <v>149</v>
      </c>
      <c r="E1630" s="209" t="s">
        <v>1595</v>
      </c>
      <c r="F1630" s="210" t="s">
        <v>1596</v>
      </c>
      <c r="G1630" s="211" t="s">
        <v>303</v>
      </c>
      <c r="H1630" s="212">
        <v>85.609999999999999</v>
      </c>
      <c r="I1630" s="213"/>
      <c r="J1630" s="214">
        <f>ROUND(I1630*H1630,2)</f>
        <v>0</v>
      </c>
      <c r="K1630" s="210" t="s">
        <v>152</v>
      </c>
      <c r="L1630" s="48"/>
      <c r="M1630" s="215" t="s">
        <v>32</v>
      </c>
      <c r="N1630" s="216" t="s">
        <v>49</v>
      </c>
      <c r="O1630" s="88"/>
      <c r="P1630" s="217">
        <f>O1630*H1630</f>
        <v>0</v>
      </c>
      <c r="Q1630" s="217">
        <v>0.0029099999999999998</v>
      </c>
      <c r="R1630" s="217">
        <f>Q1630*H1630</f>
        <v>0.24912509999999999</v>
      </c>
      <c r="S1630" s="217">
        <v>0</v>
      </c>
      <c r="T1630" s="218">
        <f>S1630*H1630</f>
        <v>0</v>
      </c>
      <c r="U1630" s="42"/>
      <c r="V1630" s="42"/>
      <c r="W1630" s="42"/>
      <c r="X1630" s="42"/>
      <c r="Y1630" s="42"/>
      <c r="Z1630" s="42"/>
      <c r="AA1630" s="42"/>
      <c r="AB1630" s="42"/>
      <c r="AC1630" s="42"/>
      <c r="AD1630" s="42"/>
      <c r="AE1630" s="42"/>
      <c r="AR1630" s="219" t="s">
        <v>362</v>
      </c>
      <c r="AT1630" s="219" t="s">
        <v>149</v>
      </c>
      <c r="AU1630" s="219" t="s">
        <v>88</v>
      </c>
      <c r="AY1630" s="20" t="s">
        <v>146</v>
      </c>
      <c r="BE1630" s="220">
        <f>IF(N1630="základní",J1630,0)</f>
        <v>0</v>
      </c>
      <c r="BF1630" s="220">
        <f>IF(N1630="snížená",J1630,0)</f>
        <v>0</v>
      </c>
      <c r="BG1630" s="220">
        <f>IF(N1630="zákl. přenesená",J1630,0)</f>
        <v>0</v>
      </c>
      <c r="BH1630" s="220">
        <f>IF(N1630="sníž. přenesená",J1630,0)</f>
        <v>0</v>
      </c>
      <c r="BI1630" s="220">
        <f>IF(N1630="nulová",J1630,0)</f>
        <v>0</v>
      </c>
      <c r="BJ1630" s="20" t="s">
        <v>86</v>
      </c>
      <c r="BK1630" s="220">
        <f>ROUND(I1630*H1630,2)</f>
        <v>0</v>
      </c>
      <c r="BL1630" s="20" t="s">
        <v>362</v>
      </c>
      <c r="BM1630" s="219" t="s">
        <v>1597</v>
      </c>
    </row>
    <row r="1631" s="2" customFormat="1">
      <c r="A1631" s="42"/>
      <c r="B1631" s="43"/>
      <c r="C1631" s="44"/>
      <c r="D1631" s="221" t="s">
        <v>155</v>
      </c>
      <c r="E1631" s="44"/>
      <c r="F1631" s="222" t="s">
        <v>1598</v>
      </c>
      <c r="G1631" s="44"/>
      <c r="H1631" s="44"/>
      <c r="I1631" s="223"/>
      <c r="J1631" s="44"/>
      <c r="K1631" s="44"/>
      <c r="L1631" s="48"/>
      <c r="M1631" s="224"/>
      <c r="N1631" s="225"/>
      <c r="O1631" s="88"/>
      <c r="P1631" s="88"/>
      <c r="Q1631" s="88"/>
      <c r="R1631" s="88"/>
      <c r="S1631" s="88"/>
      <c r="T1631" s="89"/>
      <c r="U1631" s="42"/>
      <c r="V1631" s="42"/>
      <c r="W1631" s="42"/>
      <c r="X1631" s="42"/>
      <c r="Y1631" s="42"/>
      <c r="Z1631" s="42"/>
      <c r="AA1631" s="42"/>
      <c r="AB1631" s="42"/>
      <c r="AC1631" s="42"/>
      <c r="AD1631" s="42"/>
      <c r="AE1631" s="42"/>
      <c r="AT1631" s="20" t="s">
        <v>155</v>
      </c>
      <c r="AU1631" s="20" t="s">
        <v>88</v>
      </c>
    </row>
    <row r="1632" s="2" customFormat="1">
      <c r="A1632" s="42"/>
      <c r="B1632" s="43"/>
      <c r="C1632" s="44"/>
      <c r="D1632" s="226" t="s">
        <v>156</v>
      </c>
      <c r="E1632" s="44"/>
      <c r="F1632" s="227" t="s">
        <v>1599</v>
      </c>
      <c r="G1632" s="44"/>
      <c r="H1632" s="44"/>
      <c r="I1632" s="223"/>
      <c r="J1632" s="44"/>
      <c r="K1632" s="44"/>
      <c r="L1632" s="48"/>
      <c r="M1632" s="224"/>
      <c r="N1632" s="225"/>
      <c r="O1632" s="88"/>
      <c r="P1632" s="88"/>
      <c r="Q1632" s="88"/>
      <c r="R1632" s="88"/>
      <c r="S1632" s="88"/>
      <c r="T1632" s="89"/>
      <c r="U1632" s="42"/>
      <c r="V1632" s="42"/>
      <c r="W1632" s="42"/>
      <c r="X1632" s="42"/>
      <c r="Y1632" s="42"/>
      <c r="Z1632" s="42"/>
      <c r="AA1632" s="42"/>
      <c r="AB1632" s="42"/>
      <c r="AC1632" s="42"/>
      <c r="AD1632" s="42"/>
      <c r="AE1632" s="42"/>
      <c r="AT1632" s="20" t="s">
        <v>156</v>
      </c>
      <c r="AU1632" s="20" t="s">
        <v>88</v>
      </c>
    </row>
    <row r="1633" s="14" customFormat="1">
      <c r="A1633" s="14"/>
      <c r="B1633" s="244"/>
      <c r="C1633" s="245"/>
      <c r="D1633" s="221" t="s">
        <v>186</v>
      </c>
      <c r="E1633" s="246" t="s">
        <v>32</v>
      </c>
      <c r="F1633" s="247" t="s">
        <v>1600</v>
      </c>
      <c r="G1633" s="245"/>
      <c r="H1633" s="246" t="s">
        <v>32</v>
      </c>
      <c r="I1633" s="248"/>
      <c r="J1633" s="245"/>
      <c r="K1633" s="245"/>
      <c r="L1633" s="249"/>
      <c r="M1633" s="250"/>
      <c r="N1633" s="251"/>
      <c r="O1633" s="251"/>
      <c r="P1633" s="251"/>
      <c r="Q1633" s="251"/>
      <c r="R1633" s="251"/>
      <c r="S1633" s="251"/>
      <c r="T1633" s="252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53" t="s">
        <v>186</v>
      </c>
      <c r="AU1633" s="253" t="s">
        <v>88</v>
      </c>
      <c r="AV1633" s="14" t="s">
        <v>86</v>
      </c>
      <c r="AW1633" s="14" t="s">
        <v>39</v>
      </c>
      <c r="AX1633" s="14" t="s">
        <v>78</v>
      </c>
      <c r="AY1633" s="253" t="s">
        <v>146</v>
      </c>
    </row>
    <row r="1634" s="13" customFormat="1">
      <c r="A1634" s="13"/>
      <c r="B1634" s="229"/>
      <c r="C1634" s="230"/>
      <c r="D1634" s="221" t="s">
        <v>186</v>
      </c>
      <c r="E1634" s="231" t="s">
        <v>32</v>
      </c>
      <c r="F1634" s="232" t="s">
        <v>1601</v>
      </c>
      <c r="G1634" s="230"/>
      <c r="H1634" s="233">
        <v>85.609999999999999</v>
      </c>
      <c r="I1634" s="234"/>
      <c r="J1634" s="230"/>
      <c r="K1634" s="230"/>
      <c r="L1634" s="235"/>
      <c r="M1634" s="236"/>
      <c r="N1634" s="237"/>
      <c r="O1634" s="237"/>
      <c r="P1634" s="237"/>
      <c r="Q1634" s="237"/>
      <c r="R1634" s="237"/>
      <c r="S1634" s="237"/>
      <c r="T1634" s="238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T1634" s="239" t="s">
        <v>186</v>
      </c>
      <c r="AU1634" s="239" t="s">
        <v>88</v>
      </c>
      <c r="AV1634" s="13" t="s">
        <v>88</v>
      </c>
      <c r="AW1634" s="13" t="s">
        <v>39</v>
      </c>
      <c r="AX1634" s="13" t="s">
        <v>86</v>
      </c>
      <c r="AY1634" s="239" t="s">
        <v>146</v>
      </c>
    </row>
    <row r="1635" s="2" customFormat="1" ht="24.15" customHeight="1">
      <c r="A1635" s="42"/>
      <c r="B1635" s="43"/>
      <c r="C1635" s="208" t="s">
        <v>1602</v>
      </c>
      <c r="D1635" s="208" t="s">
        <v>149</v>
      </c>
      <c r="E1635" s="209" t="s">
        <v>1603</v>
      </c>
      <c r="F1635" s="210" t="s">
        <v>1604</v>
      </c>
      <c r="G1635" s="211" t="s">
        <v>303</v>
      </c>
      <c r="H1635" s="212">
        <v>1.7</v>
      </c>
      <c r="I1635" s="213"/>
      <c r="J1635" s="214">
        <f>ROUND(I1635*H1635,2)</f>
        <v>0</v>
      </c>
      <c r="K1635" s="210" t="s">
        <v>152</v>
      </c>
      <c r="L1635" s="48"/>
      <c r="M1635" s="215" t="s">
        <v>32</v>
      </c>
      <c r="N1635" s="216" t="s">
        <v>49</v>
      </c>
      <c r="O1635" s="88"/>
      <c r="P1635" s="217">
        <f>O1635*H1635</f>
        <v>0</v>
      </c>
      <c r="Q1635" s="217">
        <v>0.0022799999999999999</v>
      </c>
      <c r="R1635" s="217">
        <f>Q1635*H1635</f>
        <v>0.0038759999999999997</v>
      </c>
      <c r="S1635" s="217">
        <v>0</v>
      </c>
      <c r="T1635" s="218">
        <f>S1635*H1635</f>
        <v>0</v>
      </c>
      <c r="U1635" s="42"/>
      <c r="V1635" s="42"/>
      <c r="W1635" s="42"/>
      <c r="X1635" s="42"/>
      <c r="Y1635" s="42"/>
      <c r="Z1635" s="42"/>
      <c r="AA1635" s="42"/>
      <c r="AB1635" s="42"/>
      <c r="AC1635" s="42"/>
      <c r="AD1635" s="42"/>
      <c r="AE1635" s="42"/>
      <c r="AR1635" s="219" t="s">
        <v>362</v>
      </c>
      <c r="AT1635" s="219" t="s">
        <v>149</v>
      </c>
      <c r="AU1635" s="219" t="s">
        <v>88</v>
      </c>
      <c r="AY1635" s="20" t="s">
        <v>146</v>
      </c>
      <c r="BE1635" s="220">
        <f>IF(N1635="základní",J1635,0)</f>
        <v>0</v>
      </c>
      <c r="BF1635" s="220">
        <f>IF(N1635="snížená",J1635,0)</f>
        <v>0</v>
      </c>
      <c r="BG1635" s="220">
        <f>IF(N1635="zákl. přenesená",J1635,0)</f>
        <v>0</v>
      </c>
      <c r="BH1635" s="220">
        <f>IF(N1635="sníž. přenesená",J1635,0)</f>
        <v>0</v>
      </c>
      <c r="BI1635" s="220">
        <f>IF(N1635="nulová",J1635,0)</f>
        <v>0</v>
      </c>
      <c r="BJ1635" s="20" t="s">
        <v>86</v>
      </c>
      <c r="BK1635" s="220">
        <f>ROUND(I1635*H1635,2)</f>
        <v>0</v>
      </c>
      <c r="BL1635" s="20" t="s">
        <v>362</v>
      </c>
      <c r="BM1635" s="219" t="s">
        <v>1605</v>
      </c>
    </row>
    <row r="1636" s="2" customFormat="1">
      <c r="A1636" s="42"/>
      <c r="B1636" s="43"/>
      <c r="C1636" s="44"/>
      <c r="D1636" s="221" t="s">
        <v>155</v>
      </c>
      <c r="E1636" s="44"/>
      <c r="F1636" s="222" t="s">
        <v>1606</v>
      </c>
      <c r="G1636" s="44"/>
      <c r="H1636" s="44"/>
      <c r="I1636" s="223"/>
      <c r="J1636" s="44"/>
      <c r="K1636" s="44"/>
      <c r="L1636" s="48"/>
      <c r="M1636" s="224"/>
      <c r="N1636" s="225"/>
      <c r="O1636" s="88"/>
      <c r="P1636" s="88"/>
      <c r="Q1636" s="88"/>
      <c r="R1636" s="88"/>
      <c r="S1636" s="88"/>
      <c r="T1636" s="89"/>
      <c r="U1636" s="42"/>
      <c r="V1636" s="42"/>
      <c r="W1636" s="42"/>
      <c r="X1636" s="42"/>
      <c r="Y1636" s="42"/>
      <c r="Z1636" s="42"/>
      <c r="AA1636" s="42"/>
      <c r="AB1636" s="42"/>
      <c r="AC1636" s="42"/>
      <c r="AD1636" s="42"/>
      <c r="AE1636" s="42"/>
      <c r="AT1636" s="20" t="s">
        <v>155</v>
      </c>
      <c r="AU1636" s="20" t="s">
        <v>88</v>
      </c>
    </row>
    <row r="1637" s="2" customFormat="1">
      <c r="A1637" s="42"/>
      <c r="B1637" s="43"/>
      <c r="C1637" s="44"/>
      <c r="D1637" s="226" t="s">
        <v>156</v>
      </c>
      <c r="E1637" s="44"/>
      <c r="F1637" s="227" t="s">
        <v>1607</v>
      </c>
      <c r="G1637" s="44"/>
      <c r="H1637" s="44"/>
      <c r="I1637" s="223"/>
      <c r="J1637" s="44"/>
      <c r="K1637" s="44"/>
      <c r="L1637" s="48"/>
      <c r="M1637" s="224"/>
      <c r="N1637" s="225"/>
      <c r="O1637" s="88"/>
      <c r="P1637" s="88"/>
      <c r="Q1637" s="88"/>
      <c r="R1637" s="88"/>
      <c r="S1637" s="88"/>
      <c r="T1637" s="89"/>
      <c r="U1637" s="42"/>
      <c r="V1637" s="42"/>
      <c r="W1637" s="42"/>
      <c r="X1637" s="42"/>
      <c r="Y1637" s="42"/>
      <c r="Z1637" s="42"/>
      <c r="AA1637" s="42"/>
      <c r="AB1637" s="42"/>
      <c r="AC1637" s="42"/>
      <c r="AD1637" s="42"/>
      <c r="AE1637" s="42"/>
      <c r="AT1637" s="20" t="s">
        <v>156</v>
      </c>
      <c r="AU1637" s="20" t="s">
        <v>88</v>
      </c>
    </row>
    <row r="1638" s="14" customFormat="1">
      <c r="A1638" s="14"/>
      <c r="B1638" s="244"/>
      <c r="C1638" s="245"/>
      <c r="D1638" s="221" t="s">
        <v>186</v>
      </c>
      <c r="E1638" s="246" t="s">
        <v>32</v>
      </c>
      <c r="F1638" s="247" t="s">
        <v>1092</v>
      </c>
      <c r="G1638" s="245"/>
      <c r="H1638" s="246" t="s">
        <v>32</v>
      </c>
      <c r="I1638" s="248"/>
      <c r="J1638" s="245"/>
      <c r="K1638" s="245"/>
      <c r="L1638" s="249"/>
      <c r="M1638" s="250"/>
      <c r="N1638" s="251"/>
      <c r="O1638" s="251"/>
      <c r="P1638" s="251"/>
      <c r="Q1638" s="251"/>
      <c r="R1638" s="251"/>
      <c r="S1638" s="251"/>
      <c r="T1638" s="252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53" t="s">
        <v>186</v>
      </c>
      <c r="AU1638" s="253" t="s">
        <v>88</v>
      </c>
      <c r="AV1638" s="14" t="s">
        <v>86</v>
      </c>
      <c r="AW1638" s="14" t="s">
        <v>39</v>
      </c>
      <c r="AX1638" s="14" t="s">
        <v>78</v>
      </c>
      <c r="AY1638" s="253" t="s">
        <v>146</v>
      </c>
    </row>
    <row r="1639" s="13" customFormat="1">
      <c r="A1639" s="13"/>
      <c r="B1639" s="229"/>
      <c r="C1639" s="230"/>
      <c r="D1639" s="221" t="s">
        <v>186</v>
      </c>
      <c r="E1639" s="231" t="s">
        <v>32</v>
      </c>
      <c r="F1639" s="232" t="s">
        <v>1608</v>
      </c>
      <c r="G1639" s="230"/>
      <c r="H1639" s="233">
        <v>1.7</v>
      </c>
      <c r="I1639" s="234"/>
      <c r="J1639" s="230"/>
      <c r="K1639" s="230"/>
      <c r="L1639" s="235"/>
      <c r="M1639" s="236"/>
      <c r="N1639" s="237"/>
      <c r="O1639" s="237"/>
      <c r="P1639" s="237"/>
      <c r="Q1639" s="237"/>
      <c r="R1639" s="237"/>
      <c r="S1639" s="237"/>
      <c r="T1639" s="238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39" t="s">
        <v>186</v>
      </c>
      <c r="AU1639" s="239" t="s">
        <v>88</v>
      </c>
      <c r="AV1639" s="13" t="s">
        <v>88</v>
      </c>
      <c r="AW1639" s="13" t="s">
        <v>39</v>
      </c>
      <c r="AX1639" s="13" t="s">
        <v>86</v>
      </c>
      <c r="AY1639" s="239" t="s">
        <v>146</v>
      </c>
    </row>
    <row r="1640" s="2" customFormat="1" ht="24.15" customHeight="1">
      <c r="A1640" s="42"/>
      <c r="B1640" s="43"/>
      <c r="C1640" s="208" t="s">
        <v>1609</v>
      </c>
      <c r="D1640" s="208" t="s">
        <v>149</v>
      </c>
      <c r="E1640" s="209" t="s">
        <v>1610</v>
      </c>
      <c r="F1640" s="210" t="s">
        <v>1611</v>
      </c>
      <c r="G1640" s="211" t="s">
        <v>802</v>
      </c>
      <c r="H1640" s="212">
        <v>1</v>
      </c>
      <c r="I1640" s="213"/>
      <c r="J1640" s="214">
        <f>ROUND(I1640*H1640,2)</f>
        <v>0</v>
      </c>
      <c r="K1640" s="210" t="s">
        <v>152</v>
      </c>
      <c r="L1640" s="48"/>
      <c r="M1640" s="215" t="s">
        <v>32</v>
      </c>
      <c r="N1640" s="216" t="s">
        <v>49</v>
      </c>
      <c r="O1640" s="88"/>
      <c r="P1640" s="217">
        <f>O1640*H1640</f>
        <v>0</v>
      </c>
      <c r="Q1640" s="217">
        <v>0.00031</v>
      </c>
      <c r="R1640" s="217">
        <f>Q1640*H1640</f>
        <v>0.00031</v>
      </c>
      <c r="S1640" s="217">
        <v>0</v>
      </c>
      <c r="T1640" s="218">
        <f>S1640*H1640</f>
        <v>0</v>
      </c>
      <c r="U1640" s="42"/>
      <c r="V1640" s="42"/>
      <c r="W1640" s="42"/>
      <c r="X1640" s="42"/>
      <c r="Y1640" s="42"/>
      <c r="Z1640" s="42"/>
      <c r="AA1640" s="42"/>
      <c r="AB1640" s="42"/>
      <c r="AC1640" s="42"/>
      <c r="AD1640" s="42"/>
      <c r="AE1640" s="42"/>
      <c r="AR1640" s="219" t="s">
        <v>362</v>
      </c>
      <c r="AT1640" s="219" t="s">
        <v>149</v>
      </c>
      <c r="AU1640" s="219" t="s">
        <v>88</v>
      </c>
      <c r="AY1640" s="20" t="s">
        <v>146</v>
      </c>
      <c r="BE1640" s="220">
        <f>IF(N1640="základní",J1640,0)</f>
        <v>0</v>
      </c>
      <c r="BF1640" s="220">
        <f>IF(N1640="snížená",J1640,0)</f>
        <v>0</v>
      </c>
      <c r="BG1640" s="220">
        <f>IF(N1640="zákl. přenesená",J1640,0)</f>
        <v>0</v>
      </c>
      <c r="BH1640" s="220">
        <f>IF(N1640="sníž. přenesená",J1640,0)</f>
        <v>0</v>
      </c>
      <c r="BI1640" s="220">
        <f>IF(N1640="nulová",J1640,0)</f>
        <v>0</v>
      </c>
      <c r="BJ1640" s="20" t="s">
        <v>86</v>
      </c>
      <c r="BK1640" s="220">
        <f>ROUND(I1640*H1640,2)</f>
        <v>0</v>
      </c>
      <c r="BL1640" s="20" t="s">
        <v>362</v>
      </c>
      <c r="BM1640" s="219" t="s">
        <v>1612</v>
      </c>
    </row>
    <row r="1641" s="2" customFormat="1">
      <c r="A1641" s="42"/>
      <c r="B1641" s="43"/>
      <c r="C1641" s="44"/>
      <c r="D1641" s="221" t="s">
        <v>155</v>
      </c>
      <c r="E1641" s="44"/>
      <c r="F1641" s="222" t="s">
        <v>1613</v>
      </c>
      <c r="G1641" s="44"/>
      <c r="H1641" s="44"/>
      <c r="I1641" s="223"/>
      <c r="J1641" s="44"/>
      <c r="K1641" s="44"/>
      <c r="L1641" s="48"/>
      <c r="M1641" s="224"/>
      <c r="N1641" s="225"/>
      <c r="O1641" s="88"/>
      <c r="P1641" s="88"/>
      <c r="Q1641" s="88"/>
      <c r="R1641" s="88"/>
      <c r="S1641" s="88"/>
      <c r="T1641" s="89"/>
      <c r="U1641" s="42"/>
      <c r="V1641" s="42"/>
      <c r="W1641" s="42"/>
      <c r="X1641" s="42"/>
      <c r="Y1641" s="42"/>
      <c r="Z1641" s="42"/>
      <c r="AA1641" s="42"/>
      <c r="AB1641" s="42"/>
      <c r="AC1641" s="42"/>
      <c r="AD1641" s="42"/>
      <c r="AE1641" s="42"/>
      <c r="AT1641" s="20" t="s">
        <v>155</v>
      </c>
      <c r="AU1641" s="20" t="s">
        <v>88</v>
      </c>
    </row>
    <row r="1642" s="2" customFormat="1">
      <c r="A1642" s="42"/>
      <c r="B1642" s="43"/>
      <c r="C1642" s="44"/>
      <c r="D1642" s="226" t="s">
        <v>156</v>
      </c>
      <c r="E1642" s="44"/>
      <c r="F1642" s="227" t="s">
        <v>1614</v>
      </c>
      <c r="G1642" s="44"/>
      <c r="H1642" s="44"/>
      <c r="I1642" s="223"/>
      <c r="J1642" s="44"/>
      <c r="K1642" s="44"/>
      <c r="L1642" s="48"/>
      <c r="M1642" s="224"/>
      <c r="N1642" s="225"/>
      <c r="O1642" s="88"/>
      <c r="P1642" s="88"/>
      <c r="Q1642" s="88"/>
      <c r="R1642" s="88"/>
      <c r="S1642" s="88"/>
      <c r="T1642" s="89"/>
      <c r="U1642" s="42"/>
      <c r="V1642" s="42"/>
      <c r="W1642" s="42"/>
      <c r="X1642" s="42"/>
      <c r="Y1642" s="42"/>
      <c r="Z1642" s="42"/>
      <c r="AA1642" s="42"/>
      <c r="AB1642" s="42"/>
      <c r="AC1642" s="42"/>
      <c r="AD1642" s="42"/>
      <c r="AE1642" s="42"/>
      <c r="AT1642" s="20" t="s">
        <v>156</v>
      </c>
      <c r="AU1642" s="20" t="s">
        <v>88</v>
      </c>
    </row>
    <row r="1643" s="14" customFormat="1">
      <c r="A1643" s="14"/>
      <c r="B1643" s="244"/>
      <c r="C1643" s="245"/>
      <c r="D1643" s="221" t="s">
        <v>186</v>
      </c>
      <c r="E1643" s="246" t="s">
        <v>32</v>
      </c>
      <c r="F1643" s="247" t="s">
        <v>1092</v>
      </c>
      <c r="G1643" s="245"/>
      <c r="H1643" s="246" t="s">
        <v>32</v>
      </c>
      <c r="I1643" s="248"/>
      <c r="J1643" s="245"/>
      <c r="K1643" s="245"/>
      <c r="L1643" s="249"/>
      <c r="M1643" s="250"/>
      <c r="N1643" s="251"/>
      <c r="O1643" s="251"/>
      <c r="P1643" s="251"/>
      <c r="Q1643" s="251"/>
      <c r="R1643" s="251"/>
      <c r="S1643" s="251"/>
      <c r="T1643" s="252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53" t="s">
        <v>186</v>
      </c>
      <c r="AU1643" s="253" t="s">
        <v>88</v>
      </c>
      <c r="AV1643" s="14" t="s">
        <v>86</v>
      </c>
      <c r="AW1643" s="14" t="s">
        <v>39</v>
      </c>
      <c r="AX1643" s="14" t="s">
        <v>78</v>
      </c>
      <c r="AY1643" s="253" t="s">
        <v>146</v>
      </c>
    </row>
    <row r="1644" s="13" customFormat="1">
      <c r="A1644" s="13"/>
      <c r="B1644" s="229"/>
      <c r="C1644" s="230"/>
      <c r="D1644" s="221" t="s">
        <v>186</v>
      </c>
      <c r="E1644" s="231" t="s">
        <v>32</v>
      </c>
      <c r="F1644" s="232" t="s">
        <v>86</v>
      </c>
      <c r="G1644" s="230"/>
      <c r="H1644" s="233">
        <v>1</v>
      </c>
      <c r="I1644" s="234"/>
      <c r="J1644" s="230"/>
      <c r="K1644" s="230"/>
      <c r="L1644" s="235"/>
      <c r="M1644" s="236"/>
      <c r="N1644" s="237"/>
      <c r="O1644" s="237"/>
      <c r="P1644" s="237"/>
      <c r="Q1644" s="237"/>
      <c r="R1644" s="237"/>
      <c r="S1644" s="237"/>
      <c r="T1644" s="238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39" t="s">
        <v>186</v>
      </c>
      <c r="AU1644" s="239" t="s">
        <v>88</v>
      </c>
      <c r="AV1644" s="13" t="s">
        <v>88</v>
      </c>
      <c r="AW1644" s="13" t="s">
        <v>39</v>
      </c>
      <c r="AX1644" s="13" t="s">
        <v>86</v>
      </c>
      <c r="AY1644" s="239" t="s">
        <v>146</v>
      </c>
    </row>
    <row r="1645" s="2" customFormat="1" ht="24.15" customHeight="1">
      <c r="A1645" s="42"/>
      <c r="B1645" s="43"/>
      <c r="C1645" s="208" t="s">
        <v>1615</v>
      </c>
      <c r="D1645" s="208" t="s">
        <v>149</v>
      </c>
      <c r="E1645" s="209" t="s">
        <v>1616</v>
      </c>
      <c r="F1645" s="210" t="s">
        <v>1617</v>
      </c>
      <c r="G1645" s="211" t="s">
        <v>303</v>
      </c>
      <c r="H1645" s="212">
        <v>3.5</v>
      </c>
      <c r="I1645" s="213"/>
      <c r="J1645" s="214">
        <f>ROUND(I1645*H1645,2)</f>
        <v>0</v>
      </c>
      <c r="K1645" s="210" t="s">
        <v>152</v>
      </c>
      <c r="L1645" s="48"/>
      <c r="M1645" s="215" t="s">
        <v>32</v>
      </c>
      <c r="N1645" s="216" t="s">
        <v>49</v>
      </c>
      <c r="O1645" s="88"/>
      <c r="P1645" s="217">
        <f>O1645*H1645</f>
        <v>0</v>
      </c>
      <c r="Q1645" s="217">
        <v>0.0021700000000000001</v>
      </c>
      <c r="R1645" s="217">
        <f>Q1645*H1645</f>
        <v>0.0075950000000000002</v>
      </c>
      <c r="S1645" s="217">
        <v>0</v>
      </c>
      <c r="T1645" s="218">
        <f>S1645*H1645</f>
        <v>0</v>
      </c>
      <c r="U1645" s="42"/>
      <c r="V1645" s="42"/>
      <c r="W1645" s="42"/>
      <c r="X1645" s="42"/>
      <c r="Y1645" s="42"/>
      <c r="Z1645" s="42"/>
      <c r="AA1645" s="42"/>
      <c r="AB1645" s="42"/>
      <c r="AC1645" s="42"/>
      <c r="AD1645" s="42"/>
      <c r="AE1645" s="42"/>
      <c r="AR1645" s="219" t="s">
        <v>362</v>
      </c>
      <c r="AT1645" s="219" t="s">
        <v>149</v>
      </c>
      <c r="AU1645" s="219" t="s">
        <v>88</v>
      </c>
      <c r="AY1645" s="20" t="s">
        <v>146</v>
      </c>
      <c r="BE1645" s="220">
        <f>IF(N1645="základní",J1645,0)</f>
        <v>0</v>
      </c>
      <c r="BF1645" s="220">
        <f>IF(N1645="snížená",J1645,0)</f>
        <v>0</v>
      </c>
      <c r="BG1645" s="220">
        <f>IF(N1645="zákl. přenesená",J1645,0)</f>
        <v>0</v>
      </c>
      <c r="BH1645" s="220">
        <f>IF(N1645="sníž. přenesená",J1645,0)</f>
        <v>0</v>
      </c>
      <c r="BI1645" s="220">
        <f>IF(N1645="nulová",J1645,0)</f>
        <v>0</v>
      </c>
      <c r="BJ1645" s="20" t="s">
        <v>86</v>
      </c>
      <c r="BK1645" s="220">
        <f>ROUND(I1645*H1645,2)</f>
        <v>0</v>
      </c>
      <c r="BL1645" s="20" t="s">
        <v>362</v>
      </c>
      <c r="BM1645" s="219" t="s">
        <v>1618</v>
      </c>
    </row>
    <row r="1646" s="2" customFormat="1">
      <c r="A1646" s="42"/>
      <c r="B1646" s="43"/>
      <c r="C1646" s="44"/>
      <c r="D1646" s="221" t="s">
        <v>155</v>
      </c>
      <c r="E1646" s="44"/>
      <c r="F1646" s="222" t="s">
        <v>1619</v>
      </c>
      <c r="G1646" s="44"/>
      <c r="H1646" s="44"/>
      <c r="I1646" s="223"/>
      <c r="J1646" s="44"/>
      <c r="K1646" s="44"/>
      <c r="L1646" s="48"/>
      <c r="M1646" s="224"/>
      <c r="N1646" s="225"/>
      <c r="O1646" s="88"/>
      <c r="P1646" s="88"/>
      <c r="Q1646" s="88"/>
      <c r="R1646" s="88"/>
      <c r="S1646" s="88"/>
      <c r="T1646" s="89"/>
      <c r="U1646" s="42"/>
      <c r="V1646" s="42"/>
      <c r="W1646" s="42"/>
      <c r="X1646" s="42"/>
      <c r="Y1646" s="42"/>
      <c r="Z1646" s="42"/>
      <c r="AA1646" s="42"/>
      <c r="AB1646" s="42"/>
      <c r="AC1646" s="42"/>
      <c r="AD1646" s="42"/>
      <c r="AE1646" s="42"/>
      <c r="AT1646" s="20" t="s">
        <v>155</v>
      </c>
      <c r="AU1646" s="20" t="s">
        <v>88</v>
      </c>
    </row>
    <row r="1647" s="2" customFormat="1">
      <c r="A1647" s="42"/>
      <c r="B1647" s="43"/>
      <c r="C1647" s="44"/>
      <c r="D1647" s="226" t="s">
        <v>156</v>
      </c>
      <c r="E1647" s="44"/>
      <c r="F1647" s="227" t="s">
        <v>1620</v>
      </c>
      <c r="G1647" s="44"/>
      <c r="H1647" s="44"/>
      <c r="I1647" s="223"/>
      <c r="J1647" s="44"/>
      <c r="K1647" s="44"/>
      <c r="L1647" s="48"/>
      <c r="M1647" s="224"/>
      <c r="N1647" s="225"/>
      <c r="O1647" s="88"/>
      <c r="P1647" s="88"/>
      <c r="Q1647" s="88"/>
      <c r="R1647" s="88"/>
      <c r="S1647" s="88"/>
      <c r="T1647" s="89"/>
      <c r="U1647" s="42"/>
      <c r="V1647" s="42"/>
      <c r="W1647" s="42"/>
      <c r="X1647" s="42"/>
      <c r="Y1647" s="42"/>
      <c r="Z1647" s="42"/>
      <c r="AA1647" s="42"/>
      <c r="AB1647" s="42"/>
      <c r="AC1647" s="42"/>
      <c r="AD1647" s="42"/>
      <c r="AE1647" s="42"/>
      <c r="AT1647" s="20" t="s">
        <v>156</v>
      </c>
      <c r="AU1647" s="20" t="s">
        <v>88</v>
      </c>
    </row>
    <row r="1648" s="14" customFormat="1">
      <c r="A1648" s="14"/>
      <c r="B1648" s="244"/>
      <c r="C1648" s="245"/>
      <c r="D1648" s="221" t="s">
        <v>186</v>
      </c>
      <c r="E1648" s="246" t="s">
        <v>32</v>
      </c>
      <c r="F1648" s="247" t="s">
        <v>1092</v>
      </c>
      <c r="G1648" s="245"/>
      <c r="H1648" s="246" t="s">
        <v>32</v>
      </c>
      <c r="I1648" s="248"/>
      <c r="J1648" s="245"/>
      <c r="K1648" s="245"/>
      <c r="L1648" s="249"/>
      <c r="M1648" s="250"/>
      <c r="N1648" s="251"/>
      <c r="O1648" s="251"/>
      <c r="P1648" s="251"/>
      <c r="Q1648" s="251"/>
      <c r="R1648" s="251"/>
      <c r="S1648" s="251"/>
      <c r="T1648" s="252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53" t="s">
        <v>186</v>
      </c>
      <c r="AU1648" s="253" t="s">
        <v>88</v>
      </c>
      <c r="AV1648" s="14" t="s">
        <v>86</v>
      </c>
      <c r="AW1648" s="14" t="s">
        <v>39</v>
      </c>
      <c r="AX1648" s="14" t="s">
        <v>78</v>
      </c>
      <c r="AY1648" s="253" t="s">
        <v>146</v>
      </c>
    </row>
    <row r="1649" s="13" customFormat="1">
      <c r="A1649" s="13"/>
      <c r="B1649" s="229"/>
      <c r="C1649" s="230"/>
      <c r="D1649" s="221" t="s">
        <v>186</v>
      </c>
      <c r="E1649" s="231" t="s">
        <v>32</v>
      </c>
      <c r="F1649" s="232" t="s">
        <v>1621</v>
      </c>
      <c r="G1649" s="230"/>
      <c r="H1649" s="233">
        <v>3.5</v>
      </c>
      <c r="I1649" s="234"/>
      <c r="J1649" s="230"/>
      <c r="K1649" s="230"/>
      <c r="L1649" s="235"/>
      <c r="M1649" s="236"/>
      <c r="N1649" s="237"/>
      <c r="O1649" s="237"/>
      <c r="P1649" s="237"/>
      <c r="Q1649" s="237"/>
      <c r="R1649" s="237"/>
      <c r="S1649" s="237"/>
      <c r="T1649" s="238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39" t="s">
        <v>186</v>
      </c>
      <c r="AU1649" s="239" t="s">
        <v>88</v>
      </c>
      <c r="AV1649" s="13" t="s">
        <v>88</v>
      </c>
      <c r="AW1649" s="13" t="s">
        <v>39</v>
      </c>
      <c r="AX1649" s="13" t="s">
        <v>86</v>
      </c>
      <c r="AY1649" s="239" t="s">
        <v>146</v>
      </c>
    </row>
    <row r="1650" s="12" customFormat="1" ht="22.8" customHeight="1">
      <c r="A1650" s="12"/>
      <c r="B1650" s="192"/>
      <c r="C1650" s="193"/>
      <c r="D1650" s="194" t="s">
        <v>77</v>
      </c>
      <c r="E1650" s="206" t="s">
        <v>1622</v>
      </c>
      <c r="F1650" s="206" t="s">
        <v>1623</v>
      </c>
      <c r="G1650" s="193"/>
      <c r="H1650" s="193"/>
      <c r="I1650" s="196"/>
      <c r="J1650" s="207">
        <f>BK1650</f>
        <v>0</v>
      </c>
      <c r="K1650" s="193"/>
      <c r="L1650" s="198"/>
      <c r="M1650" s="199"/>
      <c r="N1650" s="200"/>
      <c r="O1650" s="200"/>
      <c r="P1650" s="201">
        <f>SUM(P1651:P1963)</f>
        <v>0</v>
      </c>
      <c r="Q1650" s="200"/>
      <c r="R1650" s="201">
        <f>SUM(R1651:R1963)</f>
        <v>11.30284256</v>
      </c>
      <c r="S1650" s="200"/>
      <c r="T1650" s="202">
        <f>SUM(T1651:T1963)</f>
        <v>0</v>
      </c>
      <c r="U1650" s="12"/>
      <c r="V1650" s="12"/>
      <c r="W1650" s="12"/>
      <c r="X1650" s="12"/>
      <c r="Y1650" s="12"/>
      <c r="Z1650" s="12"/>
      <c r="AA1650" s="12"/>
      <c r="AB1650" s="12"/>
      <c r="AC1650" s="12"/>
      <c r="AD1650" s="12"/>
      <c r="AE1650" s="12"/>
      <c r="AR1650" s="203" t="s">
        <v>88</v>
      </c>
      <c r="AT1650" s="204" t="s">
        <v>77</v>
      </c>
      <c r="AU1650" s="204" t="s">
        <v>86</v>
      </c>
      <c r="AY1650" s="203" t="s">
        <v>146</v>
      </c>
      <c r="BK1650" s="205">
        <f>SUM(BK1651:BK1963)</f>
        <v>0</v>
      </c>
    </row>
    <row r="1651" s="2" customFormat="1" ht="24.15" customHeight="1">
      <c r="A1651" s="42"/>
      <c r="B1651" s="43"/>
      <c r="C1651" s="208" t="s">
        <v>1624</v>
      </c>
      <c r="D1651" s="208" t="s">
        <v>149</v>
      </c>
      <c r="E1651" s="209" t="s">
        <v>1625</v>
      </c>
      <c r="F1651" s="210" t="s">
        <v>1626</v>
      </c>
      <c r="G1651" s="211" t="s">
        <v>303</v>
      </c>
      <c r="H1651" s="212">
        <v>13.18</v>
      </c>
      <c r="I1651" s="213"/>
      <c r="J1651" s="214">
        <f>ROUND(I1651*H1651,2)</f>
        <v>0</v>
      </c>
      <c r="K1651" s="210" t="s">
        <v>152</v>
      </c>
      <c r="L1651" s="48"/>
      <c r="M1651" s="215" t="s">
        <v>32</v>
      </c>
      <c r="N1651" s="216" t="s">
        <v>49</v>
      </c>
      <c r="O1651" s="88"/>
      <c r="P1651" s="217">
        <f>O1651*H1651</f>
        <v>0</v>
      </c>
      <c r="Q1651" s="217">
        <v>0</v>
      </c>
      <c r="R1651" s="217">
        <f>Q1651*H1651</f>
        <v>0</v>
      </c>
      <c r="S1651" s="217">
        <v>0</v>
      </c>
      <c r="T1651" s="218">
        <f>S1651*H1651</f>
        <v>0</v>
      </c>
      <c r="U1651" s="42"/>
      <c r="V1651" s="42"/>
      <c r="W1651" s="42"/>
      <c r="X1651" s="42"/>
      <c r="Y1651" s="42"/>
      <c r="Z1651" s="42"/>
      <c r="AA1651" s="42"/>
      <c r="AB1651" s="42"/>
      <c r="AC1651" s="42"/>
      <c r="AD1651" s="42"/>
      <c r="AE1651" s="42"/>
      <c r="AR1651" s="219" t="s">
        <v>362</v>
      </c>
      <c r="AT1651" s="219" t="s">
        <v>149</v>
      </c>
      <c r="AU1651" s="219" t="s">
        <v>88</v>
      </c>
      <c r="AY1651" s="20" t="s">
        <v>146</v>
      </c>
      <c r="BE1651" s="220">
        <f>IF(N1651="základní",J1651,0)</f>
        <v>0</v>
      </c>
      <c r="BF1651" s="220">
        <f>IF(N1651="snížená",J1651,0)</f>
        <v>0</v>
      </c>
      <c r="BG1651" s="220">
        <f>IF(N1651="zákl. přenesená",J1651,0)</f>
        <v>0</v>
      </c>
      <c r="BH1651" s="220">
        <f>IF(N1651="sníž. přenesená",J1651,0)</f>
        <v>0</v>
      </c>
      <c r="BI1651" s="220">
        <f>IF(N1651="nulová",J1651,0)</f>
        <v>0</v>
      </c>
      <c r="BJ1651" s="20" t="s">
        <v>86</v>
      </c>
      <c r="BK1651" s="220">
        <f>ROUND(I1651*H1651,2)</f>
        <v>0</v>
      </c>
      <c r="BL1651" s="20" t="s">
        <v>362</v>
      </c>
      <c r="BM1651" s="219" t="s">
        <v>1627</v>
      </c>
    </row>
    <row r="1652" s="2" customFormat="1">
      <c r="A1652" s="42"/>
      <c r="B1652" s="43"/>
      <c r="C1652" s="44"/>
      <c r="D1652" s="221" t="s">
        <v>155</v>
      </c>
      <c r="E1652" s="44"/>
      <c r="F1652" s="222" t="s">
        <v>1628</v>
      </c>
      <c r="G1652" s="44"/>
      <c r="H1652" s="44"/>
      <c r="I1652" s="223"/>
      <c r="J1652" s="44"/>
      <c r="K1652" s="44"/>
      <c r="L1652" s="48"/>
      <c r="M1652" s="224"/>
      <c r="N1652" s="225"/>
      <c r="O1652" s="88"/>
      <c r="P1652" s="88"/>
      <c r="Q1652" s="88"/>
      <c r="R1652" s="88"/>
      <c r="S1652" s="88"/>
      <c r="T1652" s="89"/>
      <c r="U1652" s="42"/>
      <c r="V1652" s="42"/>
      <c r="W1652" s="42"/>
      <c r="X1652" s="42"/>
      <c r="Y1652" s="42"/>
      <c r="Z1652" s="42"/>
      <c r="AA1652" s="42"/>
      <c r="AB1652" s="42"/>
      <c r="AC1652" s="42"/>
      <c r="AD1652" s="42"/>
      <c r="AE1652" s="42"/>
      <c r="AT1652" s="20" t="s">
        <v>155</v>
      </c>
      <c r="AU1652" s="20" t="s">
        <v>88</v>
      </c>
    </row>
    <row r="1653" s="2" customFormat="1">
      <c r="A1653" s="42"/>
      <c r="B1653" s="43"/>
      <c r="C1653" s="44"/>
      <c r="D1653" s="226" t="s">
        <v>156</v>
      </c>
      <c r="E1653" s="44"/>
      <c r="F1653" s="227" t="s">
        <v>1629</v>
      </c>
      <c r="G1653" s="44"/>
      <c r="H1653" s="44"/>
      <c r="I1653" s="223"/>
      <c r="J1653" s="44"/>
      <c r="K1653" s="44"/>
      <c r="L1653" s="48"/>
      <c r="M1653" s="224"/>
      <c r="N1653" s="225"/>
      <c r="O1653" s="88"/>
      <c r="P1653" s="88"/>
      <c r="Q1653" s="88"/>
      <c r="R1653" s="88"/>
      <c r="S1653" s="88"/>
      <c r="T1653" s="89"/>
      <c r="U1653" s="42"/>
      <c r="V1653" s="42"/>
      <c r="W1653" s="42"/>
      <c r="X1653" s="42"/>
      <c r="Y1653" s="42"/>
      <c r="Z1653" s="42"/>
      <c r="AA1653" s="42"/>
      <c r="AB1653" s="42"/>
      <c r="AC1653" s="42"/>
      <c r="AD1653" s="42"/>
      <c r="AE1653" s="42"/>
      <c r="AT1653" s="20" t="s">
        <v>156</v>
      </c>
      <c r="AU1653" s="20" t="s">
        <v>88</v>
      </c>
    </row>
    <row r="1654" s="14" customFormat="1">
      <c r="A1654" s="14"/>
      <c r="B1654" s="244"/>
      <c r="C1654" s="245"/>
      <c r="D1654" s="221" t="s">
        <v>186</v>
      </c>
      <c r="E1654" s="246" t="s">
        <v>32</v>
      </c>
      <c r="F1654" s="247" t="s">
        <v>506</v>
      </c>
      <c r="G1654" s="245"/>
      <c r="H1654" s="246" t="s">
        <v>32</v>
      </c>
      <c r="I1654" s="248"/>
      <c r="J1654" s="245"/>
      <c r="K1654" s="245"/>
      <c r="L1654" s="249"/>
      <c r="M1654" s="250"/>
      <c r="N1654" s="251"/>
      <c r="O1654" s="251"/>
      <c r="P1654" s="251"/>
      <c r="Q1654" s="251"/>
      <c r="R1654" s="251"/>
      <c r="S1654" s="251"/>
      <c r="T1654" s="252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53" t="s">
        <v>186</v>
      </c>
      <c r="AU1654" s="253" t="s">
        <v>88</v>
      </c>
      <c r="AV1654" s="14" t="s">
        <v>86</v>
      </c>
      <c r="AW1654" s="14" t="s">
        <v>39</v>
      </c>
      <c r="AX1654" s="14" t="s">
        <v>78</v>
      </c>
      <c r="AY1654" s="253" t="s">
        <v>146</v>
      </c>
    </row>
    <row r="1655" s="13" customFormat="1">
      <c r="A1655" s="13"/>
      <c r="B1655" s="229"/>
      <c r="C1655" s="230"/>
      <c r="D1655" s="221" t="s">
        <v>186</v>
      </c>
      <c r="E1655" s="231" t="s">
        <v>32</v>
      </c>
      <c r="F1655" s="232" t="s">
        <v>1630</v>
      </c>
      <c r="G1655" s="230"/>
      <c r="H1655" s="233">
        <v>13.18</v>
      </c>
      <c r="I1655" s="234"/>
      <c r="J1655" s="230"/>
      <c r="K1655" s="230"/>
      <c r="L1655" s="235"/>
      <c r="M1655" s="236"/>
      <c r="N1655" s="237"/>
      <c r="O1655" s="237"/>
      <c r="P1655" s="237"/>
      <c r="Q1655" s="237"/>
      <c r="R1655" s="237"/>
      <c r="S1655" s="237"/>
      <c r="T1655" s="238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39" t="s">
        <v>186</v>
      </c>
      <c r="AU1655" s="239" t="s">
        <v>88</v>
      </c>
      <c r="AV1655" s="13" t="s">
        <v>88</v>
      </c>
      <c r="AW1655" s="13" t="s">
        <v>39</v>
      </c>
      <c r="AX1655" s="13" t="s">
        <v>86</v>
      </c>
      <c r="AY1655" s="239" t="s">
        <v>146</v>
      </c>
    </row>
    <row r="1656" s="2" customFormat="1" ht="16.5" customHeight="1">
      <c r="A1656" s="42"/>
      <c r="B1656" s="43"/>
      <c r="C1656" s="265" t="s">
        <v>1631</v>
      </c>
      <c r="D1656" s="265" t="s">
        <v>286</v>
      </c>
      <c r="E1656" s="266" t="s">
        <v>1632</v>
      </c>
      <c r="F1656" s="267" t="s">
        <v>1633</v>
      </c>
      <c r="G1656" s="268" t="s">
        <v>303</v>
      </c>
      <c r="H1656" s="269">
        <v>14.497999999999999</v>
      </c>
      <c r="I1656" s="270"/>
      <c r="J1656" s="271">
        <f>ROUND(I1656*H1656,2)</f>
        <v>0</v>
      </c>
      <c r="K1656" s="267" t="s">
        <v>152</v>
      </c>
      <c r="L1656" s="272"/>
      <c r="M1656" s="273" t="s">
        <v>32</v>
      </c>
      <c r="N1656" s="274" t="s">
        <v>49</v>
      </c>
      <c r="O1656" s="88"/>
      <c r="P1656" s="217">
        <f>O1656*H1656</f>
        <v>0</v>
      </c>
      <c r="Q1656" s="217">
        <v>0</v>
      </c>
      <c r="R1656" s="217">
        <f>Q1656*H1656</f>
        <v>0</v>
      </c>
      <c r="S1656" s="217">
        <v>0</v>
      </c>
      <c r="T1656" s="218">
        <f>S1656*H1656</f>
        <v>0</v>
      </c>
      <c r="U1656" s="42"/>
      <c r="V1656" s="42"/>
      <c r="W1656" s="42"/>
      <c r="X1656" s="42"/>
      <c r="Y1656" s="42"/>
      <c r="Z1656" s="42"/>
      <c r="AA1656" s="42"/>
      <c r="AB1656" s="42"/>
      <c r="AC1656" s="42"/>
      <c r="AD1656" s="42"/>
      <c r="AE1656" s="42"/>
      <c r="AR1656" s="219" t="s">
        <v>538</v>
      </c>
      <c r="AT1656" s="219" t="s">
        <v>286</v>
      </c>
      <c r="AU1656" s="219" t="s">
        <v>88</v>
      </c>
      <c r="AY1656" s="20" t="s">
        <v>146</v>
      </c>
      <c r="BE1656" s="220">
        <f>IF(N1656="základní",J1656,0)</f>
        <v>0</v>
      </c>
      <c r="BF1656" s="220">
        <f>IF(N1656="snížená",J1656,0)</f>
        <v>0</v>
      </c>
      <c r="BG1656" s="220">
        <f>IF(N1656="zákl. přenesená",J1656,0)</f>
        <v>0</v>
      </c>
      <c r="BH1656" s="220">
        <f>IF(N1656="sníž. přenesená",J1656,0)</f>
        <v>0</v>
      </c>
      <c r="BI1656" s="220">
        <f>IF(N1656="nulová",J1656,0)</f>
        <v>0</v>
      </c>
      <c r="BJ1656" s="20" t="s">
        <v>86</v>
      </c>
      <c r="BK1656" s="220">
        <f>ROUND(I1656*H1656,2)</f>
        <v>0</v>
      </c>
      <c r="BL1656" s="20" t="s">
        <v>362</v>
      </c>
      <c r="BM1656" s="219" t="s">
        <v>1634</v>
      </c>
    </row>
    <row r="1657" s="2" customFormat="1">
      <c r="A1657" s="42"/>
      <c r="B1657" s="43"/>
      <c r="C1657" s="44"/>
      <c r="D1657" s="221" t="s">
        <v>155</v>
      </c>
      <c r="E1657" s="44"/>
      <c r="F1657" s="222" t="s">
        <v>1633</v>
      </c>
      <c r="G1657" s="44"/>
      <c r="H1657" s="44"/>
      <c r="I1657" s="223"/>
      <c r="J1657" s="44"/>
      <c r="K1657" s="44"/>
      <c r="L1657" s="48"/>
      <c r="M1657" s="224"/>
      <c r="N1657" s="225"/>
      <c r="O1657" s="88"/>
      <c r="P1657" s="88"/>
      <c r="Q1657" s="88"/>
      <c r="R1657" s="88"/>
      <c r="S1657" s="88"/>
      <c r="T1657" s="89"/>
      <c r="U1657" s="42"/>
      <c r="V1657" s="42"/>
      <c r="W1657" s="42"/>
      <c r="X1657" s="42"/>
      <c r="Y1657" s="42"/>
      <c r="Z1657" s="42"/>
      <c r="AA1657" s="42"/>
      <c r="AB1657" s="42"/>
      <c r="AC1657" s="42"/>
      <c r="AD1657" s="42"/>
      <c r="AE1657" s="42"/>
      <c r="AT1657" s="20" t="s">
        <v>155</v>
      </c>
      <c r="AU1657" s="20" t="s">
        <v>88</v>
      </c>
    </row>
    <row r="1658" s="2" customFormat="1">
      <c r="A1658" s="42"/>
      <c r="B1658" s="43"/>
      <c r="C1658" s="44"/>
      <c r="D1658" s="221" t="s">
        <v>162</v>
      </c>
      <c r="E1658" s="44"/>
      <c r="F1658" s="228" t="s">
        <v>1183</v>
      </c>
      <c r="G1658" s="44"/>
      <c r="H1658" s="44"/>
      <c r="I1658" s="223"/>
      <c r="J1658" s="44"/>
      <c r="K1658" s="44"/>
      <c r="L1658" s="48"/>
      <c r="M1658" s="224"/>
      <c r="N1658" s="225"/>
      <c r="O1658" s="88"/>
      <c r="P1658" s="88"/>
      <c r="Q1658" s="88"/>
      <c r="R1658" s="88"/>
      <c r="S1658" s="88"/>
      <c r="T1658" s="89"/>
      <c r="U1658" s="42"/>
      <c r="V1658" s="42"/>
      <c r="W1658" s="42"/>
      <c r="X1658" s="42"/>
      <c r="Y1658" s="42"/>
      <c r="Z1658" s="42"/>
      <c r="AA1658" s="42"/>
      <c r="AB1658" s="42"/>
      <c r="AC1658" s="42"/>
      <c r="AD1658" s="42"/>
      <c r="AE1658" s="42"/>
      <c r="AT1658" s="20" t="s">
        <v>162</v>
      </c>
      <c r="AU1658" s="20" t="s">
        <v>88</v>
      </c>
    </row>
    <row r="1659" s="13" customFormat="1">
      <c r="A1659" s="13"/>
      <c r="B1659" s="229"/>
      <c r="C1659" s="230"/>
      <c r="D1659" s="221" t="s">
        <v>186</v>
      </c>
      <c r="E1659" s="230"/>
      <c r="F1659" s="232" t="s">
        <v>1635</v>
      </c>
      <c r="G1659" s="230"/>
      <c r="H1659" s="233">
        <v>14.497999999999999</v>
      </c>
      <c r="I1659" s="234"/>
      <c r="J1659" s="230"/>
      <c r="K1659" s="230"/>
      <c r="L1659" s="235"/>
      <c r="M1659" s="236"/>
      <c r="N1659" s="237"/>
      <c r="O1659" s="237"/>
      <c r="P1659" s="237"/>
      <c r="Q1659" s="237"/>
      <c r="R1659" s="237"/>
      <c r="S1659" s="237"/>
      <c r="T1659" s="238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39" t="s">
        <v>186</v>
      </c>
      <c r="AU1659" s="239" t="s">
        <v>88</v>
      </c>
      <c r="AV1659" s="13" t="s">
        <v>88</v>
      </c>
      <c r="AW1659" s="13" t="s">
        <v>4</v>
      </c>
      <c r="AX1659" s="13" t="s">
        <v>86</v>
      </c>
      <c r="AY1659" s="239" t="s">
        <v>146</v>
      </c>
    </row>
    <row r="1660" s="2" customFormat="1" ht="16.5" customHeight="1">
      <c r="A1660" s="42"/>
      <c r="B1660" s="43"/>
      <c r="C1660" s="265" t="s">
        <v>1636</v>
      </c>
      <c r="D1660" s="265" t="s">
        <v>286</v>
      </c>
      <c r="E1660" s="266" t="s">
        <v>1637</v>
      </c>
      <c r="F1660" s="267" t="s">
        <v>1638</v>
      </c>
      <c r="G1660" s="268" t="s">
        <v>802</v>
      </c>
      <c r="H1660" s="269">
        <v>20</v>
      </c>
      <c r="I1660" s="270"/>
      <c r="J1660" s="271">
        <f>ROUND(I1660*H1660,2)</f>
        <v>0</v>
      </c>
      <c r="K1660" s="267" t="s">
        <v>152</v>
      </c>
      <c r="L1660" s="272"/>
      <c r="M1660" s="273" t="s">
        <v>32</v>
      </c>
      <c r="N1660" s="274" t="s">
        <v>49</v>
      </c>
      <c r="O1660" s="88"/>
      <c r="P1660" s="217">
        <f>O1660*H1660</f>
        <v>0</v>
      </c>
      <c r="Q1660" s="217">
        <v>0</v>
      </c>
      <c r="R1660" s="217">
        <f>Q1660*H1660</f>
        <v>0</v>
      </c>
      <c r="S1660" s="217">
        <v>0</v>
      </c>
      <c r="T1660" s="218">
        <f>S1660*H1660</f>
        <v>0</v>
      </c>
      <c r="U1660" s="42"/>
      <c r="V1660" s="42"/>
      <c r="W1660" s="42"/>
      <c r="X1660" s="42"/>
      <c r="Y1660" s="42"/>
      <c r="Z1660" s="42"/>
      <c r="AA1660" s="42"/>
      <c r="AB1660" s="42"/>
      <c r="AC1660" s="42"/>
      <c r="AD1660" s="42"/>
      <c r="AE1660" s="42"/>
      <c r="AR1660" s="219" t="s">
        <v>538</v>
      </c>
      <c r="AT1660" s="219" t="s">
        <v>286</v>
      </c>
      <c r="AU1660" s="219" t="s">
        <v>88</v>
      </c>
      <c r="AY1660" s="20" t="s">
        <v>146</v>
      </c>
      <c r="BE1660" s="220">
        <f>IF(N1660="základní",J1660,0)</f>
        <v>0</v>
      </c>
      <c r="BF1660" s="220">
        <f>IF(N1660="snížená",J1660,0)</f>
        <v>0</v>
      </c>
      <c r="BG1660" s="220">
        <f>IF(N1660="zákl. přenesená",J1660,0)</f>
        <v>0</v>
      </c>
      <c r="BH1660" s="220">
        <f>IF(N1660="sníž. přenesená",J1660,0)</f>
        <v>0</v>
      </c>
      <c r="BI1660" s="220">
        <f>IF(N1660="nulová",J1660,0)</f>
        <v>0</v>
      </c>
      <c r="BJ1660" s="20" t="s">
        <v>86</v>
      </c>
      <c r="BK1660" s="220">
        <f>ROUND(I1660*H1660,2)</f>
        <v>0</v>
      </c>
      <c r="BL1660" s="20" t="s">
        <v>362</v>
      </c>
      <c r="BM1660" s="219" t="s">
        <v>1639</v>
      </c>
    </row>
    <row r="1661" s="2" customFormat="1">
      <c r="A1661" s="42"/>
      <c r="B1661" s="43"/>
      <c r="C1661" s="44"/>
      <c r="D1661" s="221" t="s">
        <v>155</v>
      </c>
      <c r="E1661" s="44"/>
      <c r="F1661" s="222" t="s">
        <v>1638</v>
      </c>
      <c r="G1661" s="44"/>
      <c r="H1661" s="44"/>
      <c r="I1661" s="223"/>
      <c r="J1661" s="44"/>
      <c r="K1661" s="44"/>
      <c r="L1661" s="48"/>
      <c r="M1661" s="224"/>
      <c r="N1661" s="225"/>
      <c r="O1661" s="88"/>
      <c r="P1661" s="88"/>
      <c r="Q1661" s="88"/>
      <c r="R1661" s="88"/>
      <c r="S1661" s="88"/>
      <c r="T1661" s="89"/>
      <c r="U1661" s="42"/>
      <c r="V1661" s="42"/>
      <c r="W1661" s="42"/>
      <c r="X1661" s="42"/>
      <c r="Y1661" s="42"/>
      <c r="Z1661" s="42"/>
      <c r="AA1661" s="42"/>
      <c r="AB1661" s="42"/>
      <c r="AC1661" s="42"/>
      <c r="AD1661" s="42"/>
      <c r="AE1661" s="42"/>
      <c r="AT1661" s="20" t="s">
        <v>155</v>
      </c>
      <c r="AU1661" s="20" t="s">
        <v>88</v>
      </c>
    </row>
    <row r="1662" s="13" customFormat="1">
      <c r="A1662" s="13"/>
      <c r="B1662" s="229"/>
      <c r="C1662" s="230"/>
      <c r="D1662" s="221" t="s">
        <v>186</v>
      </c>
      <c r="E1662" s="231" t="s">
        <v>32</v>
      </c>
      <c r="F1662" s="232" t="s">
        <v>432</v>
      </c>
      <c r="G1662" s="230"/>
      <c r="H1662" s="233">
        <v>20</v>
      </c>
      <c r="I1662" s="234"/>
      <c r="J1662" s="230"/>
      <c r="K1662" s="230"/>
      <c r="L1662" s="235"/>
      <c r="M1662" s="236"/>
      <c r="N1662" s="237"/>
      <c r="O1662" s="237"/>
      <c r="P1662" s="237"/>
      <c r="Q1662" s="237"/>
      <c r="R1662" s="237"/>
      <c r="S1662" s="237"/>
      <c r="T1662" s="238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39" t="s">
        <v>186</v>
      </c>
      <c r="AU1662" s="239" t="s">
        <v>88</v>
      </c>
      <c r="AV1662" s="13" t="s">
        <v>88</v>
      </c>
      <c r="AW1662" s="13" t="s">
        <v>39</v>
      </c>
      <c r="AX1662" s="13" t="s">
        <v>86</v>
      </c>
      <c r="AY1662" s="239" t="s">
        <v>146</v>
      </c>
    </row>
    <row r="1663" s="2" customFormat="1" ht="24.15" customHeight="1">
      <c r="A1663" s="42"/>
      <c r="B1663" s="43"/>
      <c r="C1663" s="208" t="s">
        <v>1640</v>
      </c>
      <c r="D1663" s="208" t="s">
        <v>149</v>
      </c>
      <c r="E1663" s="209" t="s">
        <v>1641</v>
      </c>
      <c r="F1663" s="210" t="s">
        <v>1642</v>
      </c>
      <c r="G1663" s="211" t="s">
        <v>294</v>
      </c>
      <c r="H1663" s="212">
        <v>185.17699999999999</v>
      </c>
      <c r="I1663" s="213"/>
      <c r="J1663" s="214">
        <f>ROUND(I1663*H1663,2)</f>
        <v>0</v>
      </c>
      <c r="K1663" s="210" t="s">
        <v>152</v>
      </c>
      <c r="L1663" s="48"/>
      <c r="M1663" s="215" t="s">
        <v>32</v>
      </c>
      <c r="N1663" s="216" t="s">
        <v>49</v>
      </c>
      <c r="O1663" s="88"/>
      <c r="P1663" s="217">
        <f>O1663*H1663</f>
        <v>0</v>
      </c>
      <c r="Q1663" s="217">
        <v>0</v>
      </c>
      <c r="R1663" s="217">
        <f>Q1663*H1663</f>
        <v>0</v>
      </c>
      <c r="S1663" s="217">
        <v>0</v>
      </c>
      <c r="T1663" s="218">
        <f>S1663*H1663</f>
        <v>0</v>
      </c>
      <c r="U1663" s="42"/>
      <c r="V1663" s="42"/>
      <c r="W1663" s="42"/>
      <c r="X1663" s="42"/>
      <c r="Y1663" s="42"/>
      <c r="Z1663" s="42"/>
      <c r="AA1663" s="42"/>
      <c r="AB1663" s="42"/>
      <c r="AC1663" s="42"/>
      <c r="AD1663" s="42"/>
      <c r="AE1663" s="42"/>
      <c r="AR1663" s="219" t="s">
        <v>362</v>
      </c>
      <c r="AT1663" s="219" t="s">
        <v>149</v>
      </c>
      <c r="AU1663" s="219" t="s">
        <v>88</v>
      </c>
      <c r="AY1663" s="20" t="s">
        <v>146</v>
      </c>
      <c r="BE1663" s="220">
        <f>IF(N1663="základní",J1663,0)</f>
        <v>0</v>
      </c>
      <c r="BF1663" s="220">
        <f>IF(N1663="snížená",J1663,0)</f>
        <v>0</v>
      </c>
      <c r="BG1663" s="220">
        <f>IF(N1663="zákl. přenesená",J1663,0)</f>
        <v>0</v>
      </c>
      <c r="BH1663" s="220">
        <f>IF(N1663="sníž. přenesená",J1663,0)</f>
        <v>0</v>
      </c>
      <c r="BI1663" s="220">
        <f>IF(N1663="nulová",J1663,0)</f>
        <v>0</v>
      </c>
      <c r="BJ1663" s="20" t="s">
        <v>86</v>
      </c>
      <c r="BK1663" s="220">
        <f>ROUND(I1663*H1663,2)</f>
        <v>0</v>
      </c>
      <c r="BL1663" s="20" t="s">
        <v>362</v>
      </c>
      <c r="BM1663" s="219" t="s">
        <v>1643</v>
      </c>
    </row>
    <row r="1664" s="2" customFormat="1">
      <c r="A1664" s="42"/>
      <c r="B1664" s="43"/>
      <c r="C1664" s="44"/>
      <c r="D1664" s="221" t="s">
        <v>155</v>
      </c>
      <c r="E1664" s="44"/>
      <c r="F1664" s="222" t="s">
        <v>1644</v>
      </c>
      <c r="G1664" s="44"/>
      <c r="H1664" s="44"/>
      <c r="I1664" s="223"/>
      <c r="J1664" s="44"/>
      <c r="K1664" s="44"/>
      <c r="L1664" s="48"/>
      <c r="M1664" s="224"/>
      <c r="N1664" s="225"/>
      <c r="O1664" s="88"/>
      <c r="P1664" s="88"/>
      <c r="Q1664" s="88"/>
      <c r="R1664" s="88"/>
      <c r="S1664" s="88"/>
      <c r="T1664" s="89"/>
      <c r="U1664" s="42"/>
      <c r="V1664" s="42"/>
      <c r="W1664" s="42"/>
      <c r="X1664" s="42"/>
      <c r="Y1664" s="42"/>
      <c r="Z1664" s="42"/>
      <c r="AA1664" s="42"/>
      <c r="AB1664" s="42"/>
      <c r="AC1664" s="42"/>
      <c r="AD1664" s="42"/>
      <c r="AE1664" s="42"/>
      <c r="AT1664" s="20" t="s">
        <v>155</v>
      </c>
      <c r="AU1664" s="20" t="s">
        <v>88</v>
      </c>
    </row>
    <row r="1665" s="2" customFormat="1">
      <c r="A1665" s="42"/>
      <c r="B1665" s="43"/>
      <c r="C1665" s="44"/>
      <c r="D1665" s="226" t="s">
        <v>156</v>
      </c>
      <c r="E1665" s="44"/>
      <c r="F1665" s="227" t="s">
        <v>1645</v>
      </c>
      <c r="G1665" s="44"/>
      <c r="H1665" s="44"/>
      <c r="I1665" s="223"/>
      <c r="J1665" s="44"/>
      <c r="K1665" s="44"/>
      <c r="L1665" s="48"/>
      <c r="M1665" s="224"/>
      <c r="N1665" s="225"/>
      <c r="O1665" s="88"/>
      <c r="P1665" s="88"/>
      <c r="Q1665" s="88"/>
      <c r="R1665" s="88"/>
      <c r="S1665" s="88"/>
      <c r="T1665" s="89"/>
      <c r="U1665" s="42"/>
      <c r="V1665" s="42"/>
      <c r="W1665" s="42"/>
      <c r="X1665" s="42"/>
      <c r="Y1665" s="42"/>
      <c r="Z1665" s="42"/>
      <c r="AA1665" s="42"/>
      <c r="AB1665" s="42"/>
      <c r="AC1665" s="42"/>
      <c r="AD1665" s="42"/>
      <c r="AE1665" s="42"/>
      <c r="AT1665" s="20" t="s">
        <v>156</v>
      </c>
      <c r="AU1665" s="20" t="s">
        <v>88</v>
      </c>
    </row>
    <row r="1666" s="14" customFormat="1">
      <c r="A1666" s="14"/>
      <c r="B1666" s="244"/>
      <c r="C1666" s="245"/>
      <c r="D1666" s="221" t="s">
        <v>186</v>
      </c>
      <c r="E1666" s="246" t="s">
        <v>32</v>
      </c>
      <c r="F1666" s="247" t="s">
        <v>1087</v>
      </c>
      <c r="G1666" s="245"/>
      <c r="H1666" s="246" t="s">
        <v>32</v>
      </c>
      <c r="I1666" s="248"/>
      <c r="J1666" s="245"/>
      <c r="K1666" s="245"/>
      <c r="L1666" s="249"/>
      <c r="M1666" s="250"/>
      <c r="N1666" s="251"/>
      <c r="O1666" s="251"/>
      <c r="P1666" s="251"/>
      <c r="Q1666" s="251"/>
      <c r="R1666" s="251"/>
      <c r="S1666" s="251"/>
      <c r="T1666" s="252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53" t="s">
        <v>186</v>
      </c>
      <c r="AU1666" s="253" t="s">
        <v>88</v>
      </c>
      <c r="AV1666" s="14" t="s">
        <v>86</v>
      </c>
      <c r="AW1666" s="14" t="s">
        <v>39</v>
      </c>
      <c r="AX1666" s="14" t="s">
        <v>78</v>
      </c>
      <c r="AY1666" s="253" t="s">
        <v>146</v>
      </c>
    </row>
    <row r="1667" s="14" customFormat="1">
      <c r="A1667" s="14"/>
      <c r="B1667" s="244"/>
      <c r="C1667" s="245"/>
      <c r="D1667" s="221" t="s">
        <v>186</v>
      </c>
      <c r="E1667" s="246" t="s">
        <v>32</v>
      </c>
      <c r="F1667" s="247" t="s">
        <v>1094</v>
      </c>
      <c r="G1667" s="245"/>
      <c r="H1667" s="246" t="s">
        <v>32</v>
      </c>
      <c r="I1667" s="248"/>
      <c r="J1667" s="245"/>
      <c r="K1667" s="245"/>
      <c r="L1667" s="249"/>
      <c r="M1667" s="250"/>
      <c r="N1667" s="251"/>
      <c r="O1667" s="251"/>
      <c r="P1667" s="251"/>
      <c r="Q1667" s="251"/>
      <c r="R1667" s="251"/>
      <c r="S1667" s="251"/>
      <c r="T1667" s="252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T1667" s="253" t="s">
        <v>186</v>
      </c>
      <c r="AU1667" s="253" t="s">
        <v>88</v>
      </c>
      <c r="AV1667" s="14" t="s">
        <v>86</v>
      </c>
      <c r="AW1667" s="14" t="s">
        <v>39</v>
      </c>
      <c r="AX1667" s="14" t="s">
        <v>78</v>
      </c>
      <c r="AY1667" s="253" t="s">
        <v>146</v>
      </c>
    </row>
    <row r="1668" s="13" customFormat="1">
      <c r="A1668" s="13"/>
      <c r="B1668" s="229"/>
      <c r="C1668" s="230"/>
      <c r="D1668" s="221" t="s">
        <v>186</v>
      </c>
      <c r="E1668" s="231" t="s">
        <v>32</v>
      </c>
      <c r="F1668" s="232" t="s">
        <v>1095</v>
      </c>
      <c r="G1668" s="230"/>
      <c r="H1668" s="233">
        <v>185.17699999999999</v>
      </c>
      <c r="I1668" s="234"/>
      <c r="J1668" s="230"/>
      <c r="K1668" s="230"/>
      <c r="L1668" s="235"/>
      <c r="M1668" s="236"/>
      <c r="N1668" s="237"/>
      <c r="O1668" s="237"/>
      <c r="P1668" s="237"/>
      <c r="Q1668" s="237"/>
      <c r="R1668" s="237"/>
      <c r="S1668" s="237"/>
      <c r="T1668" s="238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T1668" s="239" t="s">
        <v>186</v>
      </c>
      <c r="AU1668" s="239" t="s">
        <v>88</v>
      </c>
      <c r="AV1668" s="13" t="s">
        <v>88</v>
      </c>
      <c r="AW1668" s="13" t="s">
        <v>39</v>
      </c>
      <c r="AX1668" s="13" t="s">
        <v>86</v>
      </c>
      <c r="AY1668" s="239" t="s">
        <v>146</v>
      </c>
    </row>
    <row r="1669" s="2" customFormat="1" ht="24.15" customHeight="1">
      <c r="A1669" s="42"/>
      <c r="B1669" s="43"/>
      <c r="C1669" s="265" t="s">
        <v>1646</v>
      </c>
      <c r="D1669" s="265" t="s">
        <v>286</v>
      </c>
      <c r="E1669" s="266" t="s">
        <v>1647</v>
      </c>
      <c r="F1669" s="267" t="s">
        <v>1648</v>
      </c>
      <c r="G1669" s="268" t="s">
        <v>294</v>
      </c>
      <c r="H1669" s="269">
        <v>203.69499999999999</v>
      </c>
      <c r="I1669" s="270"/>
      <c r="J1669" s="271">
        <f>ROUND(I1669*H1669,2)</f>
        <v>0</v>
      </c>
      <c r="K1669" s="267" t="s">
        <v>152</v>
      </c>
      <c r="L1669" s="272"/>
      <c r="M1669" s="273" t="s">
        <v>32</v>
      </c>
      <c r="N1669" s="274" t="s">
        <v>49</v>
      </c>
      <c r="O1669" s="88"/>
      <c r="P1669" s="217">
        <f>O1669*H1669</f>
        <v>0</v>
      </c>
      <c r="Q1669" s="217">
        <v>0.014880000000000001</v>
      </c>
      <c r="R1669" s="217">
        <f>Q1669*H1669</f>
        <v>3.0309816000000001</v>
      </c>
      <c r="S1669" s="217">
        <v>0</v>
      </c>
      <c r="T1669" s="218">
        <f>S1669*H1669</f>
        <v>0</v>
      </c>
      <c r="U1669" s="42"/>
      <c r="V1669" s="42"/>
      <c r="W1669" s="42"/>
      <c r="X1669" s="42"/>
      <c r="Y1669" s="42"/>
      <c r="Z1669" s="42"/>
      <c r="AA1669" s="42"/>
      <c r="AB1669" s="42"/>
      <c r="AC1669" s="42"/>
      <c r="AD1669" s="42"/>
      <c r="AE1669" s="42"/>
      <c r="AR1669" s="219" t="s">
        <v>538</v>
      </c>
      <c r="AT1669" s="219" t="s">
        <v>286</v>
      </c>
      <c r="AU1669" s="219" t="s">
        <v>88</v>
      </c>
      <c r="AY1669" s="20" t="s">
        <v>146</v>
      </c>
      <c r="BE1669" s="220">
        <f>IF(N1669="základní",J1669,0)</f>
        <v>0</v>
      </c>
      <c r="BF1669" s="220">
        <f>IF(N1669="snížená",J1669,0)</f>
        <v>0</v>
      </c>
      <c r="BG1669" s="220">
        <f>IF(N1669="zákl. přenesená",J1669,0)</f>
        <v>0</v>
      </c>
      <c r="BH1669" s="220">
        <f>IF(N1669="sníž. přenesená",J1669,0)</f>
        <v>0</v>
      </c>
      <c r="BI1669" s="220">
        <f>IF(N1669="nulová",J1669,0)</f>
        <v>0</v>
      </c>
      <c r="BJ1669" s="20" t="s">
        <v>86</v>
      </c>
      <c r="BK1669" s="220">
        <f>ROUND(I1669*H1669,2)</f>
        <v>0</v>
      </c>
      <c r="BL1669" s="20" t="s">
        <v>362</v>
      </c>
      <c r="BM1669" s="219" t="s">
        <v>1649</v>
      </c>
    </row>
    <row r="1670" s="2" customFormat="1">
      <c r="A1670" s="42"/>
      <c r="B1670" s="43"/>
      <c r="C1670" s="44"/>
      <c r="D1670" s="221" t="s">
        <v>155</v>
      </c>
      <c r="E1670" s="44"/>
      <c r="F1670" s="222" t="s">
        <v>1648</v>
      </c>
      <c r="G1670" s="44"/>
      <c r="H1670" s="44"/>
      <c r="I1670" s="223"/>
      <c r="J1670" s="44"/>
      <c r="K1670" s="44"/>
      <c r="L1670" s="48"/>
      <c r="M1670" s="224"/>
      <c r="N1670" s="225"/>
      <c r="O1670" s="88"/>
      <c r="P1670" s="88"/>
      <c r="Q1670" s="88"/>
      <c r="R1670" s="88"/>
      <c r="S1670" s="88"/>
      <c r="T1670" s="89"/>
      <c r="U1670" s="42"/>
      <c r="V1670" s="42"/>
      <c r="W1670" s="42"/>
      <c r="X1670" s="42"/>
      <c r="Y1670" s="42"/>
      <c r="Z1670" s="42"/>
      <c r="AA1670" s="42"/>
      <c r="AB1670" s="42"/>
      <c r="AC1670" s="42"/>
      <c r="AD1670" s="42"/>
      <c r="AE1670" s="42"/>
      <c r="AT1670" s="20" t="s">
        <v>155</v>
      </c>
      <c r="AU1670" s="20" t="s">
        <v>88</v>
      </c>
    </row>
    <row r="1671" s="2" customFormat="1">
      <c r="A1671" s="42"/>
      <c r="B1671" s="43"/>
      <c r="C1671" s="44"/>
      <c r="D1671" s="221" t="s">
        <v>162</v>
      </c>
      <c r="E1671" s="44"/>
      <c r="F1671" s="228" t="s">
        <v>1183</v>
      </c>
      <c r="G1671" s="44"/>
      <c r="H1671" s="44"/>
      <c r="I1671" s="223"/>
      <c r="J1671" s="44"/>
      <c r="K1671" s="44"/>
      <c r="L1671" s="48"/>
      <c r="M1671" s="224"/>
      <c r="N1671" s="225"/>
      <c r="O1671" s="88"/>
      <c r="P1671" s="88"/>
      <c r="Q1671" s="88"/>
      <c r="R1671" s="88"/>
      <c r="S1671" s="88"/>
      <c r="T1671" s="89"/>
      <c r="U1671" s="42"/>
      <c r="V1671" s="42"/>
      <c r="W1671" s="42"/>
      <c r="X1671" s="42"/>
      <c r="Y1671" s="42"/>
      <c r="Z1671" s="42"/>
      <c r="AA1671" s="42"/>
      <c r="AB1671" s="42"/>
      <c r="AC1671" s="42"/>
      <c r="AD1671" s="42"/>
      <c r="AE1671" s="42"/>
      <c r="AT1671" s="20" t="s">
        <v>162</v>
      </c>
      <c r="AU1671" s="20" t="s">
        <v>88</v>
      </c>
    </row>
    <row r="1672" s="13" customFormat="1">
      <c r="A1672" s="13"/>
      <c r="B1672" s="229"/>
      <c r="C1672" s="230"/>
      <c r="D1672" s="221" t="s">
        <v>186</v>
      </c>
      <c r="E1672" s="230"/>
      <c r="F1672" s="232" t="s">
        <v>1650</v>
      </c>
      <c r="G1672" s="230"/>
      <c r="H1672" s="233">
        <v>203.69499999999999</v>
      </c>
      <c r="I1672" s="234"/>
      <c r="J1672" s="230"/>
      <c r="K1672" s="230"/>
      <c r="L1672" s="235"/>
      <c r="M1672" s="236"/>
      <c r="N1672" s="237"/>
      <c r="O1672" s="237"/>
      <c r="P1672" s="237"/>
      <c r="Q1672" s="237"/>
      <c r="R1672" s="237"/>
      <c r="S1672" s="237"/>
      <c r="T1672" s="238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39" t="s">
        <v>186</v>
      </c>
      <c r="AU1672" s="239" t="s">
        <v>88</v>
      </c>
      <c r="AV1672" s="13" t="s">
        <v>88</v>
      </c>
      <c r="AW1672" s="13" t="s">
        <v>4</v>
      </c>
      <c r="AX1672" s="13" t="s">
        <v>86</v>
      </c>
      <c r="AY1672" s="239" t="s">
        <v>146</v>
      </c>
    </row>
    <row r="1673" s="2" customFormat="1" ht="33" customHeight="1">
      <c r="A1673" s="42"/>
      <c r="B1673" s="43"/>
      <c r="C1673" s="208" t="s">
        <v>1651</v>
      </c>
      <c r="D1673" s="208" t="s">
        <v>149</v>
      </c>
      <c r="E1673" s="209" t="s">
        <v>1652</v>
      </c>
      <c r="F1673" s="210" t="s">
        <v>1653</v>
      </c>
      <c r="G1673" s="211" t="s">
        <v>294</v>
      </c>
      <c r="H1673" s="212">
        <v>9.2400000000000002</v>
      </c>
      <c r="I1673" s="213"/>
      <c r="J1673" s="214">
        <f>ROUND(I1673*H1673,2)</f>
        <v>0</v>
      </c>
      <c r="K1673" s="210" t="s">
        <v>152</v>
      </c>
      <c r="L1673" s="48"/>
      <c r="M1673" s="215" t="s">
        <v>32</v>
      </c>
      <c r="N1673" s="216" t="s">
        <v>49</v>
      </c>
      <c r="O1673" s="88"/>
      <c r="P1673" s="217">
        <f>O1673*H1673</f>
        <v>0</v>
      </c>
      <c r="Q1673" s="217">
        <v>0.00025999999999999998</v>
      </c>
      <c r="R1673" s="217">
        <f>Q1673*H1673</f>
        <v>0.0024023999999999998</v>
      </c>
      <c r="S1673" s="217">
        <v>0</v>
      </c>
      <c r="T1673" s="218">
        <f>S1673*H1673</f>
        <v>0</v>
      </c>
      <c r="U1673" s="42"/>
      <c r="V1673" s="42"/>
      <c r="W1673" s="42"/>
      <c r="X1673" s="42"/>
      <c r="Y1673" s="42"/>
      <c r="Z1673" s="42"/>
      <c r="AA1673" s="42"/>
      <c r="AB1673" s="42"/>
      <c r="AC1673" s="42"/>
      <c r="AD1673" s="42"/>
      <c r="AE1673" s="42"/>
      <c r="AR1673" s="219" t="s">
        <v>362</v>
      </c>
      <c r="AT1673" s="219" t="s">
        <v>149</v>
      </c>
      <c r="AU1673" s="219" t="s">
        <v>88</v>
      </c>
      <c r="AY1673" s="20" t="s">
        <v>146</v>
      </c>
      <c r="BE1673" s="220">
        <f>IF(N1673="základní",J1673,0)</f>
        <v>0</v>
      </c>
      <c r="BF1673" s="220">
        <f>IF(N1673="snížená",J1673,0)</f>
        <v>0</v>
      </c>
      <c r="BG1673" s="220">
        <f>IF(N1673="zákl. přenesená",J1673,0)</f>
        <v>0</v>
      </c>
      <c r="BH1673" s="220">
        <f>IF(N1673="sníž. přenesená",J1673,0)</f>
        <v>0</v>
      </c>
      <c r="BI1673" s="220">
        <f>IF(N1673="nulová",J1673,0)</f>
        <v>0</v>
      </c>
      <c r="BJ1673" s="20" t="s">
        <v>86</v>
      </c>
      <c r="BK1673" s="220">
        <f>ROUND(I1673*H1673,2)</f>
        <v>0</v>
      </c>
      <c r="BL1673" s="20" t="s">
        <v>362</v>
      </c>
      <c r="BM1673" s="219" t="s">
        <v>1654</v>
      </c>
    </row>
    <row r="1674" s="2" customFormat="1">
      <c r="A1674" s="42"/>
      <c r="B1674" s="43"/>
      <c r="C1674" s="44"/>
      <c r="D1674" s="221" t="s">
        <v>155</v>
      </c>
      <c r="E1674" s="44"/>
      <c r="F1674" s="222" t="s">
        <v>1655</v>
      </c>
      <c r="G1674" s="44"/>
      <c r="H1674" s="44"/>
      <c r="I1674" s="223"/>
      <c r="J1674" s="44"/>
      <c r="K1674" s="44"/>
      <c r="L1674" s="48"/>
      <c r="M1674" s="224"/>
      <c r="N1674" s="225"/>
      <c r="O1674" s="88"/>
      <c r="P1674" s="88"/>
      <c r="Q1674" s="88"/>
      <c r="R1674" s="88"/>
      <c r="S1674" s="88"/>
      <c r="T1674" s="89"/>
      <c r="U1674" s="42"/>
      <c r="V1674" s="42"/>
      <c r="W1674" s="42"/>
      <c r="X1674" s="42"/>
      <c r="Y1674" s="42"/>
      <c r="Z1674" s="42"/>
      <c r="AA1674" s="42"/>
      <c r="AB1674" s="42"/>
      <c r="AC1674" s="42"/>
      <c r="AD1674" s="42"/>
      <c r="AE1674" s="42"/>
      <c r="AT1674" s="20" t="s">
        <v>155</v>
      </c>
      <c r="AU1674" s="20" t="s">
        <v>88</v>
      </c>
    </row>
    <row r="1675" s="2" customFormat="1">
      <c r="A1675" s="42"/>
      <c r="B1675" s="43"/>
      <c r="C1675" s="44"/>
      <c r="D1675" s="226" t="s">
        <v>156</v>
      </c>
      <c r="E1675" s="44"/>
      <c r="F1675" s="227" t="s">
        <v>1656</v>
      </c>
      <c r="G1675" s="44"/>
      <c r="H1675" s="44"/>
      <c r="I1675" s="223"/>
      <c r="J1675" s="44"/>
      <c r="K1675" s="44"/>
      <c r="L1675" s="48"/>
      <c r="M1675" s="224"/>
      <c r="N1675" s="225"/>
      <c r="O1675" s="88"/>
      <c r="P1675" s="88"/>
      <c r="Q1675" s="88"/>
      <c r="R1675" s="88"/>
      <c r="S1675" s="88"/>
      <c r="T1675" s="89"/>
      <c r="U1675" s="42"/>
      <c r="V1675" s="42"/>
      <c r="W1675" s="42"/>
      <c r="X1675" s="42"/>
      <c r="Y1675" s="42"/>
      <c r="Z1675" s="42"/>
      <c r="AA1675" s="42"/>
      <c r="AB1675" s="42"/>
      <c r="AC1675" s="42"/>
      <c r="AD1675" s="42"/>
      <c r="AE1675" s="42"/>
      <c r="AT1675" s="20" t="s">
        <v>156</v>
      </c>
      <c r="AU1675" s="20" t="s">
        <v>88</v>
      </c>
    </row>
    <row r="1676" s="14" customFormat="1">
      <c r="A1676" s="14"/>
      <c r="B1676" s="244"/>
      <c r="C1676" s="245"/>
      <c r="D1676" s="221" t="s">
        <v>186</v>
      </c>
      <c r="E1676" s="246" t="s">
        <v>32</v>
      </c>
      <c r="F1676" s="247" t="s">
        <v>1657</v>
      </c>
      <c r="G1676" s="245"/>
      <c r="H1676" s="246" t="s">
        <v>32</v>
      </c>
      <c r="I1676" s="248"/>
      <c r="J1676" s="245"/>
      <c r="K1676" s="245"/>
      <c r="L1676" s="249"/>
      <c r="M1676" s="250"/>
      <c r="N1676" s="251"/>
      <c r="O1676" s="251"/>
      <c r="P1676" s="251"/>
      <c r="Q1676" s="251"/>
      <c r="R1676" s="251"/>
      <c r="S1676" s="251"/>
      <c r="T1676" s="252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53" t="s">
        <v>186</v>
      </c>
      <c r="AU1676" s="253" t="s">
        <v>88</v>
      </c>
      <c r="AV1676" s="14" t="s">
        <v>86</v>
      </c>
      <c r="AW1676" s="14" t="s">
        <v>39</v>
      </c>
      <c r="AX1676" s="14" t="s">
        <v>78</v>
      </c>
      <c r="AY1676" s="253" t="s">
        <v>146</v>
      </c>
    </row>
    <row r="1677" s="13" customFormat="1">
      <c r="A1677" s="13"/>
      <c r="B1677" s="229"/>
      <c r="C1677" s="230"/>
      <c r="D1677" s="221" t="s">
        <v>186</v>
      </c>
      <c r="E1677" s="231" t="s">
        <v>32</v>
      </c>
      <c r="F1677" s="232" t="s">
        <v>1658</v>
      </c>
      <c r="G1677" s="230"/>
      <c r="H1677" s="233">
        <v>3.0800000000000001</v>
      </c>
      <c r="I1677" s="234"/>
      <c r="J1677" s="230"/>
      <c r="K1677" s="230"/>
      <c r="L1677" s="235"/>
      <c r="M1677" s="236"/>
      <c r="N1677" s="237"/>
      <c r="O1677" s="237"/>
      <c r="P1677" s="237"/>
      <c r="Q1677" s="237"/>
      <c r="R1677" s="237"/>
      <c r="S1677" s="237"/>
      <c r="T1677" s="238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39" t="s">
        <v>186</v>
      </c>
      <c r="AU1677" s="239" t="s">
        <v>88</v>
      </c>
      <c r="AV1677" s="13" t="s">
        <v>88</v>
      </c>
      <c r="AW1677" s="13" t="s">
        <v>39</v>
      </c>
      <c r="AX1677" s="13" t="s">
        <v>78</v>
      </c>
      <c r="AY1677" s="239" t="s">
        <v>146</v>
      </c>
    </row>
    <row r="1678" s="13" customFormat="1">
      <c r="A1678" s="13"/>
      <c r="B1678" s="229"/>
      <c r="C1678" s="230"/>
      <c r="D1678" s="221" t="s">
        <v>186</v>
      </c>
      <c r="E1678" s="231" t="s">
        <v>32</v>
      </c>
      <c r="F1678" s="232" t="s">
        <v>1659</v>
      </c>
      <c r="G1678" s="230"/>
      <c r="H1678" s="233">
        <v>3.0800000000000001</v>
      </c>
      <c r="I1678" s="234"/>
      <c r="J1678" s="230"/>
      <c r="K1678" s="230"/>
      <c r="L1678" s="235"/>
      <c r="M1678" s="236"/>
      <c r="N1678" s="237"/>
      <c r="O1678" s="237"/>
      <c r="P1678" s="237"/>
      <c r="Q1678" s="237"/>
      <c r="R1678" s="237"/>
      <c r="S1678" s="237"/>
      <c r="T1678" s="238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39" t="s">
        <v>186</v>
      </c>
      <c r="AU1678" s="239" t="s">
        <v>88</v>
      </c>
      <c r="AV1678" s="13" t="s">
        <v>88</v>
      </c>
      <c r="AW1678" s="13" t="s">
        <v>39</v>
      </c>
      <c r="AX1678" s="13" t="s">
        <v>78</v>
      </c>
      <c r="AY1678" s="239" t="s">
        <v>146</v>
      </c>
    </row>
    <row r="1679" s="13" customFormat="1">
      <c r="A1679" s="13"/>
      <c r="B1679" s="229"/>
      <c r="C1679" s="230"/>
      <c r="D1679" s="221" t="s">
        <v>186</v>
      </c>
      <c r="E1679" s="231" t="s">
        <v>32</v>
      </c>
      <c r="F1679" s="232" t="s">
        <v>1660</v>
      </c>
      <c r="G1679" s="230"/>
      <c r="H1679" s="233">
        <v>3.0800000000000001</v>
      </c>
      <c r="I1679" s="234"/>
      <c r="J1679" s="230"/>
      <c r="K1679" s="230"/>
      <c r="L1679" s="235"/>
      <c r="M1679" s="236"/>
      <c r="N1679" s="237"/>
      <c r="O1679" s="237"/>
      <c r="P1679" s="237"/>
      <c r="Q1679" s="237"/>
      <c r="R1679" s="237"/>
      <c r="S1679" s="237"/>
      <c r="T1679" s="238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39" t="s">
        <v>186</v>
      </c>
      <c r="AU1679" s="239" t="s">
        <v>88</v>
      </c>
      <c r="AV1679" s="13" t="s">
        <v>88</v>
      </c>
      <c r="AW1679" s="13" t="s">
        <v>39</v>
      </c>
      <c r="AX1679" s="13" t="s">
        <v>78</v>
      </c>
      <c r="AY1679" s="239" t="s">
        <v>146</v>
      </c>
    </row>
    <row r="1680" s="15" customFormat="1">
      <c r="A1680" s="15"/>
      <c r="B1680" s="254"/>
      <c r="C1680" s="255"/>
      <c r="D1680" s="221" t="s">
        <v>186</v>
      </c>
      <c r="E1680" s="256" t="s">
        <v>32</v>
      </c>
      <c r="F1680" s="257" t="s">
        <v>256</v>
      </c>
      <c r="G1680" s="255"/>
      <c r="H1680" s="258">
        <v>9.2400000000000002</v>
      </c>
      <c r="I1680" s="259"/>
      <c r="J1680" s="255"/>
      <c r="K1680" s="255"/>
      <c r="L1680" s="260"/>
      <c r="M1680" s="261"/>
      <c r="N1680" s="262"/>
      <c r="O1680" s="262"/>
      <c r="P1680" s="262"/>
      <c r="Q1680" s="262"/>
      <c r="R1680" s="262"/>
      <c r="S1680" s="262"/>
      <c r="T1680" s="263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T1680" s="264" t="s">
        <v>186</v>
      </c>
      <c r="AU1680" s="264" t="s">
        <v>88</v>
      </c>
      <c r="AV1680" s="15" t="s">
        <v>171</v>
      </c>
      <c r="AW1680" s="15" t="s">
        <v>39</v>
      </c>
      <c r="AX1680" s="15" t="s">
        <v>86</v>
      </c>
      <c r="AY1680" s="264" t="s">
        <v>146</v>
      </c>
    </row>
    <row r="1681" s="2" customFormat="1" ht="24.15" customHeight="1">
      <c r="A1681" s="42"/>
      <c r="B1681" s="43"/>
      <c r="C1681" s="265" t="s">
        <v>1661</v>
      </c>
      <c r="D1681" s="265" t="s">
        <v>286</v>
      </c>
      <c r="E1681" s="266" t="s">
        <v>1662</v>
      </c>
      <c r="F1681" s="267" t="s">
        <v>1663</v>
      </c>
      <c r="G1681" s="268" t="s">
        <v>294</v>
      </c>
      <c r="H1681" s="269">
        <v>9.2400000000000002</v>
      </c>
      <c r="I1681" s="270"/>
      <c r="J1681" s="271">
        <f>ROUND(I1681*H1681,2)</f>
        <v>0</v>
      </c>
      <c r="K1681" s="267" t="s">
        <v>152</v>
      </c>
      <c r="L1681" s="272"/>
      <c r="M1681" s="273" t="s">
        <v>32</v>
      </c>
      <c r="N1681" s="274" t="s">
        <v>49</v>
      </c>
      <c r="O1681" s="88"/>
      <c r="P1681" s="217">
        <f>O1681*H1681</f>
        <v>0</v>
      </c>
      <c r="Q1681" s="217">
        <v>0.029170000000000001</v>
      </c>
      <c r="R1681" s="217">
        <f>Q1681*H1681</f>
        <v>0.26953080000000001</v>
      </c>
      <c r="S1681" s="217">
        <v>0</v>
      </c>
      <c r="T1681" s="218">
        <f>S1681*H1681</f>
        <v>0</v>
      </c>
      <c r="U1681" s="42"/>
      <c r="V1681" s="42"/>
      <c r="W1681" s="42"/>
      <c r="X1681" s="42"/>
      <c r="Y1681" s="42"/>
      <c r="Z1681" s="42"/>
      <c r="AA1681" s="42"/>
      <c r="AB1681" s="42"/>
      <c r="AC1681" s="42"/>
      <c r="AD1681" s="42"/>
      <c r="AE1681" s="42"/>
      <c r="AR1681" s="219" t="s">
        <v>538</v>
      </c>
      <c r="AT1681" s="219" t="s">
        <v>286</v>
      </c>
      <c r="AU1681" s="219" t="s">
        <v>88</v>
      </c>
      <c r="AY1681" s="20" t="s">
        <v>146</v>
      </c>
      <c r="BE1681" s="220">
        <f>IF(N1681="základní",J1681,0)</f>
        <v>0</v>
      </c>
      <c r="BF1681" s="220">
        <f>IF(N1681="snížená",J1681,0)</f>
        <v>0</v>
      </c>
      <c r="BG1681" s="220">
        <f>IF(N1681="zákl. přenesená",J1681,0)</f>
        <v>0</v>
      </c>
      <c r="BH1681" s="220">
        <f>IF(N1681="sníž. přenesená",J1681,0)</f>
        <v>0</v>
      </c>
      <c r="BI1681" s="220">
        <f>IF(N1681="nulová",J1681,0)</f>
        <v>0</v>
      </c>
      <c r="BJ1681" s="20" t="s">
        <v>86</v>
      </c>
      <c r="BK1681" s="220">
        <f>ROUND(I1681*H1681,2)</f>
        <v>0</v>
      </c>
      <c r="BL1681" s="20" t="s">
        <v>362</v>
      </c>
      <c r="BM1681" s="219" t="s">
        <v>1664</v>
      </c>
    </row>
    <row r="1682" s="2" customFormat="1">
      <c r="A1682" s="42"/>
      <c r="B1682" s="43"/>
      <c r="C1682" s="44"/>
      <c r="D1682" s="221" t="s">
        <v>155</v>
      </c>
      <c r="E1682" s="44"/>
      <c r="F1682" s="222" t="s">
        <v>1663</v>
      </c>
      <c r="G1682" s="44"/>
      <c r="H1682" s="44"/>
      <c r="I1682" s="223"/>
      <c r="J1682" s="44"/>
      <c r="K1682" s="44"/>
      <c r="L1682" s="48"/>
      <c r="M1682" s="224"/>
      <c r="N1682" s="225"/>
      <c r="O1682" s="88"/>
      <c r="P1682" s="88"/>
      <c r="Q1682" s="88"/>
      <c r="R1682" s="88"/>
      <c r="S1682" s="88"/>
      <c r="T1682" s="89"/>
      <c r="U1682" s="42"/>
      <c r="V1682" s="42"/>
      <c r="W1682" s="42"/>
      <c r="X1682" s="42"/>
      <c r="Y1682" s="42"/>
      <c r="Z1682" s="42"/>
      <c r="AA1682" s="42"/>
      <c r="AB1682" s="42"/>
      <c r="AC1682" s="42"/>
      <c r="AD1682" s="42"/>
      <c r="AE1682" s="42"/>
      <c r="AT1682" s="20" t="s">
        <v>155</v>
      </c>
      <c r="AU1682" s="20" t="s">
        <v>88</v>
      </c>
    </row>
    <row r="1683" s="2" customFormat="1" ht="33" customHeight="1">
      <c r="A1683" s="42"/>
      <c r="B1683" s="43"/>
      <c r="C1683" s="208" t="s">
        <v>1665</v>
      </c>
      <c r="D1683" s="208" t="s">
        <v>149</v>
      </c>
      <c r="E1683" s="209" t="s">
        <v>1666</v>
      </c>
      <c r="F1683" s="210" t="s">
        <v>1667</v>
      </c>
      <c r="G1683" s="211" t="s">
        <v>294</v>
      </c>
      <c r="H1683" s="212">
        <v>12.301</v>
      </c>
      <c r="I1683" s="213"/>
      <c r="J1683" s="214">
        <f>ROUND(I1683*H1683,2)</f>
        <v>0</v>
      </c>
      <c r="K1683" s="210" t="s">
        <v>152</v>
      </c>
      <c r="L1683" s="48"/>
      <c r="M1683" s="215" t="s">
        <v>32</v>
      </c>
      <c r="N1683" s="216" t="s">
        <v>49</v>
      </c>
      <c r="O1683" s="88"/>
      <c r="P1683" s="217">
        <f>O1683*H1683</f>
        <v>0</v>
      </c>
      <c r="Q1683" s="217">
        <v>0.00022000000000000001</v>
      </c>
      <c r="R1683" s="217">
        <f>Q1683*H1683</f>
        <v>0.0027062200000000001</v>
      </c>
      <c r="S1683" s="217">
        <v>0</v>
      </c>
      <c r="T1683" s="218">
        <f>S1683*H1683</f>
        <v>0</v>
      </c>
      <c r="U1683" s="42"/>
      <c r="V1683" s="42"/>
      <c r="W1683" s="42"/>
      <c r="X1683" s="42"/>
      <c r="Y1683" s="42"/>
      <c r="Z1683" s="42"/>
      <c r="AA1683" s="42"/>
      <c r="AB1683" s="42"/>
      <c r="AC1683" s="42"/>
      <c r="AD1683" s="42"/>
      <c r="AE1683" s="42"/>
      <c r="AR1683" s="219" t="s">
        <v>362</v>
      </c>
      <c r="AT1683" s="219" t="s">
        <v>149</v>
      </c>
      <c r="AU1683" s="219" t="s">
        <v>88</v>
      </c>
      <c r="AY1683" s="20" t="s">
        <v>146</v>
      </c>
      <c r="BE1683" s="220">
        <f>IF(N1683="základní",J1683,0)</f>
        <v>0</v>
      </c>
      <c r="BF1683" s="220">
        <f>IF(N1683="snížená",J1683,0)</f>
        <v>0</v>
      </c>
      <c r="BG1683" s="220">
        <f>IF(N1683="zákl. přenesená",J1683,0)</f>
        <v>0</v>
      </c>
      <c r="BH1683" s="220">
        <f>IF(N1683="sníž. přenesená",J1683,0)</f>
        <v>0</v>
      </c>
      <c r="BI1683" s="220">
        <f>IF(N1683="nulová",J1683,0)</f>
        <v>0</v>
      </c>
      <c r="BJ1683" s="20" t="s">
        <v>86</v>
      </c>
      <c r="BK1683" s="220">
        <f>ROUND(I1683*H1683,2)</f>
        <v>0</v>
      </c>
      <c r="BL1683" s="20" t="s">
        <v>362</v>
      </c>
      <c r="BM1683" s="219" t="s">
        <v>1668</v>
      </c>
    </row>
    <row r="1684" s="2" customFormat="1">
      <c r="A1684" s="42"/>
      <c r="B1684" s="43"/>
      <c r="C1684" s="44"/>
      <c r="D1684" s="221" t="s">
        <v>155</v>
      </c>
      <c r="E1684" s="44"/>
      <c r="F1684" s="222" t="s">
        <v>1669</v>
      </c>
      <c r="G1684" s="44"/>
      <c r="H1684" s="44"/>
      <c r="I1684" s="223"/>
      <c r="J1684" s="44"/>
      <c r="K1684" s="44"/>
      <c r="L1684" s="48"/>
      <c r="M1684" s="224"/>
      <c r="N1684" s="225"/>
      <c r="O1684" s="88"/>
      <c r="P1684" s="88"/>
      <c r="Q1684" s="88"/>
      <c r="R1684" s="88"/>
      <c r="S1684" s="88"/>
      <c r="T1684" s="89"/>
      <c r="U1684" s="42"/>
      <c r="V1684" s="42"/>
      <c r="W1684" s="42"/>
      <c r="X1684" s="42"/>
      <c r="Y1684" s="42"/>
      <c r="Z1684" s="42"/>
      <c r="AA1684" s="42"/>
      <c r="AB1684" s="42"/>
      <c r="AC1684" s="42"/>
      <c r="AD1684" s="42"/>
      <c r="AE1684" s="42"/>
      <c r="AT1684" s="20" t="s">
        <v>155</v>
      </c>
      <c r="AU1684" s="20" t="s">
        <v>88</v>
      </c>
    </row>
    <row r="1685" s="2" customFormat="1">
      <c r="A1685" s="42"/>
      <c r="B1685" s="43"/>
      <c r="C1685" s="44"/>
      <c r="D1685" s="226" t="s">
        <v>156</v>
      </c>
      <c r="E1685" s="44"/>
      <c r="F1685" s="227" t="s">
        <v>1670</v>
      </c>
      <c r="G1685" s="44"/>
      <c r="H1685" s="44"/>
      <c r="I1685" s="223"/>
      <c r="J1685" s="44"/>
      <c r="K1685" s="44"/>
      <c r="L1685" s="48"/>
      <c r="M1685" s="224"/>
      <c r="N1685" s="225"/>
      <c r="O1685" s="88"/>
      <c r="P1685" s="88"/>
      <c r="Q1685" s="88"/>
      <c r="R1685" s="88"/>
      <c r="S1685" s="88"/>
      <c r="T1685" s="89"/>
      <c r="U1685" s="42"/>
      <c r="V1685" s="42"/>
      <c r="W1685" s="42"/>
      <c r="X1685" s="42"/>
      <c r="Y1685" s="42"/>
      <c r="Z1685" s="42"/>
      <c r="AA1685" s="42"/>
      <c r="AB1685" s="42"/>
      <c r="AC1685" s="42"/>
      <c r="AD1685" s="42"/>
      <c r="AE1685" s="42"/>
      <c r="AT1685" s="20" t="s">
        <v>156</v>
      </c>
      <c r="AU1685" s="20" t="s">
        <v>88</v>
      </c>
    </row>
    <row r="1686" s="14" customFormat="1">
      <c r="A1686" s="14"/>
      <c r="B1686" s="244"/>
      <c r="C1686" s="245"/>
      <c r="D1686" s="221" t="s">
        <v>186</v>
      </c>
      <c r="E1686" s="246" t="s">
        <v>32</v>
      </c>
      <c r="F1686" s="247" t="s">
        <v>1671</v>
      </c>
      <c r="G1686" s="245"/>
      <c r="H1686" s="246" t="s">
        <v>32</v>
      </c>
      <c r="I1686" s="248"/>
      <c r="J1686" s="245"/>
      <c r="K1686" s="245"/>
      <c r="L1686" s="249"/>
      <c r="M1686" s="250"/>
      <c r="N1686" s="251"/>
      <c r="O1686" s="251"/>
      <c r="P1686" s="251"/>
      <c r="Q1686" s="251"/>
      <c r="R1686" s="251"/>
      <c r="S1686" s="251"/>
      <c r="T1686" s="252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53" t="s">
        <v>186</v>
      </c>
      <c r="AU1686" s="253" t="s">
        <v>88</v>
      </c>
      <c r="AV1686" s="14" t="s">
        <v>86</v>
      </c>
      <c r="AW1686" s="14" t="s">
        <v>39</v>
      </c>
      <c r="AX1686" s="14" t="s">
        <v>78</v>
      </c>
      <c r="AY1686" s="253" t="s">
        <v>146</v>
      </c>
    </row>
    <row r="1687" s="13" customFormat="1">
      <c r="A1687" s="13"/>
      <c r="B1687" s="229"/>
      <c r="C1687" s="230"/>
      <c r="D1687" s="221" t="s">
        <v>186</v>
      </c>
      <c r="E1687" s="231" t="s">
        <v>32</v>
      </c>
      <c r="F1687" s="232" t="s">
        <v>1672</v>
      </c>
      <c r="G1687" s="230"/>
      <c r="H1687" s="233">
        <v>8.593</v>
      </c>
      <c r="I1687" s="234"/>
      <c r="J1687" s="230"/>
      <c r="K1687" s="230"/>
      <c r="L1687" s="235"/>
      <c r="M1687" s="236"/>
      <c r="N1687" s="237"/>
      <c r="O1687" s="237"/>
      <c r="P1687" s="237"/>
      <c r="Q1687" s="237"/>
      <c r="R1687" s="237"/>
      <c r="S1687" s="237"/>
      <c r="T1687" s="238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39" t="s">
        <v>186</v>
      </c>
      <c r="AU1687" s="239" t="s">
        <v>88</v>
      </c>
      <c r="AV1687" s="13" t="s">
        <v>88</v>
      </c>
      <c r="AW1687" s="13" t="s">
        <v>39</v>
      </c>
      <c r="AX1687" s="13" t="s">
        <v>78</v>
      </c>
      <c r="AY1687" s="239" t="s">
        <v>146</v>
      </c>
    </row>
    <row r="1688" s="13" customFormat="1">
      <c r="A1688" s="13"/>
      <c r="B1688" s="229"/>
      <c r="C1688" s="230"/>
      <c r="D1688" s="221" t="s">
        <v>186</v>
      </c>
      <c r="E1688" s="231" t="s">
        <v>32</v>
      </c>
      <c r="F1688" s="232" t="s">
        <v>1673</v>
      </c>
      <c r="G1688" s="230"/>
      <c r="H1688" s="233">
        <v>3.7080000000000002</v>
      </c>
      <c r="I1688" s="234"/>
      <c r="J1688" s="230"/>
      <c r="K1688" s="230"/>
      <c r="L1688" s="235"/>
      <c r="M1688" s="236"/>
      <c r="N1688" s="237"/>
      <c r="O1688" s="237"/>
      <c r="P1688" s="237"/>
      <c r="Q1688" s="237"/>
      <c r="R1688" s="237"/>
      <c r="S1688" s="237"/>
      <c r="T1688" s="238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239" t="s">
        <v>186</v>
      </c>
      <c r="AU1688" s="239" t="s">
        <v>88</v>
      </c>
      <c r="AV1688" s="13" t="s">
        <v>88</v>
      </c>
      <c r="AW1688" s="13" t="s">
        <v>39</v>
      </c>
      <c r="AX1688" s="13" t="s">
        <v>78</v>
      </c>
      <c r="AY1688" s="239" t="s">
        <v>146</v>
      </c>
    </row>
    <row r="1689" s="15" customFormat="1">
      <c r="A1689" s="15"/>
      <c r="B1689" s="254"/>
      <c r="C1689" s="255"/>
      <c r="D1689" s="221" t="s">
        <v>186</v>
      </c>
      <c r="E1689" s="256" t="s">
        <v>32</v>
      </c>
      <c r="F1689" s="257" t="s">
        <v>256</v>
      </c>
      <c r="G1689" s="255"/>
      <c r="H1689" s="258">
        <v>12.301</v>
      </c>
      <c r="I1689" s="259"/>
      <c r="J1689" s="255"/>
      <c r="K1689" s="255"/>
      <c r="L1689" s="260"/>
      <c r="M1689" s="261"/>
      <c r="N1689" s="262"/>
      <c r="O1689" s="262"/>
      <c r="P1689" s="262"/>
      <c r="Q1689" s="262"/>
      <c r="R1689" s="262"/>
      <c r="S1689" s="262"/>
      <c r="T1689" s="263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T1689" s="264" t="s">
        <v>186</v>
      </c>
      <c r="AU1689" s="264" t="s">
        <v>88</v>
      </c>
      <c r="AV1689" s="15" t="s">
        <v>171</v>
      </c>
      <c r="AW1689" s="15" t="s">
        <v>39</v>
      </c>
      <c r="AX1689" s="15" t="s">
        <v>86</v>
      </c>
      <c r="AY1689" s="264" t="s">
        <v>146</v>
      </c>
    </row>
    <row r="1690" s="2" customFormat="1" ht="24.15" customHeight="1">
      <c r="A1690" s="42"/>
      <c r="B1690" s="43"/>
      <c r="C1690" s="265" t="s">
        <v>1674</v>
      </c>
      <c r="D1690" s="265" t="s">
        <v>286</v>
      </c>
      <c r="E1690" s="266" t="s">
        <v>1675</v>
      </c>
      <c r="F1690" s="267" t="s">
        <v>1676</v>
      </c>
      <c r="G1690" s="268" t="s">
        <v>294</v>
      </c>
      <c r="H1690" s="269">
        <v>12.301</v>
      </c>
      <c r="I1690" s="270"/>
      <c r="J1690" s="271">
        <f>ROUND(I1690*H1690,2)</f>
        <v>0</v>
      </c>
      <c r="K1690" s="267" t="s">
        <v>32</v>
      </c>
      <c r="L1690" s="272"/>
      <c r="M1690" s="273" t="s">
        <v>32</v>
      </c>
      <c r="N1690" s="274" t="s">
        <v>49</v>
      </c>
      <c r="O1690" s="88"/>
      <c r="P1690" s="217">
        <f>O1690*H1690</f>
        <v>0</v>
      </c>
      <c r="Q1690" s="217">
        <v>0.035650000000000001</v>
      </c>
      <c r="R1690" s="217">
        <f>Q1690*H1690</f>
        <v>0.43853065000000002</v>
      </c>
      <c r="S1690" s="217">
        <v>0</v>
      </c>
      <c r="T1690" s="218">
        <f>S1690*H1690</f>
        <v>0</v>
      </c>
      <c r="U1690" s="42"/>
      <c r="V1690" s="42"/>
      <c r="W1690" s="42"/>
      <c r="X1690" s="42"/>
      <c r="Y1690" s="42"/>
      <c r="Z1690" s="42"/>
      <c r="AA1690" s="42"/>
      <c r="AB1690" s="42"/>
      <c r="AC1690" s="42"/>
      <c r="AD1690" s="42"/>
      <c r="AE1690" s="42"/>
      <c r="AR1690" s="219" t="s">
        <v>538</v>
      </c>
      <c r="AT1690" s="219" t="s">
        <v>286</v>
      </c>
      <c r="AU1690" s="219" t="s">
        <v>88</v>
      </c>
      <c r="AY1690" s="20" t="s">
        <v>146</v>
      </c>
      <c r="BE1690" s="220">
        <f>IF(N1690="základní",J1690,0)</f>
        <v>0</v>
      </c>
      <c r="BF1690" s="220">
        <f>IF(N1690="snížená",J1690,0)</f>
        <v>0</v>
      </c>
      <c r="BG1690" s="220">
        <f>IF(N1690="zákl. přenesená",J1690,0)</f>
        <v>0</v>
      </c>
      <c r="BH1690" s="220">
        <f>IF(N1690="sníž. přenesená",J1690,0)</f>
        <v>0</v>
      </c>
      <c r="BI1690" s="220">
        <f>IF(N1690="nulová",J1690,0)</f>
        <v>0</v>
      </c>
      <c r="BJ1690" s="20" t="s">
        <v>86</v>
      </c>
      <c r="BK1690" s="220">
        <f>ROUND(I1690*H1690,2)</f>
        <v>0</v>
      </c>
      <c r="BL1690" s="20" t="s">
        <v>362</v>
      </c>
      <c r="BM1690" s="219" t="s">
        <v>1677</v>
      </c>
    </row>
    <row r="1691" s="2" customFormat="1">
      <c r="A1691" s="42"/>
      <c r="B1691" s="43"/>
      <c r="C1691" s="44"/>
      <c r="D1691" s="221" t="s">
        <v>155</v>
      </c>
      <c r="E1691" s="44"/>
      <c r="F1691" s="222" t="s">
        <v>1676</v>
      </c>
      <c r="G1691" s="44"/>
      <c r="H1691" s="44"/>
      <c r="I1691" s="223"/>
      <c r="J1691" s="44"/>
      <c r="K1691" s="44"/>
      <c r="L1691" s="48"/>
      <c r="M1691" s="224"/>
      <c r="N1691" s="225"/>
      <c r="O1691" s="88"/>
      <c r="P1691" s="88"/>
      <c r="Q1691" s="88"/>
      <c r="R1691" s="88"/>
      <c r="S1691" s="88"/>
      <c r="T1691" s="89"/>
      <c r="U1691" s="42"/>
      <c r="V1691" s="42"/>
      <c r="W1691" s="42"/>
      <c r="X1691" s="42"/>
      <c r="Y1691" s="42"/>
      <c r="Z1691" s="42"/>
      <c r="AA1691" s="42"/>
      <c r="AB1691" s="42"/>
      <c r="AC1691" s="42"/>
      <c r="AD1691" s="42"/>
      <c r="AE1691" s="42"/>
      <c r="AT1691" s="20" t="s">
        <v>155</v>
      </c>
      <c r="AU1691" s="20" t="s">
        <v>88</v>
      </c>
    </row>
    <row r="1692" s="2" customFormat="1" ht="33" customHeight="1">
      <c r="A1692" s="42"/>
      <c r="B1692" s="43"/>
      <c r="C1692" s="208" t="s">
        <v>1678</v>
      </c>
      <c r="D1692" s="208" t="s">
        <v>149</v>
      </c>
      <c r="E1692" s="209" t="s">
        <v>1679</v>
      </c>
      <c r="F1692" s="210" t="s">
        <v>1680</v>
      </c>
      <c r="G1692" s="211" t="s">
        <v>294</v>
      </c>
      <c r="H1692" s="212">
        <v>121.726</v>
      </c>
      <c r="I1692" s="213"/>
      <c r="J1692" s="214">
        <f>ROUND(I1692*H1692,2)</f>
        <v>0</v>
      </c>
      <c r="K1692" s="210" t="s">
        <v>152</v>
      </c>
      <c r="L1692" s="48"/>
      <c r="M1692" s="215" t="s">
        <v>32</v>
      </c>
      <c r="N1692" s="216" t="s">
        <v>49</v>
      </c>
      <c r="O1692" s="88"/>
      <c r="P1692" s="217">
        <f>O1692*H1692</f>
        <v>0</v>
      </c>
      <c r="Q1692" s="217">
        <v>0.00025999999999999998</v>
      </c>
      <c r="R1692" s="217">
        <f>Q1692*H1692</f>
        <v>0.031648759999999998</v>
      </c>
      <c r="S1692" s="217">
        <v>0</v>
      </c>
      <c r="T1692" s="218">
        <f>S1692*H1692</f>
        <v>0</v>
      </c>
      <c r="U1692" s="42"/>
      <c r="V1692" s="42"/>
      <c r="W1692" s="42"/>
      <c r="X1692" s="42"/>
      <c r="Y1692" s="42"/>
      <c r="Z1692" s="42"/>
      <c r="AA1692" s="42"/>
      <c r="AB1692" s="42"/>
      <c r="AC1692" s="42"/>
      <c r="AD1692" s="42"/>
      <c r="AE1692" s="42"/>
      <c r="AR1692" s="219" t="s">
        <v>362</v>
      </c>
      <c r="AT1692" s="219" t="s">
        <v>149</v>
      </c>
      <c r="AU1692" s="219" t="s">
        <v>88</v>
      </c>
      <c r="AY1692" s="20" t="s">
        <v>146</v>
      </c>
      <c r="BE1692" s="220">
        <f>IF(N1692="základní",J1692,0)</f>
        <v>0</v>
      </c>
      <c r="BF1692" s="220">
        <f>IF(N1692="snížená",J1692,0)</f>
        <v>0</v>
      </c>
      <c r="BG1692" s="220">
        <f>IF(N1692="zákl. přenesená",J1692,0)</f>
        <v>0</v>
      </c>
      <c r="BH1692" s="220">
        <f>IF(N1692="sníž. přenesená",J1692,0)</f>
        <v>0</v>
      </c>
      <c r="BI1692" s="220">
        <f>IF(N1692="nulová",J1692,0)</f>
        <v>0</v>
      </c>
      <c r="BJ1692" s="20" t="s">
        <v>86</v>
      </c>
      <c r="BK1692" s="220">
        <f>ROUND(I1692*H1692,2)</f>
        <v>0</v>
      </c>
      <c r="BL1692" s="20" t="s">
        <v>362</v>
      </c>
      <c r="BM1692" s="219" t="s">
        <v>1681</v>
      </c>
    </row>
    <row r="1693" s="2" customFormat="1">
      <c r="A1693" s="42"/>
      <c r="B1693" s="43"/>
      <c r="C1693" s="44"/>
      <c r="D1693" s="221" t="s">
        <v>155</v>
      </c>
      <c r="E1693" s="44"/>
      <c r="F1693" s="222" t="s">
        <v>1682</v>
      </c>
      <c r="G1693" s="44"/>
      <c r="H1693" s="44"/>
      <c r="I1693" s="223"/>
      <c r="J1693" s="44"/>
      <c r="K1693" s="44"/>
      <c r="L1693" s="48"/>
      <c r="M1693" s="224"/>
      <c r="N1693" s="225"/>
      <c r="O1693" s="88"/>
      <c r="P1693" s="88"/>
      <c r="Q1693" s="88"/>
      <c r="R1693" s="88"/>
      <c r="S1693" s="88"/>
      <c r="T1693" s="89"/>
      <c r="U1693" s="42"/>
      <c r="V1693" s="42"/>
      <c r="W1693" s="42"/>
      <c r="X1693" s="42"/>
      <c r="Y1693" s="42"/>
      <c r="Z1693" s="42"/>
      <c r="AA1693" s="42"/>
      <c r="AB1693" s="42"/>
      <c r="AC1693" s="42"/>
      <c r="AD1693" s="42"/>
      <c r="AE1693" s="42"/>
      <c r="AT1693" s="20" t="s">
        <v>155</v>
      </c>
      <c r="AU1693" s="20" t="s">
        <v>88</v>
      </c>
    </row>
    <row r="1694" s="2" customFormat="1">
      <c r="A1694" s="42"/>
      <c r="B1694" s="43"/>
      <c r="C1694" s="44"/>
      <c r="D1694" s="226" t="s">
        <v>156</v>
      </c>
      <c r="E1694" s="44"/>
      <c r="F1694" s="227" t="s">
        <v>1683</v>
      </c>
      <c r="G1694" s="44"/>
      <c r="H1694" s="44"/>
      <c r="I1694" s="223"/>
      <c r="J1694" s="44"/>
      <c r="K1694" s="44"/>
      <c r="L1694" s="48"/>
      <c r="M1694" s="224"/>
      <c r="N1694" s="225"/>
      <c r="O1694" s="88"/>
      <c r="P1694" s="88"/>
      <c r="Q1694" s="88"/>
      <c r="R1694" s="88"/>
      <c r="S1694" s="88"/>
      <c r="T1694" s="89"/>
      <c r="U1694" s="42"/>
      <c r="V1694" s="42"/>
      <c r="W1694" s="42"/>
      <c r="X1694" s="42"/>
      <c r="Y1694" s="42"/>
      <c r="Z1694" s="42"/>
      <c r="AA1694" s="42"/>
      <c r="AB1694" s="42"/>
      <c r="AC1694" s="42"/>
      <c r="AD1694" s="42"/>
      <c r="AE1694" s="42"/>
      <c r="AT1694" s="20" t="s">
        <v>156</v>
      </c>
      <c r="AU1694" s="20" t="s">
        <v>88</v>
      </c>
    </row>
    <row r="1695" s="13" customFormat="1">
      <c r="A1695" s="13"/>
      <c r="B1695" s="229"/>
      <c r="C1695" s="230"/>
      <c r="D1695" s="221" t="s">
        <v>186</v>
      </c>
      <c r="E1695" s="231" t="s">
        <v>32</v>
      </c>
      <c r="F1695" s="232" t="s">
        <v>1684</v>
      </c>
      <c r="G1695" s="230"/>
      <c r="H1695" s="233">
        <v>20.082999999999998</v>
      </c>
      <c r="I1695" s="234"/>
      <c r="J1695" s="230"/>
      <c r="K1695" s="230"/>
      <c r="L1695" s="235"/>
      <c r="M1695" s="236"/>
      <c r="N1695" s="237"/>
      <c r="O1695" s="237"/>
      <c r="P1695" s="237"/>
      <c r="Q1695" s="237"/>
      <c r="R1695" s="237"/>
      <c r="S1695" s="237"/>
      <c r="T1695" s="238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39" t="s">
        <v>186</v>
      </c>
      <c r="AU1695" s="239" t="s">
        <v>88</v>
      </c>
      <c r="AV1695" s="13" t="s">
        <v>88</v>
      </c>
      <c r="AW1695" s="13" t="s">
        <v>39</v>
      </c>
      <c r="AX1695" s="13" t="s">
        <v>78</v>
      </c>
      <c r="AY1695" s="239" t="s">
        <v>146</v>
      </c>
    </row>
    <row r="1696" s="13" customFormat="1">
      <c r="A1696" s="13"/>
      <c r="B1696" s="229"/>
      <c r="C1696" s="230"/>
      <c r="D1696" s="221" t="s">
        <v>186</v>
      </c>
      <c r="E1696" s="231" t="s">
        <v>32</v>
      </c>
      <c r="F1696" s="232" t="s">
        <v>1685</v>
      </c>
      <c r="G1696" s="230"/>
      <c r="H1696" s="233">
        <v>14.59</v>
      </c>
      <c r="I1696" s="234"/>
      <c r="J1696" s="230"/>
      <c r="K1696" s="230"/>
      <c r="L1696" s="235"/>
      <c r="M1696" s="236"/>
      <c r="N1696" s="237"/>
      <c r="O1696" s="237"/>
      <c r="P1696" s="237"/>
      <c r="Q1696" s="237"/>
      <c r="R1696" s="237"/>
      <c r="S1696" s="237"/>
      <c r="T1696" s="238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39" t="s">
        <v>186</v>
      </c>
      <c r="AU1696" s="239" t="s">
        <v>88</v>
      </c>
      <c r="AV1696" s="13" t="s">
        <v>88</v>
      </c>
      <c r="AW1696" s="13" t="s">
        <v>39</v>
      </c>
      <c r="AX1696" s="13" t="s">
        <v>78</v>
      </c>
      <c r="AY1696" s="239" t="s">
        <v>146</v>
      </c>
    </row>
    <row r="1697" s="13" customFormat="1">
      <c r="A1697" s="13"/>
      <c r="B1697" s="229"/>
      <c r="C1697" s="230"/>
      <c r="D1697" s="221" t="s">
        <v>186</v>
      </c>
      <c r="E1697" s="231" t="s">
        <v>32</v>
      </c>
      <c r="F1697" s="232" t="s">
        <v>1686</v>
      </c>
      <c r="G1697" s="230"/>
      <c r="H1697" s="233">
        <v>20.082999999999998</v>
      </c>
      <c r="I1697" s="234"/>
      <c r="J1697" s="230"/>
      <c r="K1697" s="230"/>
      <c r="L1697" s="235"/>
      <c r="M1697" s="236"/>
      <c r="N1697" s="237"/>
      <c r="O1697" s="237"/>
      <c r="P1697" s="237"/>
      <c r="Q1697" s="237"/>
      <c r="R1697" s="237"/>
      <c r="S1697" s="237"/>
      <c r="T1697" s="238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39" t="s">
        <v>186</v>
      </c>
      <c r="AU1697" s="239" t="s">
        <v>88</v>
      </c>
      <c r="AV1697" s="13" t="s">
        <v>88</v>
      </c>
      <c r="AW1697" s="13" t="s">
        <v>39</v>
      </c>
      <c r="AX1697" s="13" t="s">
        <v>78</v>
      </c>
      <c r="AY1697" s="239" t="s">
        <v>146</v>
      </c>
    </row>
    <row r="1698" s="13" customFormat="1">
      <c r="A1698" s="13"/>
      <c r="B1698" s="229"/>
      <c r="C1698" s="230"/>
      <c r="D1698" s="221" t="s">
        <v>186</v>
      </c>
      <c r="E1698" s="231" t="s">
        <v>32</v>
      </c>
      <c r="F1698" s="232" t="s">
        <v>1687</v>
      </c>
      <c r="G1698" s="230"/>
      <c r="H1698" s="233">
        <v>7.4180000000000001</v>
      </c>
      <c r="I1698" s="234"/>
      <c r="J1698" s="230"/>
      <c r="K1698" s="230"/>
      <c r="L1698" s="235"/>
      <c r="M1698" s="236"/>
      <c r="N1698" s="237"/>
      <c r="O1698" s="237"/>
      <c r="P1698" s="237"/>
      <c r="Q1698" s="237"/>
      <c r="R1698" s="237"/>
      <c r="S1698" s="237"/>
      <c r="T1698" s="238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39" t="s">
        <v>186</v>
      </c>
      <c r="AU1698" s="239" t="s">
        <v>88</v>
      </c>
      <c r="AV1698" s="13" t="s">
        <v>88</v>
      </c>
      <c r="AW1698" s="13" t="s">
        <v>39</v>
      </c>
      <c r="AX1698" s="13" t="s">
        <v>78</v>
      </c>
      <c r="AY1698" s="239" t="s">
        <v>146</v>
      </c>
    </row>
    <row r="1699" s="13" customFormat="1">
      <c r="A1699" s="13"/>
      <c r="B1699" s="229"/>
      <c r="C1699" s="230"/>
      <c r="D1699" s="221" t="s">
        <v>186</v>
      </c>
      <c r="E1699" s="231" t="s">
        <v>32</v>
      </c>
      <c r="F1699" s="232" t="s">
        <v>1688</v>
      </c>
      <c r="G1699" s="230"/>
      <c r="H1699" s="233">
        <v>5.7199999999999998</v>
      </c>
      <c r="I1699" s="234"/>
      <c r="J1699" s="230"/>
      <c r="K1699" s="230"/>
      <c r="L1699" s="235"/>
      <c r="M1699" s="236"/>
      <c r="N1699" s="237"/>
      <c r="O1699" s="237"/>
      <c r="P1699" s="237"/>
      <c r="Q1699" s="237"/>
      <c r="R1699" s="237"/>
      <c r="S1699" s="237"/>
      <c r="T1699" s="238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39" t="s">
        <v>186</v>
      </c>
      <c r="AU1699" s="239" t="s">
        <v>88</v>
      </c>
      <c r="AV1699" s="13" t="s">
        <v>88</v>
      </c>
      <c r="AW1699" s="13" t="s">
        <v>39</v>
      </c>
      <c r="AX1699" s="13" t="s">
        <v>78</v>
      </c>
      <c r="AY1699" s="239" t="s">
        <v>146</v>
      </c>
    </row>
    <row r="1700" s="13" customFormat="1">
      <c r="A1700" s="13"/>
      <c r="B1700" s="229"/>
      <c r="C1700" s="230"/>
      <c r="D1700" s="221" t="s">
        <v>186</v>
      </c>
      <c r="E1700" s="231" t="s">
        <v>32</v>
      </c>
      <c r="F1700" s="232" t="s">
        <v>1689</v>
      </c>
      <c r="G1700" s="230"/>
      <c r="H1700" s="233">
        <v>7.4180000000000001</v>
      </c>
      <c r="I1700" s="234"/>
      <c r="J1700" s="230"/>
      <c r="K1700" s="230"/>
      <c r="L1700" s="235"/>
      <c r="M1700" s="236"/>
      <c r="N1700" s="237"/>
      <c r="O1700" s="237"/>
      <c r="P1700" s="237"/>
      <c r="Q1700" s="237"/>
      <c r="R1700" s="237"/>
      <c r="S1700" s="237"/>
      <c r="T1700" s="238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39" t="s">
        <v>186</v>
      </c>
      <c r="AU1700" s="239" t="s">
        <v>88</v>
      </c>
      <c r="AV1700" s="13" t="s">
        <v>88</v>
      </c>
      <c r="AW1700" s="13" t="s">
        <v>39</v>
      </c>
      <c r="AX1700" s="13" t="s">
        <v>78</v>
      </c>
      <c r="AY1700" s="239" t="s">
        <v>146</v>
      </c>
    </row>
    <row r="1701" s="13" customFormat="1">
      <c r="A1701" s="13"/>
      <c r="B1701" s="229"/>
      <c r="C1701" s="230"/>
      <c r="D1701" s="221" t="s">
        <v>186</v>
      </c>
      <c r="E1701" s="231" t="s">
        <v>32</v>
      </c>
      <c r="F1701" s="232" t="s">
        <v>1690</v>
      </c>
      <c r="G1701" s="230"/>
      <c r="H1701" s="233">
        <v>7.2800000000000002</v>
      </c>
      <c r="I1701" s="234"/>
      <c r="J1701" s="230"/>
      <c r="K1701" s="230"/>
      <c r="L1701" s="235"/>
      <c r="M1701" s="236"/>
      <c r="N1701" s="237"/>
      <c r="O1701" s="237"/>
      <c r="P1701" s="237"/>
      <c r="Q1701" s="237"/>
      <c r="R1701" s="237"/>
      <c r="S1701" s="237"/>
      <c r="T1701" s="238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39" t="s">
        <v>186</v>
      </c>
      <c r="AU1701" s="239" t="s">
        <v>88</v>
      </c>
      <c r="AV1701" s="13" t="s">
        <v>88</v>
      </c>
      <c r="AW1701" s="13" t="s">
        <v>39</v>
      </c>
      <c r="AX1701" s="13" t="s">
        <v>78</v>
      </c>
      <c r="AY1701" s="239" t="s">
        <v>146</v>
      </c>
    </row>
    <row r="1702" s="13" customFormat="1">
      <c r="A1702" s="13"/>
      <c r="B1702" s="229"/>
      <c r="C1702" s="230"/>
      <c r="D1702" s="221" t="s">
        <v>186</v>
      </c>
      <c r="E1702" s="231" t="s">
        <v>32</v>
      </c>
      <c r="F1702" s="232" t="s">
        <v>1691</v>
      </c>
      <c r="G1702" s="230"/>
      <c r="H1702" s="233">
        <v>9.3599999999999994</v>
      </c>
      <c r="I1702" s="234"/>
      <c r="J1702" s="230"/>
      <c r="K1702" s="230"/>
      <c r="L1702" s="235"/>
      <c r="M1702" s="236"/>
      <c r="N1702" s="237"/>
      <c r="O1702" s="237"/>
      <c r="P1702" s="237"/>
      <c r="Q1702" s="237"/>
      <c r="R1702" s="237"/>
      <c r="S1702" s="237"/>
      <c r="T1702" s="238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39" t="s">
        <v>186</v>
      </c>
      <c r="AU1702" s="239" t="s">
        <v>88</v>
      </c>
      <c r="AV1702" s="13" t="s">
        <v>88</v>
      </c>
      <c r="AW1702" s="13" t="s">
        <v>39</v>
      </c>
      <c r="AX1702" s="13" t="s">
        <v>78</v>
      </c>
      <c r="AY1702" s="239" t="s">
        <v>146</v>
      </c>
    </row>
    <row r="1703" s="13" customFormat="1">
      <c r="A1703" s="13"/>
      <c r="B1703" s="229"/>
      <c r="C1703" s="230"/>
      <c r="D1703" s="221" t="s">
        <v>186</v>
      </c>
      <c r="E1703" s="231" t="s">
        <v>32</v>
      </c>
      <c r="F1703" s="232" t="s">
        <v>1692</v>
      </c>
      <c r="G1703" s="230"/>
      <c r="H1703" s="233">
        <v>5.25</v>
      </c>
      <c r="I1703" s="234"/>
      <c r="J1703" s="230"/>
      <c r="K1703" s="230"/>
      <c r="L1703" s="235"/>
      <c r="M1703" s="236"/>
      <c r="N1703" s="237"/>
      <c r="O1703" s="237"/>
      <c r="P1703" s="237"/>
      <c r="Q1703" s="237"/>
      <c r="R1703" s="237"/>
      <c r="S1703" s="237"/>
      <c r="T1703" s="238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39" t="s">
        <v>186</v>
      </c>
      <c r="AU1703" s="239" t="s">
        <v>88</v>
      </c>
      <c r="AV1703" s="13" t="s">
        <v>88</v>
      </c>
      <c r="AW1703" s="13" t="s">
        <v>39</v>
      </c>
      <c r="AX1703" s="13" t="s">
        <v>78</v>
      </c>
      <c r="AY1703" s="239" t="s">
        <v>146</v>
      </c>
    </row>
    <row r="1704" s="13" customFormat="1">
      <c r="A1704" s="13"/>
      <c r="B1704" s="229"/>
      <c r="C1704" s="230"/>
      <c r="D1704" s="221" t="s">
        <v>186</v>
      </c>
      <c r="E1704" s="231" t="s">
        <v>32</v>
      </c>
      <c r="F1704" s="232" t="s">
        <v>1693</v>
      </c>
      <c r="G1704" s="230"/>
      <c r="H1704" s="233">
        <v>5.25</v>
      </c>
      <c r="I1704" s="234"/>
      <c r="J1704" s="230"/>
      <c r="K1704" s="230"/>
      <c r="L1704" s="235"/>
      <c r="M1704" s="236"/>
      <c r="N1704" s="237"/>
      <c r="O1704" s="237"/>
      <c r="P1704" s="237"/>
      <c r="Q1704" s="237"/>
      <c r="R1704" s="237"/>
      <c r="S1704" s="237"/>
      <c r="T1704" s="238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T1704" s="239" t="s">
        <v>186</v>
      </c>
      <c r="AU1704" s="239" t="s">
        <v>88</v>
      </c>
      <c r="AV1704" s="13" t="s">
        <v>88</v>
      </c>
      <c r="AW1704" s="13" t="s">
        <v>39</v>
      </c>
      <c r="AX1704" s="13" t="s">
        <v>78</v>
      </c>
      <c r="AY1704" s="239" t="s">
        <v>146</v>
      </c>
    </row>
    <row r="1705" s="13" customFormat="1">
      <c r="A1705" s="13"/>
      <c r="B1705" s="229"/>
      <c r="C1705" s="230"/>
      <c r="D1705" s="221" t="s">
        <v>186</v>
      </c>
      <c r="E1705" s="231" t="s">
        <v>32</v>
      </c>
      <c r="F1705" s="232" t="s">
        <v>1694</v>
      </c>
      <c r="G1705" s="230"/>
      <c r="H1705" s="233">
        <v>7.4180000000000001</v>
      </c>
      <c r="I1705" s="234"/>
      <c r="J1705" s="230"/>
      <c r="K1705" s="230"/>
      <c r="L1705" s="235"/>
      <c r="M1705" s="236"/>
      <c r="N1705" s="237"/>
      <c r="O1705" s="237"/>
      <c r="P1705" s="237"/>
      <c r="Q1705" s="237"/>
      <c r="R1705" s="237"/>
      <c r="S1705" s="237"/>
      <c r="T1705" s="238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39" t="s">
        <v>186</v>
      </c>
      <c r="AU1705" s="239" t="s">
        <v>88</v>
      </c>
      <c r="AV1705" s="13" t="s">
        <v>88</v>
      </c>
      <c r="AW1705" s="13" t="s">
        <v>39</v>
      </c>
      <c r="AX1705" s="13" t="s">
        <v>78</v>
      </c>
      <c r="AY1705" s="239" t="s">
        <v>146</v>
      </c>
    </row>
    <row r="1706" s="14" customFormat="1">
      <c r="A1706" s="14"/>
      <c r="B1706" s="244"/>
      <c r="C1706" s="245"/>
      <c r="D1706" s="221" t="s">
        <v>186</v>
      </c>
      <c r="E1706" s="246" t="s">
        <v>32</v>
      </c>
      <c r="F1706" s="247" t="s">
        <v>1695</v>
      </c>
      <c r="G1706" s="245"/>
      <c r="H1706" s="246" t="s">
        <v>32</v>
      </c>
      <c r="I1706" s="248"/>
      <c r="J1706" s="245"/>
      <c r="K1706" s="245"/>
      <c r="L1706" s="249"/>
      <c r="M1706" s="250"/>
      <c r="N1706" s="251"/>
      <c r="O1706" s="251"/>
      <c r="P1706" s="251"/>
      <c r="Q1706" s="251"/>
      <c r="R1706" s="251"/>
      <c r="S1706" s="251"/>
      <c r="T1706" s="252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53" t="s">
        <v>186</v>
      </c>
      <c r="AU1706" s="253" t="s">
        <v>88</v>
      </c>
      <c r="AV1706" s="14" t="s">
        <v>86</v>
      </c>
      <c r="AW1706" s="14" t="s">
        <v>39</v>
      </c>
      <c r="AX1706" s="14" t="s">
        <v>78</v>
      </c>
      <c r="AY1706" s="253" t="s">
        <v>146</v>
      </c>
    </row>
    <row r="1707" s="13" customFormat="1">
      <c r="A1707" s="13"/>
      <c r="B1707" s="229"/>
      <c r="C1707" s="230"/>
      <c r="D1707" s="221" t="s">
        <v>186</v>
      </c>
      <c r="E1707" s="231" t="s">
        <v>32</v>
      </c>
      <c r="F1707" s="232" t="s">
        <v>1696</v>
      </c>
      <c r="G1707" s="230"/>
      <c r="H1707" s="233">
        <v>5.9279999999999999</v>
      </c>
      <c r="I1707" s="234"/>
      <c r="J1707" s="230"/>
      <c r="K1707" s="230"/>
      <c r="L1707" s="235"/>
      <c r="M1707" s="236"/>
      <c r="N1707" s="237"/>
      <c r="O1707" s="237"/>
      <c r="P1707" s="237"/>
      <c r="Q1707" s="237"/>
      <c r="R1707" s="237"/>
      <c r="S1707" s="237"/>
      <c r="T1707" s="238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239" t="s">
        <v>186</v>
      </c>
      <c r="AU1707" s="239" t="s">
        <v>88</v>
      </c>
      <c r="AV1707" s="13" t="s">
        <v>88</v>
      </c>
      <c r="AW1707" s="13" t="s">
        <v>39</v>
      </c>
      <c r="AX1707" s="13" t="s">
        <v>78</v>
      </c>
      <c r="AY1707" s="239" t="s">
        <v>146</v>
      </c>
    </row>
    <row r="1708" s="13" customFormat="1">
      <c r="A1708" s="13"/>
      <c r="B1708" s="229"/>
      <c r="C1708" s="230"/>
      <c r="D1708" s="221" t="s">
        <v>186</v>
      </c>
      <c r="E1708" s="231" t="s">
        <v>32</v>
      </c>
      <c r="F1708" s="232" t="s">
        <v>1697</v>
      </c>
      <c r="G1708" s="230"/>
      <c r="H1708" s="233">
        <v>5.9279999999999999</v>
      </c>
      <c r="I1708" s="234"/>
      <c r="J1708" s="230"/>
      <c r="K1708" s="230"/>
      <c r="L1708" s="235"/>
      <c r="M1708" s="236"/>
      <c r="N1708" s="237"/>
      <c r="O1708" s="237"/>
      <c r="P1708" s="237"/>
      <c r="Q1708" s="237"/>
      <c r="R1708" s="237"/>
      <c r="S1708" s="237"/>
      <c r="T1708" s="238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39" t="s">
        <v>186</v>
      </c>
      <c r="AU1708" s="239" t="s">
        <v>88</v>
      </c>
      <c r="AV1708" s="13" t="s">
        <v>88</v>
      </c>
      <c r="AW1708" s="13" t="s">
        <v>39</v>
      </c>
      <c r="AX1708" s="13" t="s">
        <v>78</v>
      </c>
      <c r="AY1708" s="239" t="s">
        <v>146</v>
      </c>
    </row>
    <row r="1709" s="15" customFormat="1">
      <c r="A1709" s="15"/>
      <c r="B1709" s="254"/>
      <c r="C1709" s="255"/>
      <c r="D1709" s="221" t="s">
        <v>186</v>
      </c>
      <c r="E1709" s="256" t="s">
        <v>32</v>
      </c>
      <c r="F1709" s="257" t="s">
        <v>256</v>
      </c>
      <c r="G1709" s="255"/>
      <c r="H1709" s="258">
        <v>121.72600000000001</v>
      </c>
      <c r="I1709" s="259"/>
      <c r="J1709" s="255"/>
      <c r="K1709" s="255"/>
      <c r="L1709" s="260"/>
      <c r="M1709" s="261"/>
      <c r="N1709" s="262"/>
      <c r="O1709" s="262"/>
      <c r="P1709" s="262"/>
      <c r="Q1709" s="262"/>
      <c r="R1709" s="262"/>
      <c r="S1709" s="262"/>
      <c r="T1709" s="263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T1709" s="264" t="s">
        <v>186</v>
      </c>
      <c r="AU1709" s="264" t="s">
        <v>88</v>
      </c>
      <c r="AV1709" s="15" t="s">
        <v>171</v>
      </c>
      <c r="AW1709" s="15" t="s">
        <v>39</v>
      </c>
      <c r="AX1709" s="15" t="s">
        <v>86</v>
      </c>
      <c r="AY1709" s="264" t="s">
        <v>146</v>
      </c>
    </row>
    <row r="1710" s="2" customFormat="1" ht="24.15" customHeight="1">
      <c r="A1710" s="42"/>
      <c r="B1710" s="43"/>
      <c r="C1710" s="265" t="s">
        <v>1698</v>
      </c>
      <c r="D1710" s="265" t="s">
        <v>286</v>
      </c>
      <c r="E1710" s="266" t="s">
        <v>1699</v>
      </c>
      <c r="F1710" s="267" t="s">
        <v>1700</v>
      </c>
      <c r="G1710" s="268" t="s">
        <v>294</v>
      </c>
      <c r="H1710" s="269">
        <v>121.726</v>
      </c>
      <c r="I1710" s="270"/>
      <c r="J1710" s="271">
        <f>ROUND(I1710*H1710,2)</f>
        <v>0</v>
      </c>
      <c r="K1710" s="267" t="s">
        <v>32</v>
      </c>
      <c r="L1710" s="272"/>
      <c r="M1710" s="273" t="s">
        <v>32</v>
      </c>
      <c r="N1710" s="274" t="s">
        <v>49</v>
      </c>
      <c r="O1710" s="88"/>
      <c r="P1710" s="217">
        <f>O1710*H1710</f>
        <v>0</v>
      </c>
      <c r="Q1710" s="217">
        <v>0.037960000000000001</v>
      </c>
      <c r="R1710" s="217">
        <f>Q1710*H1710</f>
        <v>4.6207189600000005</v>
      </c>
      <c r="S1710" s="217">
        <v>0</v>
      </c>
      <c r="T1710" s="218">
        <f>S1710*H1710</f>
        <v>0</v>
      </c>
      <c r="U1710" s="42"/>
      <c r="V1710" s="42"/>
      <c r="W1710" s="42"/>
      <c r="X1710" s="42"/>
      <c r="Y1710" s="42"/>
      <c r="Z1710" s="42"/>
      <c r="AA1710" s="42"/>
      <c r="AB1710" s="42"/>
      <c r="AC1710" s="42"/>
      <c r="AD1710" s="42"/>
      <c r="AE1710" s="42"/>
      <c r="AR1710" s="219" t="s">
        <v>538</v>
      </c>
      <c r="AT1710" s="219" t="s">
        <v>286</v>
      </c>
      <c r="AU1710" s="219" t="s">
        <v>88</v>
      </c>
      <c r="AY1710" s="20" t="s">
        <v>146</v>
      </c>
      <c r="BE1710" s="220">
        <f>IF(N1710="základní",J1710,0)</f>
        <v>0</v>
      </c>
      <c r="BF1710" s="220">
        <f>IF(N1710="snížená",J1710,0)</f>
        <v>0</v>
      </c>
      <c r="BG1710" s="220">
        <f>IF(N1710="zákl. přenesená",J1710,0)</f>
        <v>0</v>
      </c>
      <c r="BH1710" s="220">
        <f>IF(N1710="sníž. přenesená",J1710,0)</f>
        <v>0</v>
      </c>
      <c r="BI1710" s="220">
        <f>IF(N1710="nulová",J1710,0)</f>
        <v>0</v>
      </c>
      <c r="BJ1710" s="20" t="s">
        <v>86</v>
      </c>
      <c r="BK1710" s="220">
        <f>ROUND(I1710*H1710,2)</f>
        <v>0</v>
      </c>
      <c r="BL1710" s="20" t="s">
        <v>362</v>
      </c>
      <c r="BM1710" s="219" t="s">
        <v>1701</v>
      </c>
    </row>
    <row r="1711" s="2" customFormat="1">
      <c r="A1711" s="42"/>
      <c r="B1711" s="43"/>
      <c r="C1711" s="44"/>
      <c r="D1711" s="221" t="s">
        <v>155</v>
      </c>
      <c r="E1711" s="44"/>
      <c r="F1711" s="222" t="s">
        <v>1700</v>
      </c>
      <c r="G1711" s="44"/>
      <c r="H1711" s="44"/>
      <c r="I1711" s="223"/>
      <c r="J1711" s="44"/>
      <c r="K1711" s="44"/>
      <c r="L1711" s="48"/>
      <c r="M1711" s="224"/>
      <c r="N1711" s="225"/>
      <c r="O1711" s="88"/>
      <c r="P1711" s="88"/>
      <c r="Q1711" s="88"/>
      <c r="R1711" s="88"/>
      <c r="S1711" s="88"/>
      <c r="T1711" s="89"/>
      <c r="U1711" s="42"/>
      <c r="V1711" s="42"/>
      <c r="W1711" s="42"/>
      <c r="X1711" s="42"/>
      <c r="Y1711" s="42"/>
      <c r="Z1711" s="42"/>
      <c r="AA1711" s="42"/>
      <c r="AB1711" s="42"/>
      <c r="AC1711" s="42"/>
      <c r="AD1711" s="42"/>
      <c r="AE1711" s="42"/>
      <c r="AT1711" s="20" t="s">
        <v>155</v>
      </c>
      <c r="AU1711" s="20" t="s">
        <v>88</v>
      </c>
    </row>
    <row r="1712" s="2" customFormat="1" ht="33" customHeight="1">
      <c r="A1712" s="42"/>
      <c r="B1712" s="43"/>
      <c r="C1712" s="208" t="s">
        <v>1702</v>
      </c>
      <c r="D1712" s="208" t="s">
        <v>149</v>
      </c>
      <c r="E1712" s="209" t="s">
        <v>1703</v>
      </c>
      <c r="F1712" s="210" t="s">
        <v>1704</v>
      </c>
      <c r="G1712" s="211" t="s">
        <v>294</v>
      </c>
      <c r="H1712" s="212">
        <v>15.978</v>
      </c>
      <c r="I1712" s="213"/>
      <c r="J1712" s="214">
        <f>ROUND(I1712*H1712,2)</f>
        <v>0</v>
      </c>
      <c r="K1712" s="210" t="s">
        <v>152</v>
      </c>
      <c r="L1712" s="48"/>
      <c r="M1712" s="215" t="s">
        <v>32</v>
      </c>
      <c r="N1712" s="216" t="s">
        <v>49</v>
      </c>
      <c r="O1712" s="88"/>
      <c r="P1712" s="217">
        <f>O1712*H1712</f>
        <v>0</v>
      </c>
      <c r="Q1712" s="217">
        <v>0.00027</v>
      </c>
      <c r="R1712" s="217">
        <f>Q1712*H1712</f>
        <v>0.0043140599999999998</v>
      </c>
      <c r="S1712" s="217">
        <v>0</v>
      </c>
      <c r="T1712" s="218">
        <f>S1712*H1712</f>
        <v>0</v>
      </c>
      <c r="U1712" s="42"/>
      <c r="V1712" s="42"/>
      <c r="W1712" s="42"/>
      <c r="X1712" s="42"/>
      <c r="Y1712" s="42"/>
      <c r="Z1712" s="42"/>
      <c r="AA1712" s="42"/>
      <c r="AB1712" s="42"/>
      <c r="AC1712" s="42"/>
      <c r="AD1712" s="42"/>
      <c r="AE1712" s="42"/>
      <c r="AR1712" s="219" t="s">
        <v>362</v>
      </c>
      <c r="AT1712" s="219" t="s">
        <v>149</v>
      </c>
      <c r="AU1712" s="219" t="s">
        <v>88</v>
      </c>
      <c r="AY1712" s="20" t="s">
        <v>146</v>
      </c>
      <c r="BE1712" s="220">
        <f>IF(N1712="základní",J1712,0)</f>
        <v>0</v>
      </c>
      <c r="BF1712" s="220">
        <f>IF(N1712="snížená",J1712,0)</f>
        <v>0</v>
      </c>
      <c r="BG1712" s="220">
        <f>IF(N1712="zákl. přenesená",J1712,0)</f>
        <v>0</v>
      </c>
      <c r="BH1712" s="220">
        <f>IF(N1712="sníž. přenesená",J1712,0)</f>
        <v>0</v>
      </c>
      <c r="BI1712" s="220">
        <f>IF(N1712="nulová",J1712,0)</f>
        <v>0</v>
      </c>
      <c r="BJ1712" s="20" t="s">
        <v>86</v>
      </c>
      <c r="BK1712" s="220">
        <f>ROUND(I1712*H1712,2)</f>
        <v>0</v>
      </c>
      <c r="BL1712" s="20" t="s">
        <v>362</v>
      </c>
      <c r="BM1712" s="219" t="s">
        <v>1705</v>
      </c>
    </row>
    <row r="1713" s="2" customFormat="1">
      <c r="A1713" s="42"/>
      <c r="B1713" s="43"/>
      <c r="C1713" s="44"/>
      <c r="D1713" s="221" t="s">
        <v>155</v>
      </c>
      <c r="E1713" s="44"/>
      <c r="F1713" s="222" t="s">
        <v>1706</v>
      </c>
      <c r="G1713" s="44"/>
      <c r="H1713" s="44"/>
      <c r="I1713" s="223"/>
      <c r="J1713" s="44"/>
      <c r="K1713" s="44"/>
      <c r="L1713" s="48"/>
      <c r="M1713" s="224"/>
      <c r="N1713" s="225"/>
      <c r="O1713" s="88"/>
      <c r="P1713" s="88"/>
      <c r="Q1713" s="88"/>
      <c r="R1713" s="88"/>
      <c r="S1713" s="88"/>
      <c r="T1713" s="89"/>
      <c r="U1713" s="42"/>
      <c r="V1713" s="42"/>
      <c r="W1713" s="42"/>
      <c r="X1713" s="42"/>
      <c r="Y1713" s="42"/>
      <c r="Z1713" s="42"/>
      <c r="AA1713" s="42"/>
      <c r="AB1713" s="42"/>
      <c r="AC1713" s="42"/>
      <c r="AD1713" s="42"/>
      <c r="AE1713" s="42"/>
      <c r="AT1713" s="20" t="s">
        <v>155</v>
      </c>
      <c r="AU1713" s="20" t="s">
        <v>88</v>
      </c>
    </row>
    <row r="1714" s="2" customFormat="1">
      <c r="A1714" s="42"/>
      <c r="B1714" s="43"/>
      <c r="C1714" s="44"/>
      <c r="D1714" s="226" t="s">
        <v>156</v>
      </c>
      <c r="E1714" s="44"/>
      <c r="F1714" s="227" t="s">
        <v>1707</v>
      </c>
      <c r="G1714" s="44"/>
      <c r="H1714" s="44"/>
      <c r="I1714" s="223"/>
      <c r="J1714" s="44"/>
      <c r="K1714" s="44"/>
      <c r="L1714" s="48"/>
      <c r="M1714" s="224"/>
      <c r="N1714" s="225"/>
      <c r="O1714" s="88"/>
      <c r="P1714" s="88"/>
      <c r="Q1714" s="88"/>
      <c r="R1714" s="88"/>
      <c r="S1714" s="88"/>
      <c r="T1714" s="89"/>
      <c r="U1714" s="42"/>
      <c r="V1714" s="42"/>
      <c r="W1714" s="42"/>
      <c r="X1714" s="42"/>
      <c r="Y1714" s="42"/>
      <c r="Z1714" s="42"/>
      <c r="AA1714" s="42"/>
      <c r="AB1714" s="42"/>
      <c r="AC1714" s="42"/>
      <c r="AD1714" s="42"/>
      <c r="AE1714" s="42"/>
      <c r="AT1714" s="20" t="s">
        <v>156</v>
      </c>
      <c r="AU1714" s="20" t="s">
        <v>88</v>
      </c>
    </row>
    <row r="1715" s="14" customFormat="1">
      <c r="A1715" s="14"/>
      <c r="B1715" s="244"/>
      <c r="C1715" s="245"/>
      <c r="D1715" s="221" t="s">
        <v>186</v>
      </c>
      <c r="E1715" s="246" t="s">
        <v>32</v>
      </c>
      <c r="F1715" s="247" t="s">
        <v>1708</v>
      </c>
      <c r="G1715" s="245"/>
      <c r="H1715" s="246" t="s">
        <v>32</v>
      </c>
      <c r="I1715" s="248"/>
      <c r="J1715" s="245"/>
      <c r="K1715" s="245"/>
      <c r="L1715" s="249"/>
      <c r="M1715" s="250"/>
      <c r="N1715" s="251"/>
      <c r="O1715" s="251"/>
      <c r="P1715" s="251"/>
      <c r="Q1715" s="251"/>
      <c r="R1715" s="251"/>
      <c r="S1715" s="251"/>
      <c r="T1715" s="252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53" t="s">
        <v>186</v>
      </c>
      <c r="AU1715" s="253" t="s">
        <v>88</v>
      </c>
      <c r="AV1715" s="14" t="s">
        <v>86</v>
      </c>
      <c r="AW1715" s="14" t="s">
        <v>39</v>
      </c>
      <c r="AX1715" s="14" t="s">
        <v>78</v>
      </c>
      <c r="AY1715" s="253" t="s">
        <v>146</v>
      </c>
    </row>
    <row r="1716" s="13" customFormat="1">
      <c r="A1716" s="13"/>
      <c r="B1716" s="229"/>
      <c r="C1716" s="230"/>
      <c r="D1716" s="221" t="s">
        <v>186</v>
      </c>
      <c r="E1716" s="231" t="s">
        <v>32</v>
      </c>
      <c r="F1716" s="232" t="s">
        <v>1709</v>
      </c>
      <c r="G1716" s="230"/>
      <c r="H1716" s="233">
        <v>1.065</v>
      </c>
      <c r="I1716" s="234"/>
      <c r="J1716" s="230"/>
      <c r="K1716" s="230"/>
      <c r="L1716" s="235"/>
      <c r="M1716" s="236"/>
      <c r="N1716" s="237"/>
      <c r="O1716" s="237"/>
      <c r="P1716" s="237"/>
      <c r="Q1716" s="237"/>
      <c r="R1716" s="237"/>
      <c r="S1716" s="237"/>
      <c r="T1716" s="238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39" t="s">
        <v>186</v>
      </c>
      <c r="AU1716" s="239" t="s">
        <v>88</v>
      </c>
      <c r="AV1716" s="13" t="s">
        <v>88</v>
      </c>
      <c r="AW1716" s="13" t="s">
        <v>39</v>
      </c>
      <c r="AX1716" s="13" t="s">
        <v>78</v>
      </c>
      <c r="AY1716" s="239" t="s">
        <v>146</v>
      </c>
    </row>
    <row r="1717" s="13" customFormat="1">
      <c r="A1717" s="13"/>
      <c r="B1717" s="229"/>
      <c r="C1717" s="230"/>
      <c r="D1717" s="221" t="s">
        <v>186</v>
      </c>
      <c r="E1717" s="231" t="s">
        <v>32</v>
      </c>
      <c r="F1717" s="232" t="s">
        <v>1710</v>
      </c>
      <c r="G1717" s="230"/>
      <c r="H1717" s="233">
        <v>1.065</v>
      </c>
      <c r="I1717" s="234"/>
      <c r="J1717" s="230"/>
      <c r="K1717" s="230"/>
      <c r="L1717" s="235"/>
      <c r="M1717" s="236"/>
      <c r="N1717" s="237"/>
      <c r="O1717" s="237"/>
      <c r="P1717" s="237"/>
      <c r="Q1717" s="237"/>
      <c r="R1717" s="237"/>
      <c r="S1717" s="237"/>
      <c r="T1717" s="238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T1717" s="239" t="s">
        <v>186</v>
      </c>
      <c r="AU1717" s="239" t="s">
        <v>88</v>
      </c>
      <c r="AV1717" s="13" t="s">
        <v>88</v>
      </c>
      <c r="AW1717" s="13" t="s">
        <v>39</v>
      </c>
      <c r="AX1717" s="13" t="s">
        <v>78</v>
      </c>
      <c r="AY1717" s="239" t="s">
        <v>146</v>
      </c>
    </row>
    <row r="1718" s="13" customFormat="1">
      <c r="A1718" s="13"/>
      <c r="B1718" s="229"/>
      <c r="C1718" s="230"/>
      <c r="D1718" s="221" t="s">
        <v>186</v>
      </c>
      <c r="E1718" s="231" t="s">
        <v>32</v>
      </c>
      <c r="F1718" s="232" t="s">
        <v>1711</v>
      </c>
      <c r="G1718" s="230"/>
      <c r="H1718" s="233">
        <v>1.065</v>
      </c>
      <c r="I1718" s="234"/>
      <c r="J1718" s="230"/>
      <c r="K1718" s="230"/>
      <c r="L1718" s="235"/>
      <c r="M1718" s="236"/>
      <c r="N1718" s="237"/>
      <c r="O1718" s="237"/>
      <c r="P1718" s="237"/>
      <c r="Q1718" s="237"/>
      <c r="R1718" s="237"/>
      <c r="S1718" s="237"/>
      <c r="T1718" s="238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T1718" s="239" t="s">
        <v>186</v>
      </c>
      <c r="AU1718" s="239" t="s">
        <v>88</v>
      </c>
      <c r="AV1718" s="13" t="s">
        <v>88</v>
      </c>
      <c r="AW1718" s="13" t="s">
        <v>39</v>
      </c>
      <c r="AX1718" s="13" t="s">
        <v>78</v>
      </c>
      <c r="AY1718" s="239" t="s">
        <v>146</v>
      </c>
    </row>
    <row r="1719" s="13" customFormat="1">
      <c r="A1719" s="13"/>
      <c r="B1719" s="229"/>
      <c r="C1719" s="230"/>
      <c r="D1719" s="221" t="s">
        <v>186</v>
      </c>
      <c r="E1719" s="231" t="s">
        <v>32</v>
      </c>
      <c r="F1719" s="232" t="s">
        <v>1712</v>
      </c>
      <c r="G1719" s="230"/>
      <c r="H1719" s="233">
        <v>2.1309999999999998</v>
      </c>
      <c r="I1719" s="234"/>
      <c r="J1719" s="230"/>
      <c r="K1719" s="230"/>
      <c r="L1719" s="235"/>
      <c r="M1719" s="236"/>
      <c r="N1719" s="237"/>
      <c r="O1719" s="237"/>
      <c r="P1719" s="237"/>
      <c r="Q1719" s="237"/>
      <c r="R1719" s="237"/>
      <c r="S1719" s="237"/>
      <c r="T1719" s="238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39" t="s">
        <v>186</v>
      </c>
      <c r="AU1719" s="239" t="s">
        <v>88</v>
      </c>
      <c r="AV1719" s="13" t="s">
        <v>88</v>
      </c>
      <c r="AW1719" s="13" t="s">
        <v>39</v>
      </c>
      <c r="AX1719" s="13" t="s">
        <v>78</v>
      </c>
      <c r="AY1719" s="239" t="s">
        <v>146</v>
      </c>
    </row>
    <row r="1720" s="13" customFormat="1">
      <c r="A1720" s="13"/>
      <c r="B1720" s="229"/>
      <c r="C1720" s="230"/>
      <c r="D1720" s="221" t="s">
        <v>186</v>
      </c>
      <c r="E1720" s="231" t="s">
        <v>32</v>
      </c>
      <c r="F1720" s="232" t="s">
        <v>1713</v>
      </c>
      <c r="G1720" s="230"/>
      <c r="H1720" s="233">
        <v>1.065</v>
      </c>
      <c r="I1720" s="234"/>
      <c r="J1720" s="230"/>
      <c r="K1720" s="230"/>
      <c r="L1720" s="235"/>
      <c r="M1720" s="236"/>
      <c r="N1720" s="237"/>
      <c r="O1720" s="237"/>
      <c r="P1720" s="237"/>
      <c r="Q1720" s="237"/>
      <c r="R1720" s="237"/>
      <c r="S1720" s="237"/>
      <c r="T1720" s="238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39" t="s">
        <v>186</v>
      </c>
      <c r="AU1720" s="239" t="s">
        <v>88</v>
      </c>
      <c r="AV1720" s="13" t="s">
        <v>88</v>
      </c>
      <c r="AW1720" s="13" t="s">
        <v>39</v>
      </c>
      <c r="AX1720" s="13" t="s">
        <v>78</v>
      </c>
      <c r="AY1720" s="239" t="s">
        <v>146</v>
      </c>
    </row>
    <row r="1721" s="13" customFormat="1">
      <c r="A1721" s="13"/>
      <c r="B1721" s="229"/>
      <c r="C1721" s="230"/>
      <c r="D1721" s="221" t="s">
        <v>186</v>
      </c>
      <c r="E1721" s="231" t="s">
        <v>32</v>
      </c>
      <c r="F1721" s="232" t="s">
        <v>1714</v>
      </c>
      <c r="G1721" s="230"/>
      <c r="H1721" s="233">
        <v>1.065</v>
      </c>
      <c r="I1721" s="234"/>
      <c r="J1721" s="230"/>
      <c r="K1721" s="230"/>
      <c r="L1721" s="235"/>
      <c r="M1721" s="236"/>
      <c r="N1721" s="237"/>
      <c r="O1721" s="237"/>
      <c r="P1721" s="237"/>
      <c r="Q1721" s="237"/>
      <c r="R1721" s="237"/>
      <c r="S1721" s="237"/>
      <c r="T1721" s="238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39" t="s">
        <v>186</v>
      </c>
      <c r="AU1721" s="239" t="s">
        <v>88</v>
      </c>
      <c r="AV1721" s="13" t="s">
        <v>88</v>
      </c>
      <c r="AW1721" s="13" t="s">
        <v>39</v>
      </c>
      <c r="AX1721" s="13" t="s">
        <v>78</v>
      </c>
      <c r="AY1721" s="239" t="s">
        <v>146</v>
      </c>
    </row>
    <row r="1722" s="13" customFormat="1">
      <c r="A1722" s="13"/>
      <c r="B1722" s="229"/>
      <c r="C1722" s="230"/>
      <c r="D1722" s="221" t="s">
        <v>186</v>
      </c>
      <c r="E1722" s="231" t="s">
        <v>32</v>
      </c>
      <c r="F1722" s="232" t="s">
        <v>1715</v>
      </c>
      <c r="G1722" s="230"/>
      <c r="H1722" s="233">
        <v>2.1309999999999998</v>
      </c>
      <c r="I1722" s="234"/>
      <c r="J1722" s="230"/>
      <c r="K1722" s="230"/>
      <c r="L1722" s="235"/>
      <c r="M1722" s="236"/>
      <c r="N1722" s="237"/>
      <c r="O1722" s="237"/>
      <c r="P1722" s="237"/>
      <c r="Q1722" s="237"/>
      <c r="R1722" s="237"/>
      <c r="S1722" s="237"/>
      <c r="T1722" s="238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39" t="s">
        <v>186</v>
      </c>
      <c r="AU1722" s="239" t="s">
        <v>88</v>
      </c>
      <c r="AV1722" s="13" t="s">
        <v>88</v>
      </c>
      <c r="AW1722" s="13" t="s">
        <v>39</v>
      </c>
      <c r="AX1722" s="13" t="s">
        <v>78</v>
      </c>
      <c r="AY1722" s="239" t="s">
        <v>146</v>
      </c>
    </row>
    <row r="1723" s="13" customFormat="1">
      <c r="A1723" s="13"/>
      <c r="B1723" s="229"/>
      <c r="C1723" s="230"/>
      <c r="D1723" s="221" t="s">
        <v>186</v>
      </c>
      <c r="E1723" s="231" t="s">
        <v>32</v>
      </c>
      <c r="F1723" s="232" t="s">
        <v>1716</v>
      </c>
      <c r="G1723" s="230"/>
      <c r="H1723" s="233">
        <v>1.065</v>
      </c>
      <c r="I1723" s="234"/>
      <c r="J1723" s="230"/>
      <c r="K1723" s="230"/>
      <c r="L1723" s="235"/>
      <c r="M1723" s="236"/>
      <c r="N1723" s="237"/>
      <c r="O1723" s="237"/>
      <c r="P1723" s="237"/>
      <c r="Q1723" s="237"/>
      <c r="R1723" s="237"/>
      <c r="S1723" s="237"/>
      <c r="T1723" s="238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39" t="s">
        <v>186</v>
      </c>
      <c r="AU1723" s="239" t="s">
        <v>88</v>
      </c>
      <c r="AV1723" s="13" t="s">
        <v>88</v>
      </c>
      <c r="AW1723" s="13" t="s">
        <v>39</v>
      </c>
      <c r="AX1723" s="13" t="s">
        <v>78</v>
      </c>
      <c r="AY1723" s="239" t="s">
        <v>146</v>
      </c>
    </row>
    <row r="1724" s="13" customFormat="1">
      <c r="A1724" s="13"/>
      <c r="B1724" s="229"/>
      <c r="C1724" s="230"/>
      <c r="D1724" s="221" t="s">
        <v>186</v>
      </c>
      <c r="E1724" s="231" t="s">
        <v>32</v>
      </c>
      <c r="F1724" s="232" t="s">
        <v>1717</v>
      </c>
      <c r="G1724" s="230"/>
      <c r="H1724" s="233">
        <v>1.065</v>
      </c>
      <c r="I1724" s="234"/>
      <c r="J1724" s="230"/>
      <c r="K1724" s="230"/>
      <c r="L1724" s="235"/>
      <c r="M1724" s="236"/>
      <c r="N1724" s="237"/>
      <c r="O1724" s="237"/>
      <c r="P1724" s="237"/>
      <c r="Q1724" s="237"/>
      <c r="R1724" s="237"/>
      <c r="S1724" s="237"/>
      <c r="T1724" s="238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39" t="s">
        <v>186</v>
      </c>
      <c r="AU1724" s="239" t="s">
        <v>88</v>
      </c>
      <c r="AV1724" s="13" t="s">
        <v>88</v>
      </c>
      <c r="AW1724" s="13" t="s">
        <v>39</v>
      </c>
      <c r="AX1724" s="13" t="s">
        <v>78</v>
      </c>
      <c r="AY1724" s="239" t="s">
        <v>146</v>
      </c>
    </row>
    <row r="1725" s="13" customFormat="1">
      <c r="A1725" s="13"/>
      <c r="B1725" s="229"/>
      <c r="C1725" s="230"/>
      <c r="D1725" s="221" t="s">
        <v>186</v>
      </c>
      <c r="E1725" s="231" t="s">
        <v>32</v>
      </c>
      <c r="F1725" s="232" t="s">
        <v>1718</v>
      </c>
      <c r="G1725" s="230"/>
      <c r="H1725" s="233">
        <v>2.1309999999999998</v>
      </c>
      <c r="I1725" s="234"/>
      <c r="J1725" s="230"/>
      <c r="K1725" s="230"/>
      <c r="L1725" s="235"/>
      <c r="M1725" s="236"/>
      <c r="N1725" s="237"/>
      <c r="O1725" s="237"/>
      <c r="P1725" s="237"/>
      <c r="Q1725" s="237"/>
      <c r="R1725" s="237"/>
      <c r="S1725" s="237"/>
      <c r="T1725" s="238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39" t="s">
        <v>186</v>
      </c>
      <c r="AU1725" s="239" t="s">
        <v>88</v>
      </c>
      <c r="AV1725" s="13" t="s">
        <v>88</v>
      </c>
      <c r="AW1725" s="13" t="s">
        <v>39</v>
      </c>
      <c r="AX1725" s="13" t="s">
        <v>78</v>
      </c>
      <c r="AY1725" s="239" t="s">
        <v>146</v>
      </c>
    </row>
    <row r="1726" s="13" customFormat="1">
      <c r="A1726" s="13"/>
      <c r="B1726" s="229"/>
      <c r="C1726" s="230"/>
      <c r="D1726" s="221" t="s">
        <v>186</v>
      </c>
      <c r="E1726" s="231" t="s">
        <v>32</v>
      </c>
      <c r="F1726" s="232" t="s">
        <v>1719</v>
      </c>
      <c r="G1726" s="230"/>
      <c r="H1726" s="233">
        <v>1.065</v>
      </c>
      <c r="I1726" s="234"/>
      <c r="J1726" s="230"/>
      <c r="K1726" s="230"/>
      <c r="L1726" s="235"/>
      <c r="M1726" s="236"/>
      <c r="N1726" s="237"/>
      <c r="O1726" s="237"/>
      <c r="P1726" s="237"/>
      <c r="Q1726" s="237"/>
      <c r="R1726" s="237"/>
      <c r="S1726" s="237"/>
      <c r="T1726" s="238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39" t="s">
        <v>186</v>
      </c>
      <c r="AU1726" s="239" t="s">
        <v>88</v>
      </c>
      <c r="AV1726" s="13" t="s">
        <v>88</v>
      </c>
      <c r="AW1726" s="13" t="s">
        <v>39</v>
      </c>
      <c r="AX1726" s="13" t="s">
        <v>78</v>
      </c>
      <c r="AY1726" s="239" t="s">
        <v>146</v>
      </c>
    </row>
    <row r="1727" s="13" customFormat="1">
      <c r="A1727" s="13"/>
      <c r="B1727" s="229"/>
      <c r="C1727" s="230"/>
      <c r="D1727" s="221" t="s">
        <v>186</v>
      </c>
      <c r="E1727" s="231" t="s">
        <v>32</v>
      </c>
      <c r="F1727" s="232" t="s">
        <v>1720</v>
      </c>
      <c r="G1727" s="230"/>
      <c r="H1727" s="233">
        <v>1.065</v>
      </c>
      <c r="I1727" s="234"/>
      <c r="J1727" s="230"/>
      <c r="K1727" s="230"/>
      <c r="L1727" s="235"/>
      <c r="M1727" s="236"/>
      <c r="N1727" s="237"/>
      <c r="O1727" s="237"/>
      <c r="P1727" s="237"/>
      <c r="Q1727" s="237"/>
      <c r="R1727" s="237"/>
      <c r="S1727" s="237"/>
      <c r="T1727" s="238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T1727" s="239" t="s">
        <v>186</v>
      </c>
      <c r="AU1727" s="239" t="s">
        <v>88</v>
      </c>
      <c r="AV1727" s="13" t="s">
        <v>88</v>
      </c>
      <c r="AW1727" s="13" t="s">
        <v>39</v>
      </c>
      <c r="AX1727" s="13" t="s">
        <v>78</v>
      </c>
      <c r="AY1727" s="239" t="s">
        <v>146</v>
      </c>
    </row>
    <row r="1728" s="15" customFormat="1">
      <c r="A1728" s="15"/>
      <c r="B1728" s="254"/>
      <c r="C1728" s="255"/>
      <c r="D1728" s="221" t="s">
        <v>186</v>
      </c>
      <c r="E1728" s="256" t="s">
        <v>32</v>
      </c>
      <c r="F1728" s="257" t="s">
        <v>256</v>
      </c>
      <c r="G1728" s="255"/>
      <c r="H1728" s="258">
        <v>15.977999999999998</v>
      </c>
      <c r="I1728" s="259"/>
      <c r="J1728" s="255"/>
      <c r="K1728" s="255"/>
      <c r="L1728" s="260"/>
      <c r="M1728" s="261"/>
      <c r="N1728" s="262"/>
      <c r="O1728" s="262"/>
      <c r="P1728" s="262"/>
      <c r="Q1728" s="262"/>
      <c r="R1728" s="262"/>
      <c r="S1728" s="262"/>
      <c r="T1728" s="263"/>
      <c r="U1728" s="15"/>
      <c r="V1728" s="15"/>
      <c r="W1728" s="15"/>
      <c r="X1728" s="15"/>
      <c r="Y1728" s="15"/>
      <c r="Z1728" s="15"/>
      <c r="AA1728" s="15"/>
      <c r="AB1728" s="15"/>
      <c r="AC1728" s="15"/>
      <c r="AD1728" s="15"/>
      <c r="AE1728" s="15"/>
      <c r="AT1728" s="264" t="s">
        <v>186</v>
      </c>
      <c r="AU1728" s="264" t="s">
        <v>88</v>
      </c>
      <c r="AV1728" s="15" t="s">
        <v>171</v>
      </c>
      <c r="AW1728" s="15" t="s">
        <v>39</v>
      </c>
      <c r="AX1728" s="15" t="s">
        <v>86</v>
      </c>
      <c r="AY1728" s="264" t="s">
        <v>146</v>
      </c>
    </row>
    <row r="1729" s="2" customFormat="1" ht="16.5" customHeight="1">
      <c r="A1729" s="42"/>
      <c r="B1729" s="43"/>
      <c r="C1729" s="265" t="s">
        <v>1721</v>
      </c>
      <c r="D1729" s="265" t="s">
        <v>286</v>
      </c>
      <c r="E1729" s="266" t="s">
        <v>1722</v>
      </c>
      <c r="F1729" s="267" t="s">
        <v>1723</v>
      </c>
      <c r="G1729" s="268" t="s">
        <v>294</v>
      </c>
      <c r="H1729" s="269">
        <v>15.978</v>
      </c>
      <c r="I1729" s="270"/>
      <c r="J1729" s="271">
        <f>ROUND(I1729*H1729,2)</f>
        <v>0</v>
      </c>
      <c r="K1729" s="267" t="s">
        <v>32</v>
      </c>
      <c r="L1729" s="272"/>
      <c r="M1729" s="273" t="s">
        <v>32</v>
      </c>
      <c r="N1729" s="274" t="s">
        <v>49</v>
      </c>
      <c r="O1729" s="88"/>
      <c r="P1729" s="217">
        <f>O1729*H1729</f>
        <v>0</v>
      </c>
      <c r="Q1729" s="217">
        <v>0.045830000000000003</v>
      </c>
      <c r="R1729" s="217">
        <f>Q1729*H1729</f>
        <v>0.73227174000000006</v>
      </c>
      <c r="S1729" s="217">
        <v>0</v>
      </c>
      <c r="T1729" s="218">
        <f>S1729*H1729</f>
        <v>0</v>
      </c>
      <c r="U1729" s="42"/>
      <c r="V1729" s="42"/>
      <c r="W1729" s="42"/>
      <c r="X1729" s="42"/>
      <c r="Y1729" s="42"/>
      <c r="Z1729" s="42"/>
      <c r="AA1729" s="42"/>
      <c r="AB1729" s="42"/>
      <c r="AC1729" s="42"/>
      <c r="AD1729" s="42"/>
      <c r="AE1729" s="42"/>
      <c r="AR1729" s="219" t="s">
        <v>538</v>
      </c>
      <c r="AT1729" s="219" t="s">
        <v>286</v>
      </c>
      <c r="AU1729" s="219" t="s">
        <v>88</v>
      </c>
      <c r="AY1729" s="20" t="s">
        <v>146</v>
      </c>
      <c r="BE1729" s="220">
        <f>IF(N1729="základní",J1729,0)</f>
        <v>0</v>
      </c>
      <c r="BF1729" s="220">
        <f>IF(N1729="snížená",J1729,0)</f>
        <v>0</v>
      </c>
      <c r="BG1729" s="220">
        <f>IF(N1729="zákl. přenesená",J1729,0)</f>
        <v>0</v>
      </c>
      <c r="BH1729" s="220">
        <f>IF(N1729="sníž. přenesená",J1729,0)</f>
        <v>0</v>
      </c>
      <c r="BI1729" s="220">
        <f>IF(N1729="nulová",J1729,0)</f>
        <v>0</v>
      </c>
      <c r="BJ1729" s="20" t="s">
        <v>86</v>
      </c>
      <c r="BK1729" s="220">
        <f>ROUND(I1729*H1729,2)</f>
        <v>0</v>
      </c>
      <c r="BL1729" s="20" t="s">
        <v>362</v>
      </c>
      <c r="BM1729" s="219" t="s">
        <v>1724</v>
      </c>
    </row>
    <row r="1730" s="2" customFormat="1">
      <c r="A1730" s="42"/>
      <c r="B1730" s="43"/>
      <c r="C1730" s="44"/>
      <c r="D1730" s="221" t="s">
        <v>155</v>
      </c>
      <c r="E1730" s="44"/>
      <c r="F1730" s="222" t="s">
        <v>1723</v>
      </c>
      <c r="G1730" s="44"/>
      <c r="H1730" s="44"/>
      <c r="I1730" s="223"/>
      <c r="J1730" s="44"/>
      <c r="K1730" s="44"/>
      <c r="L1730" s="48"/>
      <c r="M1730" s="224"/>
      <c r="N1730" s="225"/>
      <c r="O1730" s="88"/>
      <c r="P1730" s="88"/>
      <c r="Q1730" s="88"/>
      <c r="R1730" s="88"/>
      <c r="S1730" s="88"/>
      <c r="T1730" s="89"/>
      <c r="U1730" s="42"/>
      <c r="V1730" s="42"/>
      <c r="W1730" s="42"/>
      <c r="X1730" s="42"/>
      <c r="Y1730" s="42"/>
      <c r="Z1730" s="42"/>
      <c r="AA1730" s="42"/>
      <c r="AB1730" s="42"/>
      <c r="AC1730" s="42"/>
      <c r="AD1730" s="42"/>
      <c r="AE1730" s="42"/>
      <c r="AT1730" s="20" t="s">
        <v>155</v>
      </c>
      <c r="AU1730" s="20" t="s">
        <v>88</v>
      </c>
    </row>
    <row r="1731" s="2" customFormat="1" ht="24.15" customHeight="1">
      <c r="A1731" s="42"/>
      <c r="B1731" s="43"/>
      <c r="C1731" s="208" t="s">
        <v>1725</v>
      </c>
      <c r="D1731" s="208" t="s">
        <v>149</v>
      </c>
      <c r="E1731" s="209" t="s">
        <v>1726</v>
      </c>
      <c r="F1731" s="210" t="s">
        <v>1727</v>
      </c>
      <c r="G1731" s="211" t="s">
        <v>303</v>
      </c>
      <c r="H1731" s="212">
        <v>217.97999999999999</v>
      </c>
      <c r="I1731" s="213"/>
      <c r="J1731" s="214">
        <f>ROUND(I1731*H1731,2)</f>
        <v>0</v>
      </c>
      <c r="K1731" s="210" t="s">
        <v>152</v>
      </c>
      <c r="L1731" s="48"/>
      <c r="M1731" s="215" t="s">
        <v>32</v>
      </c>
      <c r="N1731" s="216" t="s">
        <v>49</v>
      </c>
      <c r="O1731" s="88"/>
      <c r="P1731" s="217">
        <f>O1731*H1731</f>
        <v>0</v>
      </c>
      <c r="Q1731" s="217">
        <v>2.0000000000000002E-05</v>
      </c>
      <c r="R1731" s="217">
        <f>Q1731*H1731</f>
        <v>0.0043595999999999999</v>
      </c>
      <c r="S1731" s="217">
        <v>0</v>
      </c>
      <c r="T1731" s="218">
        <f>S1731*H1731</f>
        <v>0</v>
      </c>
      <c r="U1731" s="42"/>
      <c r="V1731" s="42"/>
      <c r="W1731" s="42"/>
      <c r="X1731" s="42"/>
      <c r="Y1731" s="42"/>
      <c r="Z1731" s="42"/>
      <c r="AA1731" s="42"/>
      <c r="AB1731" s="42"/>
      <c r="AC1731" s="42"/>
      <c r="AD1731" s="42"/>
      <c r="AE1731" s="42"/>
      <c r="AR1731" s="219" t="s">
        <v>362</v>
      </c>
      <c r="AT1731" s="219" t="s">
        <v>149</v>
      </c>
      <c r="AU1731" s="219" t="s">
        <v>88</v>
      </c>
      <c r="AY1731" s="20" t="s">
        <v>146</v>
      </c>
      <c r="BE1731" s="220">
        <f>IF(N1731="základní",J1731,0)</f>
        <v>0</v>
      </c>
      <c r="BF1731" s="220">
        <f>IF(N1731="snížená",J1731,0)</f>
        <v>0</v>
      </c>
      <c r="BG1731" s="220">
        <f>IF(N1731="zákl. přenesená",J1731,0)</f>
        <v>0</v>
      </c>
      <c r="BH1731" s="220">
        <f>IF(N1731="sníž. přenesená",J1731,0)</f>
        <v>0</v>
      </c>
      <c r="BI1731" s="220">
        <f>IF(N1731="nulová",J1731,0)</f>
        <v>0</v>
      </c>
      <c r="BJ1731" s="20" t="s">
        <v>86</v>
      </c>
      <c r="BK1731" s="220">
        <f>ROUND(I1731*H1731,2)</f>
        <v>0</v>
      </c>
      <c r="BL1731" s="20" t="s">
        <v>362</v>
      </c>
      <c r="BM1731" s="219" t="s">
        <v>1728</v>
      </c>
    </row>
    <row r="1732" s="2" customFormat="1">
      <c r="A1732" s="42"/>
      <c r="B1732" s="43"/>
      <c r="C1732" s="44"/>
      <c r="D1732" s="221" t="s">
        <v>155</v>
      </c>
      <c r="E1732" s="44"/>
      <c r="F1732" s="222" t="s">
        <v>1729</v>
      </c>
      <c r="G1732" s="44"/>
      <c r="H1732" s="44"/>
      <c r="I1732" s="223"/>
      <c r="J1732" s="44"/>
      <c r="K1732" s="44"/>
      <c r="L1732" s="48"/>
      <c r="M1732" s="224"/>
      <c r="N1732" s="225"/>
      <c r="O1732" s="88"/>
      <c r="P1732" s="88"/>
      <c r="Q1732" s="88"/>
      <c r="R1732" s="88"/>
      <c r="S1732" s="88"/>
      <c r="T1732" s="89"/>
      <c r="U1732" s="42"/>
      <c r="V1732" s="42"/>
      <c r="W1732" s="42"/>
      <c r="X1732" s="42"/>
      <c r="Y1732" s="42"/>
      <c r="Z1732" s="42"/>
      <c r="AA1732" s="42"/>
      <c r="AB1732" s="42"/>
      <c r="AC1732" s="42"/>
      <c r="AD1732" s="42"/>
      <c r="AE1732" s="42"/>
      <c r="AT1732" s="20" t="s">
        <v>155</v>
      </c>
      <c r="AU1732" s="20" t="s">
        <v>88</v>
      </c>
    </row>
    <row r="1733" s="2" customFormat="1">
      <c r="A1733" s="42"/>
      <c r="B1733" s="43"/>
      <c r="C1733" s="44"/>
      <c r="D1733" s="226" t="s">
        <v>156</v>
      </c>
      <c r="E1733" s="44"/>
      <c r="F1733" s="227" t="s">
        <v>1730</v>
      </c>
      <c r="G1733" s="44"/>
      <c r="H1733" s="44"/>
      <c r="I1733" s="223"/>
      <c r="J1733" s="44"/>
      <c r="K1733" s="44"/>
      <c r="L1733" s="48"/>
      <c r="M1733" s="224"/>
      <c r="N1733" s="225"/>
      <c r="O1733" s="88"/>
      <c r="P1733" s="88"/>
      <c r="Q1733" s="88"/>
      <c r="R1733" s="88"/>
      <c r="S1733" s="88"/>
      <c r="T1733" s="89"/>
      <c r="U1733" s="42"/>
      <c r="V1733" s="42"/>
      <c r="W1733" s="42"/>
      <c r="X1733" s="42"/>
      <c r="Y1733" s="42"/>
      <c r="Z1733" s="42"/>
      <c r="AA1733" s="42"/>
      <c r="AB1733" s="42"/>
      <c r="AC1733" s="42"/>
      <c r="AD1733" s="42"/>
      <c r="AE1733" s="42"/>
      <c r="AT1733" s="20" t="s">
        <v>156</v>
      </c>
      <c r="AU1733" s="20" t="s">
        <v>88</v>
      </c>
    </row>
    <row r="1734" s="2" customFormat="1" ht="24.15" customHeight="1">
      <c r="A1734" s="42"/>
      <c r="B1734" s="43"/>
      <c r="C1734" s="265" t="s">
        <v>1731</v>
      </c>
      <c r="D1734" s="265" t="s">
        <v>286</v>
      </c>
      <c r="E1734" s="266" t="s">
        <v>1732</v>
      </c>
      <c r="F1734" s="267" t="s">
        <v>1733</v>
      </c>
      <c r="G1734" s="268" t="s">
        <v>303</v>
      </c>
      <c r="H1734" s="269">
        <v>239.77799999999999</v>
      </c>
      <c r="I1734" s="270"/>
      <c r="J1734" s="271">
        <f>ROUND(I1734*H1734,2)</f>
        <v>0</v>
      </c>
      <c r="K1734" s="267" t="s">
        <v>152</v>
      </c>
      <c r="L1734" s="272"/>
      <c r="M1734" s="273" t="s">
        <v>32</v>
      </c>
      <c r="N1734" s="274" t="s">
        <v>49</v>
      </c>
      <c r="O1734" s="88"/>
      <c r="P1734" s="217">
        <f>O1734*H1734</f>
        <v>0</v>
      </c>
      <c r="Q1734" s="217">
        <v>3.0000000000000001E-05</v>
      </c>
      <c r="R1734" s="217">
        <f>Q1734*H1734</f>
        <v>0.0071933400000000003</v>
      </c>
      <c r="S1734" s="217">
        <v>0</v>
      </c>
      <c r="T1734" s="218">
        <f>S1734*H1734</f>
        <v>0</v>
      </c>
      <c r="U1734" s="42"/>
      <c r="V1734" s="42"/>
      <c r="W1734" s="42"/>
      <c r="X1734" s="42"/>
      <c r="Y1734" s="42"/>
      <c r="Z1734" s="42"/>
      <c r="AA1734" s="42"/>
      <c r="AB1734" s="42"/>
      <c r="AC1734" s="42"/>
      <c r="AD1734" s="42"/>
      <c r="AE1734" s="42"/>
      <c r="AR1734" s="219" t="s">
        <v>538</v>
      </c>
      <c r="AT1734" s="219" t="s">
        <v>286</v>
      </c>
      <c r="AU1734" s="219" t="s">
        <v>88</v>
      </c>
      <c r="AY1734" s="20" t="s">
        <v>146</v>
      </c>
      <c r="BE1734" s="220">
        <f>IF(N1734="základní",J1734,0)</f>
        <v>0</v>
      </c>
      <c r="BF1734" s="220">
        <f>IF(N1734="snížená",J1734,0)</f>
        <v>0</v>
      </c>
      <c r="BG1734" s="220">
        <f>IF(N1734="zákl. přenesená",J1734,0)</f>
        <v>0</v>
      </c>
      <c r="BH1734" s="220">
        <f>IF(N1734="sníž. přenesená",J1734,0)</f>
        <v>0</v>
      </c>
      <c r="BI1734" s="220">
        <f>IF(N1734="nulová",J1734,0)</f>
        <v>0</v>
      </c>
      <c r="BJ1734" s="20" t="s">
        <v>86</v>
      </c>
      <c r="BK1734" s="220">
        <f>ROUND(I1734*H1734,2)</f>
        <v>0</v>
      </c>
      <c r="BL1734" s="20" t="s">
        <v>362</v>
      </c>
      <c r="BM1734" s="219" t="s">
        <v>1734</v>
      </c>
    </row>
    <row r="1735" s="2" customFormat="1">
      <c r="A1735" s="42"/>
      <c r="B1735" s="43"/>
      <c r="C1735" s="44"/>
      <c r="D1735" s="221" t="s">
        <v>155</v>
      </c>
      <c r="E1735" s="44"/>
      <c r="F1735" s="222" t="s">
        <v>1733</v>
      </c>
      <c r="G1735" s="44"/>
      <c r="H1735" s="44"/>
      <c r="I1735" s="223"/>
      <c r="J1735" s="44"/>
      <c r="K1735" s="44"/>
      <c r="L1735" s="48"/>
      <c r="M1735" s="224"/>
      <c r="N1735" s="225"/>
      <c r="O1735" s="88"/>
      <c r="P1735" s="88"/>
      <c r="Q1735" s="88"/>
      <c r="R1735" s="88"/>
      <c r="S1735" s="88"/>
      <c r="T1735" s="89"/>
      <c r="U1735" s="42"/>
      <c r="V1735" s="42"/>
      <c r="W1735" s="42"/>
      <c r="X1735" s="42"/>
      <c r="Y1735" s="42"/>
      <c r="Z1735" s="42"/>
      <c r="AA1735" s="42"/>
      <c r="AB1735" s="42"/>
      <c r="AC1735" s="42"/>
      <c r="AD1735" s="42"/>
      <c r="AE1735" s="42"/>
      <c r="AT1735" s="20" t="s">
        <v>155</v>
      </c>
      <c r="AU1735" s="20" t="s">
        <v>88</v>
      </c>
    </row>
    <row r="1736" s="13" customFormat="1">
      <c r="A1736" s="13"/>
      <c r="B1736" s="229"/>
      <c r="C1736" s="230"/>
      <c r="D1736" s="221" t="s">
        <v>186</v>
      </c>
      <c r="E1736" s="230"/>
      <c r="F1736" s="232" t="s">
        <v>1735</v>
      </c>
      <c r="G1736" s="230"/>
      <c r="H1736" s="233">
        <v>239.77799999999999</v>
      </c>
      <c r="I1736" s="234"/>
      <c r="J1736" s="230"/>
      <c r="K1736" s="230"/>
      <c r="L1736" s="235"/>
      <c r="M1736" s="236"/>
      <c r="N1736" s="237"/>
      <c r="O1736" s="237"/>
      <c r="P1736" s="237"/>
      <c r="Q1736" s="237"/>
      <c r="R1736" s="237"/>
      <c r="S1736" s="237"/>
      <c r="T1736" s="238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T1736" s="239" t="s">
        <v>186</v>
      </c>
      <c r="AU1736" s="239" t="s">
        <v>88</v>
      </c>
      <c r="AV1736" s="13" t="s">
        <v>88</v>
      </c>
      <c r="AW1736" s="13" t="s">
        <v>4</v>
      </c>
      <c r="AX1736" s="13" t="s">
        <v>86</v>
      </c>
      <c r="AY1736" s="239" t="s">
        <v>146</v>
      </c>
    </row>
    <row r="1737" s="2" customFormat="1" ht="24.15" customHeight="1">
      <c r="A1737" s="42"/>
      <c r="B1737" s="43"/>
      <c r="C1737" s="208" t="s">
        <v>1736</v>
      </c>
      <c r="D1737" s="208" t="s">
        <v>149</v>
      </c>
      <c r="E1737" s="209" t="s">
        <v>1737</v>
      </c>
      <c r="F1737" s="210" t="s">
        <v>1738</v>
      </c>
      <c r="G1737" s="211" t="s">
        <v>802</v>
      </c>
      <c r="H1737" s="212">
        <v>10</v>
      </c>
      <c r="I1737" s="213"/>
      <c r="J1737" s="214">
        <f>ROUND(I1737*H1737,2)</f>
        <v>0</v>
      </c>
      <c r="K1737" s="210" t="s">
        <v>152</v>
      </c>
      <c r="L1737" s="48"/>
      <c r="M1737" s="215" t="s">
        <v>32</v>
      </c>
      <c r="N1737" s="216" t="s">
        <v>49</v>
      </c>
      <c r="O1737" s="88"/>
      <c r="P1737" s="217">
        <f>O1737*H1737</f>
        <v>0</v>
      </c>
      <c r="Q1737" s="217">
        <v>0</v>
      </c>
      <c r="R1737" s="217">
        <f>Q1737*H1737</f>
        <v>0</v>
      </c>
      <c r="S1737" s="217">
        <v>0</v>
      </c>
      <c r="T1737" s="218">
        <f>S1737*H1737</f>
        <v>0</v>
      </c>
      <c r="U1737" s="42"/>
      <c r="V1737" s="42"/>
      <c r="W1737" s="42"/>
      <c r="X1737" s="42"/>
      <c r="Y1737" s="42"/>
      <c r="Z1737" s="42"/>
      <c r="AA1737" s="42"/>
      <c r="AB1737" s="42"/>
      <c r="AC1737" s="42"/>
      <c r="AD1737" s="42"/>
      <c r="AE1737" s="42"/>
      <c r="AR1737" s="219" t="s">
        <v>362</v>
      </c>
      <c r="AT1737" s="219" t="s">
        <v>149</v>
      </c>
      <c r="AU1737" s="219" t="s">
        <v>88</v>
      </c>
      <c r="AY1737" s="20" t="s">
        <v>146</v>
      </c>
      <c r="BE1737" s="220">
        <f>IF(N1737="základní",J1737,0)</f>
        <v>0</v>
      </c>
      <c r="BF1737" s="220">
        <f>IF(N1737="snížená",J1737,0)</f>
        <v>0</v>
      </c>
      <c r="BG1737" s="220">
        <f>IF(N1737="zákl. přenesená",J1737,0)</f>
        <v>0</v>
      </c>
      <c r="BH1737" s="220">
        <f>IF(N1737="sníž. přenesená",J1737,0)</f>
        <v>0</v>
      </c>
      <c r="BI1737" s="220">
        <f>IF(N1737="nulová",J1737,0)</f>
        <v>0</v>
      </c>
      <c r="BJ1737" s="20" t="s">
        <v>86</v>
      </c>
      <c r="BK1737" s="220">
        <f>ROUND(I1737*H1737,2)</f>
        <v>0</v>
      </c>
      <c r="BL1737" s="20" t="s">
        <v>362</v>
      </c>
      <c r="BM1737" s="219" t="s">
        <v>1739</v>
      </c>
    </row>
    <row r="1738" s="2" customFormat="1">
      <c r="A1738" s="42"/>
      <c r="B1738" s="43"/>
      <c r="C1738" s="44"/>
      <c r="D1738" s="221" t="s">
        <v>155</v>
      </c>
      <c r="E1738" s="44"/>
      <c r="F1738" s="222" t="s">
        <v>1740</v>
      </c>
      <c r="G1738" s="44"/>
      <c r="H1738" s="44"/>
      <c r="I1738" s="223"/>
      <c r="J1738" s="44"/>
      <c r="K1738" s="44"/>
      <c r="L1738" s="48"/>
      <c r="M1738" s="224"/>
      <c r="N1738" s="225"/>
      <c r="O1738" s="88"/>
      <c r="P1738" s="88"/>
      <c r="Q1738" s="88"/>
      <c r="R1738" s="88"/>
      <c r="S1738" s="88"/>
      <c r="T1738" s="89"/>
      <c r="U1738" s="42"/>
      <c r="V1738" s="42"/>
      <c r="W1738" s="42"/>
      <c r="X1738" s="42"/>
      <c r="Y1738" s="42"/>
      <c r="Z1738" s="42"/>
      <c r="AA1738" s="42"/>
      <c r="AB1738" s="42"/>
      <c r="AC1738" s="42"/>
      <c r="AD1738" s="42"/>
      <c r="AE1738" s="42"/>
      <c r="AT1738" s="20" t="s">
        <v>155</v>
      </c>
      <c r="AU1738" s="20" t="s">
        <v>88</v>
      </c>
    </row>
    <row r="1739" s="2" customFormat="1">
      <c r="A1739" s="42"/>
      <c r="B1739" s="43"/>
      <c r="C1739" s="44"/>
      <c r="D1739" s="226" t="s">
        <v>156</v>
      </c>
      <c r="E1739" s="44"/>
      <c r="F1739" s="227" t="s">
        <v>1741</v>
      </c>
      <c r="G1739" s="44"/>
      <c r="H1739" s="44"/>
      <c r="I1739" s="223"/>
      <c r="J1739" s="44"/>
      <c r="K1739" s="44"/>
      <c r="L1739" s="48"/>
      <c r="M1739" s="224"/>
      <c r="N1739" s="225"/>
      <c r="O1739" s="88"/>
      <c r="P1739" s="88"/>
      <c r="Q1739" s="88"/>
      <c r="R1739" s="88"/>
      <c r="S1739" s="88"/>
      <c r="T1739" s="89"/>
      <c r="U1739" s="42"/>
      <c r="V1739" s="42"/>
      <c r="W1739" s="42"/>
      <c r="X1739" s="42"/>
      <c r="Y1739" s="42"/>
      <c r="Z1739" s="42"/>
      <c r="AA1739" s="42"/>
      <c r="AB1739" s="42"/>
      <c r="AC1739" s="42"/>
      <c r="AD1739" s="42"/>
      <c r="AE1739" s="42"/>
      <c r="AT1739" s="20" t="s">
        <v>156</v>
      </c>
      <c r="AU1739" s="20" t="s">
        <v>88</v>
      </c>
    </row>
    <row r="1740" s="14" customFormat="1">
      <c r="A1740" s="14"/>
      <c r="B1740" s="244"/>
      <c r="C1740" s="245"/>
      <c r="D1740" s="221" t="s">
        <v>186</v>
      </c>
      <c r="E1740" s="246" t="s">
        <v>32</v>
      </c>
      <c r="F1740" s="247" t="s">
        <v>1742</v>
      </c>
      <c r="G1740" s="245"/>
      <c r="H1740" s="246" t="s">
        <v>32</v>
      </c>
      <c r="I1740" s="248"/>
      <c r="J1740" s="245"/>
      <c r="K1740" s="245"/>
      <c r="L1740" s="249"/>
      <c r="M1740" s="250"/>
      <c r="N1740" s="251"/>
      <c r="O1740" s="251"/>
      <c r="P1740" s="251"/>
      <c r="Q1740" s="251"/>
      <c r="R1740" s="251"/>
      <c r="S1740" s="251"/>
      <c r="T1740" s="252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53" t="s">
        <v>186</v>
      </c>
      <c r="AU1740" s="253" t="s">
        <v>88</v>
      </c>
      <c r="AV1740" s="14" t="s">
        <v>86</v>
      </c>
      <c r="AW1740" s="14" t="s">
        <v>39</v>
      </c>
      <c r="AX1740" s="14" t="s">
        <v>78</v>
      </c>
      <c r="AY1740" s="253" t="s">
        <v>146</v>
      </c>
    </row>
    <row r="1741" s="13" customFormat="1">
      <c r="A1741" s="13"/>
      <c r="B1741" s="229"/>
      <c r="C1741" s="230"/>
      <c r="D1741" s="221" t="s">
        <v>186</v>
      </c>
      <c r="E1741" s="231" t="s">
        <v>32</v>
      </c>
      <c r="F1741" s="232" t="s">
        <v>1743</v>
      </c>
      <c r="G1741" s="230"/>
      <c r="H1741" s="233">
        <v>1</v>
      </c>
      <c r="I1741" s="234"/>
      <c r="J1741" s="230"/>
      <c r="K1741" s="230"/>
      <c r="L1741" s="235"/>
      <c r="M1741" s="236"/>
      <c r="N1741" s="237"/>
      <c r="O1741" s="237"/>
      <c r="P1741" s="237"/>
      <c r="Q1741" s="237"/>
      <c r="R1741" s="237"/>
      <c r="S1741" s="237"/>
      <c r="T1741" s="238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T1741" s="239" t="s">
        <v>186</v>
      </c>
      <c r="AU1741" s="239" t="s">
        <v>88</v>
      </c>
      <c r="AV1741" s="13" t="s">
        <v>88</v>
      </c>
      <c r="AW1741" s="13" t="s">
        <v>39</v>
      </c>
      <c r="AX1741" s="13" t="s">
        <v>78</v>
      </c>
      <c r="AY1741" s="239" t="s">
        <v>146</v>
      </c>
    </row>
    <row r="1742" s="13" customFormat="1">
      <c r="A1742" s="13"/>
      <c r="B1742" s="229"/>
      <c r="C1742" s="230"/>
      <c r="D1742" s="221" t="s">
        <v>186</v>
      </c>
      <c r="E1742" s="231" t="s">
        <v>32</v>
      </c>
      <c r="F1742" s="232" t="s">
        <v>1744</v>
      </c>
      <c r="G1742" s="230"/>
      <c r="H1742" s="233">
        <v>1</v>
      </c>
      <c r="I1742" s="234"/>
      <c r="J1742" s="230"/>
      <c r="K1742" s="230"/>
      <c r="L1742" s="235"/>
      <c r="M1742" s="236"/>
      <c r="N1742" s="237"/>
      <c r="O1742" s="237"/>
      <c r="P1742" s="237"/>
      <c r="Q1742" s="237"/>
      <c r="R1742" s="237"/>
      <c r="S1742" s="237"/>
      <c r="T1742" s="238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39" t="s">
        <v>186</v>
      </c>
      <c r="AU1742" s="239" t="s">
        <v>88</v>
      </c>
      <c r="AV1742" s="13" t="s">
        <v>88</v>
      </c>
      <c r="AW1742" s="13" t="s">
        <v>39</v>
      </c>
      <c r="AX1742" s="13" t="s">
        <v>78</v>
      </c>
      <c r="AY1742" s="239" t="s">
        <v>146</v>
      </c>
    </row>
    <row r="1743" s="14" customFormat="1">
      <c r="A1743" s="14"/>
      <c r="B1743" s="244"/>
      <c r="C1743" s="245"/>
      <c r="D1743" s="221" t="s">
        <v>186</v>
      </c>
      <c r="E1743" s="246" t="s">
        <v>32</v>
      </c>
      <c r="F1743" s="247" t="s">
        <v>1745</v>
      </c>
      <c r="G1743" s="245"/>
      <c r="H1743" s="246" t="s">
        <v>32</v>
      </c>
      <c r="I1743" s="248"/>
      <c r="J1743" s="245"/>
      <c r="K1743" s="245"/>
      <c r="L1743" s="249"/>
      <c r="M1743" s="250"/>
      <c r="N1743" s="251"/>
      <c r="O1743" s="251"/>
      <c r="P1743" s="251"/>
      <c r="Q1743" s="251"/>
      <c r="R1743" s="251"/>
      <c r="S1743" s="251"/>
      <c r="T1743" s="252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53" t="s">
        <v>186</v>
      </c>
      <c r="AU1743" s="253" t="s">
        <v>88</v>
      </c>
      <c r="AV1743" s="14" t="s">
        <v>86</v>
      </c>
      <c r="AW1743" s="14" t="s">
        <v>39</v>
      </c>
      <c r="AX1743" s="14" t="s">
        <v>78</v>
      </c>
      <c r="AY1743" s="253" t="s">
        <v>146</v>
      </c>
    </row>
    <row r="1744" s="13" customFormat="1">
      <c r="A1744" s="13"/>
      <c r="B1744" s="229"/>
      <c r="C1744" s="230"/>
      <c r="D1744" s="221" t="s">
        <v>186</v>
      </c>
      <c r="E1744" s="231" t="s">
        <v>32</v>
      </c>
      <c r="F1744" s="232" t="s">
        <v>1746</v>
      </c>
      <c r="G1744" s="230"/>
      <c r="H1744" s="233">
        <v>1</v>
      </c>
      <c r="I1744" s="234"/>
      <c r="J1744" s="230"/>
      <c r="K1744" s="230"/>
      <c r="L1744" s="235"/>
      <c r="M1744" s="236"/>
      <c r="N1744" s="237"/>
      <c r="O1744" s="237"/>
      <c r="P1744" s="237"/>
      <c r="Q1744" s="237"/>
      <c r="R1744" s="237"/>
      <c r="S1744" s="237"/>
      <c r="T1744" s="238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T1744" s="239" t="s">
        <v>186</v>
      </c>
      <c r="AU1744" s="239" t="s">
        <v>88</v>
      </c>
      <c r="AV1744" s="13" t="s">
        <v>88</v>
      </c>
      <c r="AW1744" s="13" t="s">
        <v>39</v>
      </c>
      <c r="AX1744" s="13" t="s">
        <v>78</v>
      </c>
      <c r="AY1744" s="239" t="s">
        <v>146</v>
      </c>
    </row>
    <row r="1745" s="13" customFormat="1">
      <c r="A1745" s="13"/>
      <c r="B1745" s="229"/>
      <c r="C1745" s="230"/>
      <c r="D1745" s="221" t="s">
        <v>186</v>
      </c>
      <c r="E1745" s="231" t="s">
        <v>32</v>
      </c>
      <c r="F1745" s="232" t="s">
        <v>1747</v>
      </c>
      <c r="G1745" s="230"/>
      <c r="H1745" s="233">
        <v>1</v>
      </c>
      <c r="I1745" s="234"/>
      <c r="J1745" s="230"/>
      <c r="K1745" s="230"/>
      <c r="L1745" s="235"/>
      <c r="M1745" s="236"/>
      <c r="N1745" s="237"/>
      <c r="O1745" s="237"/>
      <c r="P1745" s="237"/>
      <c r="Q1745" s="237"/>
      <c r="R1745" s="237"/>
      <c r="S1745" s="237"/>
      <c r="T1745" s="238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39" t="s">
        <v>186</v>
      </c>
      <c r="AU1745" s="239" t="s">
        <v>88</v>
      </c>
      <c r="AV1745" s="13" t="s">
        <v>88</v>
      </c>
      <c r="AW1745" s="13" t="s">
        <v>39</v>
      </c>
      <c r="AX1745" s="13" t="s">
        <v>78</v>
      </c>
      <c r="AY1745" s="239" t="s">
        <v>146</v>
      </c>
    </row>
    <row r="1746" s="13" customFormat="1">
      <c r="A1746" s="13"/>
      <c r="B1746" s="229"/>
      <c r="C1746" s="230"/>
      <c r="D1746" s="221" t="s">
        <v>186</v>
      </c>
      <c r="E1746" s="231" t="s">
        <v>32</v>
      </c>
      <c r="F1746" s="232" t="s">
        <v>1748</v>
      </c>
      <c r="G1746" s="230"/>
      <c r="H1746" s="233">
        <v>1</v>
      </c>
      <c r="I1746" s="234"/>
      <c r="J1746" s="230"/>
      <c r="K1746" s="230"/>
      <c r="L1746" s="235"/>
      <c r="M1746" s="236"/>
      <c r="N1746" s="237"/>
      <c r="O1746" s="237"/>
      <c r="P1746" s="237"/>
      <c r="Q1746" s="237"/>
      <c r="R1746" s="237"/>
      <c r="S1746" s="237"/>
      <c r="T1746" s="238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39" t="s">
        <v>186</v>
      </c>
      <c r="AU1746" s="239" t="s">
        <v>88</v>
      </c>
      <c r="AV1746" s="13" t="s">
        <v>88</v>
      </c>
      <c r="AW1746" s="13" t="s">
        <v>39</v>
      </c>
      <c r="AX1746" s="13" t="s">
        <v>78</v>
      </c>
      <c r="AY1746" s="239" t="s">
        <v>146</v>
      </c>
    </row>
    <row r="1747" s="13" customFormat="1">
      <c r="A1747" s="13"/>
      <c r="B1747" s="229"/>
      <c r="C1747" s="230"/>
      <c r="D1747" s="221" t="s">
        <v>186</v>
      </c>
      <c r="E1747" s="231" t="s">
        <v>32</v>
      </c>
      <c r="F1747" s="232" t="s">
        <v>1749</v>
      </c>
      <c r="G1747" s="230"/>
      <c r="H1747" s="233">
        <v>1</v>
      </c>
      <c r="I1747" s="234"/>
      <c r="J1747" s="230"/>
      <c r="K1747" s="230"/>
      <c r="L1747" s="235"/>
      <c r="M1747" s="236"/>
      <c r="N1747" s="237"/>
      <c r="O1747" s="237"/>
      <c r="P1747" s="237"/>
      <c r="Q1747" s="237"/>
      <c r="R1747" s="237"/>
      <c r="S1747" s="237"/>
      <c r="T1747" s="238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39" t="s">
        <v>186</v>
      </c>
      <c r="AU1747" s="239" t="s">
        <v>88</v>
      </c>
      <c r="AV1747" s="13" t="s">
        <v>88</v>
      </c>
      <c r="AW1747" s="13" t="s">
        <v>39</v>
      </c>
      <c r="AX1747" s="13" t="s">
        <v>78</v>
      </c>
      <c r="AY1747" s="239" t="s">
        <v>146</v>
      </c>
    </row>
    <row r="1748" s="13" customFormat="1">
      <c r="A1748" s="13"/>
      <c r="B1748" s="229"/>
      <c r="C1748" s="230"/>
      <c r="D1748" s="221" t="s">
        <v>186</v>
      </c>
      <c r="E1748" s="231" t="s">
        <v>32</v>
      </c>
      <c r="F1748" s="232" t="s">
        <v>1750</v>
      </c>
      <c r="G1748" s="230"/>
      <c r="H1748" s="233">
        <v>1</v>
      </c>
      <c r="I1748" s="234"/>
      <c r="J1748" s="230"/>
      <c r="K1748" s="230"/>
      <c r="L1748" s="235"/>
      <c r="M1748" s="236"/>
      <c r="N1748" s="237"/>
      <c r="O1748" s="237"/>
      <c r="P1748" s="237"/>
      <c r="Q1748" s="237"/>
      <c r="R1748" s="237"/>
      <c r="S1748" s="237"/>
      <c r="T1748" s="238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239" t="s">
        <v>186</v>
      </c>
      <c r="AU1748" s="239" t="s">
        <v>88</v>
      </c>
      <c r="AV1748" s="13" t="s">
        <v>88</v>
      </c>
      <c r="AW1748" s="13" t="s">
        <v>39</v>
      </c>
      <c r="AX1748" s="13" t="s">
        <v>78</v>
      </c>
      <c r="AY1748" s="239" t="s">
        <v>146</v>
      </c>
    </row>
    <row r="1749" s="14" customFormat="1">
      <c r="A1749" s="14"/>
      <c r="B1749" s="244"/>
      <c r="C1749" s="245"/>
      <c r="D1749" s="221" t="s">
        <v>186</v>
      </c>
      <c r="E1749" s="246" t="s">
        <v>32</v>
      </c>
      <c r="F1749" s="247" t="s">
        <v>1751</v>
      </c>
      <c r="G1749" s="245"/>
      <c r="H1749" s="246" t="s">
        <v>32</v>
      </c>
      <c r="I1749" s="248"/>
      <c r="J1749" s="245"/>
      <c r="K1749" s="245"/>
      <c r="L1749" s="249"/>
      <c r="M1749" s="250"/>
      <c r="N1749" s="251"/>
      <c r="O1749" s="251"/>
      <c r="P1749" s="251"/>
      <c r="Q1749" s="251"/>
      <c r="R1749" s="251"/>
      <c r="S1749" s="251"/>
      <c r="T1749" s="252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53" t="s">
        <v>186</v>
      </c>
      <c r="AU1749" s="253" t="s">
        <v>88</v>
      </c>
      <c r="AV1749" s="14" t="s">
        <v>86</v>
      </c>
      <c r="AW1749" s="14" t="s">
        <v>39</v>
      </c>
      <c r="AX1749" s="14" t="s">
        <v>78</v>
      </c>
      <c r="AY1749" s="253" t="s">
        <v>146</v>
      </c>
    </row>
    <row r="1750" s="13" customFormat="1">
      <c r="A1750" s="13"/>
      <c r="B1750" s="229"/>
      <c r="C1750" s="230"/>
      <c r="D1750" s="221" t="s">
        <v>186</v>
      </c>
      <c r="E1750" s="231" t="s">
        <v>32</v>
      </c>
      <c r="F1750" s="232" t="s">
        <v>1752</v>
      </c>
      <c r="G1750" s="230"/>
      <c r="H1750" s="233">
        <v>1</v>
      </c>
      <c r="I1750" s="234"/>
      <c r="J1750" s="230"/>
      <c r="K1750" s="230"/>
      <c r="L1750" s="235"/>
      <c r="M1750" s="236"/>
      <c r="N1750" s="237"/>
      <c r="O1750" s="237"/>
      <c r="P1750" s="237"/>
      <c r="Q1750" s="237"/>
      <c r="R1750" s="237"/>
      <c r="S1750" s="237"/>
      <c r="T1750" s="238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T1750" s="239" t="s">
        <v>186</v>
      </c>
      <c r="AU1750" s="239" t="s">
        <v>88</v>
      </c>
      <c r="AV1750" s="13" t="s">
        <v>88</v>
      </c>
      <c r="AW1750" s="13" t="s">
        <v>39</v>
      </c>
      <c r="AX1750" s="13" t="s">
        <v>78</v>
      </c>
      <c r="AY1750" s="239" t="s">
        <v>146</v>
      </c>
    </row>
    <row r="1751" s="13" customFormat="1">
      <c r="A1751" s="13"/>
      <c r="B1751" s="229"/>
      <c r="C1751" s="230"/>
      <c r="D1751" s="221" t="s">
        <v>186</v>
      </c>
      <c r="E1751" s="231" t="s">
        <v>32</v>
      </c>
      <c r="F1751" s="232" t="s">
        <v>1753</v>
      </c>
      <c r="G1751" s="230"/>
      <c r="H1751" s="233">
        <v>1</v>
      </c>
      <c r="I1751" s="234"/>
      <c r="J1751" s="230"/>
      <c r="K1751" s="230"/>
      <c r="L1751" s="235"/>
      <c r="M1751" s="236"/>
      <c r="N1751" s="237"/>
      <c r="O1751" s="237"/>
      <c r="P1751" s="237"/>
      <c r="Q1751" s="237"/>
      <c r="R1751" s="237"/>
      <c r="S1751" s="237"/>
      <c r="T1751" s="238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39" t="s">
        <v>186</v>
      </c>
      <c r="AU1751" s="239" t="s">
        <v>88</v>
      </c>
      <c r="AV1751" s="13" t="s">
        <v>88</v>
      </c>
      <c r="AW1751" s="13" t="s">
        <v>39</v>
      </c>
      <c r="AX1751" s="13" t="s">
        <v>78</v>
      </c>
      <c r="AY1751" s="239" t="s">
        <v>146</v>
      </c>
    </row>
    <row r="1752" s="13" customFormat="1">
      <c r="A1752" s="13"/>
      <c r="B1752" s="229"/>
      <c r="C1752" s="230"/>
      <c r="D1752" s="221" t="s">
        <v>186</v>
      </c>
      <c r="E1752" s="231" t="s">
        <v>32</v>
      </c>
      <c r="F1752" s="232" t="s">
        <v>1754</v>
      </c>
      <c r="G1752" s="230"/>
      <c r="H1752" s="233">
        <v>1</v>
      </c>
      <c r="I1752" s="234"/>
      <c r="J1752" s="230"/>
      <c r="K1752" s="230"/>
      <c r="L1752" s="235"/>
      <c r="M1752" s="236"/>
      <c r="N1752" s="237"/>
      <c r="O1752" s="237"/>
      <c r="P1752" s="237"/>
      <c r="Q1752" s="237"/>
      <c r="R1752" s="237"/>
      <c r="S1752" s="237"/>
      <c r="T1752" s="238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T1752" s="239" t="s">
        <v>186</v>
      </c>
      <c r="AU1752" s="239" t="s">
        <v>88</v>
      </c>
      <c r="AV1752" s="13" t="s">
        <v>88</v>
      </c>
      <c r="AW1752" s="13" t="s">
        <v>39</v>
      </c>
      <c r="AX1752" s="13" t="s">
        <v>78</v>
      </c>
      <c r="AY1752" s="239" t="s">
        <v>146</v>
      </c>
    </row>
    <row r="1753" s="15" customFormat="1">
      <c r="A1753" s="15"/>
      <c r="B1753" s="254"/>
      <c r="C1753" s="255"/>
      <c r="D1753" s="221" t="s">
        <v>186</v>
      </c>
      <c r="E1753" s="256" t="s">
        <v>32</v>
      </c>
      <c r="F1753" s="257" t="s">
        <v>256</v>
      </c>
      <c r="G1753" s="255"/>
      <c r="H1753" s="258">
        <v>10</v>
      </c>
      <c r="I1753" s="259"/>
      <c r="J1753" s="255"/>
      <c r="K1753" s="255"/>
      <c r="L1753" s="260"/>
      <c r="M1753" s="261"/>
      <c r="N1753" s="262"/>
      <c r="O1753" s="262"/>
      <c r="P1753" s="262"/>
      <c r="Q1753" s="262"/>
      <c r="R1753" s="262"/>
      <c r="S1753" s="262"/>
      <c r="T1753" s="263"/>
      <c r="U1753" s="15"/>
      <c r="V1753" s="15"/>
      <c r="W1753" s="15"/>
      <c r="X1753" s="15"/>
      <c r="Y1753" s="15"/>
      <c r="Z1753" s="15"/>
      <c r="AA1753" s="15"/>
      <c r="AB1753" s="15"/>
      <c r="AC1753" s="15"/>
      <c r="AD1753" s="15"/>
      <c r="AE1753" s="15"/>
      <c r="AT1753" s="264" t="s">
        <v>186</v>
      </c>
      <c r="AU1753" s="264" t="s">
        <v>88</v>
      </c>
      <c r="AV1753" s="15" t="s">
        <v>171</v>
      </c>
      <c r="AW1753" s="15" t="s">
        <v>39</v>
      </c>
      <c r="AX1753" s="15" t="s">
        <v>86</v>
      </c>
      <c r="AY1753" s="264" t="s">
        <v>146</v>
      </c>
    </row>
    <row r="1754" s="2" customFormat="1" ht="24.15" customHeight="1">
      <c r="A1754" s="42"/>
      <c r="B1754" s="43"/>
      <c r="C1754" s="265" t="s">
        <v>1755</v>
      </c>
      <c r="D1754" s="265" t="s">
        <v>286</v>
      </c>
      <c r="E1754" s="266" t="s">
        <v>1756</v>
      </c>
      <c r="F1754" s="267" t="s">
        <v>1757</v>
      </c>
      <c r="G1754" s="268" t="s">
        <v>802</v>
      </c>
      <c r="H1754" s="269">
        <v>2</v>
      </c>
      <c r="I1754" s="270"/>
      <c r="J1754" s="271">
        <f>ROUND(I1754*H1754,2)</f>
        <v>0</v>
      </c>
      <c r="K1754" s="267" t="s">
        <v>152</v>
      </c>
      <c r="L1754" s="272"/>
      <c r="M1754" s="273" t="s">
        <v>32</v>
      </c>
      <c r="N1754" s="274" t="s">
        <v>49</v>
      </c>
      <c r="O1754" s="88"/>
      <c r="P1754" s="217">
        <f>O1754*H1754</f>
        <v>0</v>
      </c>
      <c r="Q1754" s="217">
        <v>0.016</v>
      </c>
      <c r="R1754" s="217">
        <f>Q1754*H1754</f>
        <v>0.032000000000000001</v>
      </c>
      <c r="S1754" s="217">
        <v>0</v>
      </c>
      <c r="T1754" s="218">
        <f>S1754*H1754</f>
        <v>0</v>
      </c>
      <c r="U1754" s="42"/>
      <c r="V1754" s="42"/>
      <c r="W1754" s="42"/>
      <c r="X1754" s="42"/>
      <c r="Y1754" s="42"/>
      <c r="Z1754" s="42"/>
      <c r="AA1754" s="42"/>
      <c r="AB1754" s="42"/>
      <c r="AC1754" s="42"/>
      <c r="AD1754" s="42"/>
      <c r="AE1754" s="42"/>
      <c r="AR1754" s="219" t="s">
        <v>538</v>
      </c>
      <c r="AT1754" s="219" t="s">
        <v>286</v>
      </c>
      <c r="AU1754" s="219" t="s">
        <v>88</v>
      </c>
      <c r="AY1754" s="20" t="s">
        <v>146</v>
      </c>
      <c r="BE1754" s="220">
        <f>IF(N1754="základní",J1754,0)</f>
        <v>0</v>
      </c>
      <c r="BF1754" s="220">
        <f>IF(N1754="snížená",J1754,0)</f>
        <v>0</v>
      </c>
      <c r="BG1754" s="220">
        <f>IF(N1754="zákl. přenesená",J1754,0)</f>
        <v>0</v>
      </c>
      <c r="BH1754" s="220">
        <f>IF(N1754="sníž. přenesená",J1754,0)</f>
        <v>0</v>
      </c>
      <c r="BI1754" s="220">
        <f>IF(N1754="nulová",J1754,0)</f>
        <v>0</v>
      </c>
      <c r="BJ1754" s="20" t="s">
        <v>86</v>
      </c>
      <c r="BK1754" s="220">
        <f>ROUND(I1754*H1754,2)</f>
        <v>0</v>
      </c>
      <c r="BL1754" s="20" t="s">
        <v>362</v>
      </c>
      <c r="BM1754" s="219" t="s">
        <v>1758</v>
      </c>
    </row>
    <row r="1755" s="2" customFormat="1">
      <c r="A1755" s="42"/>
      <c r="B1755" s="43"/>
      <c r="C1755" s="44"/>
      <c r="D1755" s="221" t="s">
        <v>155</v>
      </c>
      <c r="E1755" s="44"/>
      <c r="F1755" s="222" t="s">
        <v>1757</v>
      </c>
      <c r="G1755" s="44"/>
      <c r="H1755" s="44"/>
      <c r="I1755" s="223"/>
      <c r="J1755" s="44"/>
      <c r="K1755" s="44"/>
      <c r="L1755" s="48"/>
      <c r="M1755" s="224"/>
      <c r="N1755" s="225"/>
      <c r="O1755" s="88"/>
      <c r="P1755" s="88"/>
      <c r="Q1755" s="88"/>
      <c r="R1755" s="88"/>
      <c r="S1755" s="88"/>
      <c r="T1755" s="89"/>
      <c r="U1755" s="42"/>
      <c r="V1755" s="42"/>
      <c r="W1755" s="42"/>
      <c r="X1755" s="42"/>
      <c r="Y1755" s="42"/>
      <c r="Z1755" s="42"/>
      <c r="AA1755" s="42"/>
      <c r="AB1755" s="42"/>
      <c r="AC1755" s="42"/>
      <c r="AD1755" s="42"/>
      <c r="AE1755" s="42"/>
      <c r="AT1755" s="20" t="s">
        <v>155</v>
      </c>
      <c r="AU1755" s="20" t="s">
        <v>88</v>
      </c>
    </row>
    <row r="1756" s="2" customFormat="1" ht="24.15" customHeight="1">
      <c r="A1756" s="42"/>
      <c r="B1756" s="43"/>
      <c r="C1756" s="265" t="s">
        <v>1759</v>
      </c>
      <c r="D1756" s="265" t="s">
        <v>286</v>
      </c>
      <c r="E1756" s="266" t="s">
        <v>1760</v>
      </c>
      <c r="F1756" s="267" t="s">
        <v>1761</v>
      </c>
      <c r="G1756" s="268" t="s">
        <v>802</v>
      </c>
      <c r="H1756" s="269">
        <v>5</v>
      </c>
      <c r="I1756" s="270"/>
      <c r="J1756" s="271">
        <f>ROUND(I1756*H1756,2)</f>
        <v>0</v>
      </c>
      <c r="K1756" s="267" t="s">
        <v>152</v>
      </c>
      <c r="L1756" s="272"/>
      <c r="M1756" s="273" t="s">
        <v>32</v>
      </c>
      <c r="N1756" s="274" t="s">
        <v>49</v>
      </c>
      <c r="O1756" s="88"/>
      <c r="P1756" s="217">
        <f>O1756*H1756</f>
        <v>0</v>
      </c>
      <c r="Q1756" s="217">
        <v>0.017500000000000002</v>
      </c>
      <c r="R1756" s="217">
        <f>Q1756*H1756</f>
        <v>0.087500000000000008</v>
      </c>
      <c r="S1756" s="217">
        <v>0</v>
      </c>
      <c r="T1756" s="218">
        <f>S1756*H1756</f>
        <v>0</v>
      </c>
      <c r="U1756" s="42"/>
      <c r="V1756" s="42"/>
      <c r="W1756" s="42"/>
      <c r="X1756" s="42"/>
      <c r="Y1756" s="42"/>
      <c r="Z1756" s="42"/>
      <c r="AA1756" s="42"/>
      <c r="AB1756" s="42"/>
      <c r="AC1756" s="42"/>
      <c r="AD1756" s="42"/>
      <c r="AE1756" s="42"/>
      <c r="AR1756" s="219" t="s">
        <v>538</v>
      </c>
      <c r="AT1756" s="219" t="s">
        <v>286</v>
      </c>
      <c r="AU1756" s="219" t="s">
        <v>88</v>
      </c>
      <c r="AY1756" s="20" t="s">
        <v>146</v>
      </c>
      <c r="BE1756" s="220">
        <f>IF(N1756="základní",J1756,0)</f>
        <v>0</v>
      </c>
      <c r="BF1756" s="220">
        <f>IF(N1756="snížená",J1756,0)</f>
        <v>0</v>
      </c>
      <c r="BG1756" s="220">
        <f>IF(N1756="zákl. přenesená",J1756,0)</f>
        <v>0</v>
      </c>
      <c r="BH1756" s="220">
        <f>IF(N1756="sníž. přenesená",J1756,0)</f>
        <v>0</v>
      </c>
      <c r="BI1756" s="220">
        <f>IF(N1756="nulová",J1756,0)</f>
        <v>0</v>
      </c>
      <c r="BJ1756" s="20" t="s">
        <v>86</v>
      </c>
      <c r="BK1756" s="220">
        <f>ROUND(I1756*H1756,2)</f>
        <v>0</v>
      </c>
      <c r="BL1756" s="20" t="s">
        <v>362</v>
      </c>
      <c r="BM1756" s="219" t="s">
        <v>1762</v>
      </c>
    </row>
    <row r="1757" s="2" customFormat="1">
      <c r="A1757" s="42"/>
      <c r="B1757" s="43"/>
      <c r="C1757" s="44"/>
      <c r="D1757" s="221" t="s">
        <v>155</v>
      </c>
      <c r="E1757" s="44"/>
      <c r="F1757" s="222" t="s">
        <v>1761</v>
      </c>
      <c r="G1757" s="44"/>
      <c r="H1757" s="44"/>
      <c r="I1757" s="223"/>
      <c r="J1757" s="44"/>
      <c r="K1757" s="44"/>
      <c r="L1757" s="48"/>
      <c r="M1757" s="224"/>
      <c r="N1757" s="225"/>
      <c r="O1757" s="88"/>
      <c r="P1757" s="88"/>
      <c r="Q1757" s="88"/>
      <c r="R1757" s="88"/>
      <c r="S1757" s="88"/>
      <c r="T1757" s="89"/>
      <c r="U1757" s="42"/>
      <c r="V1757" s="42"/>
      <c r="W1757" s="42"/>
      <c r="X1757" s="42"/>
      <c r="Y1757" s="42"/>
      <c r="Z1757" s="42"/>
      <c r="AA1757" s="42"/>
      <c r="AB1757" s="42"/>
      <c r="AC1757" s="42"/>
      <c r="AD1757" s="42"/>
      <c r="AE1757" s="42"/>
      <c r="AT1757" s="20" t="s">
        <v>155</v>
      </c>
      <c r="AU1757" s="20" t="s">
        <v>88</v>
      </c>
    </row>
    <row r="1758" s="2" customFormat="1" ht="24.15" customHeight="1">
      <c r="A1758" s="42"/>
      <c r="B1758" s="43"/>
      <c r="C1758" s="265" t="s">
        <v>1763</v>
      </c>
      <c r="D1758" s="265" t="s">
        <v>286</v>
      </c>
      <c r="E1758" s="266" t="s">
        <v>1764</v>
      </c>
      <c r="F1758" s="267" t="s">
        <v>1765</v>
      </c>
      <c r="G1758" s="268" t="s">
        <v>802</v>
      </c>
      <c r="H1758" s="269">
        <v>3</v>
      </c>
      <c r="I1758" s="270"/>
      <c r="J1758" s="271">
        <f>ROUND(I1758*H1758,2)</f>
        <v>0</v>
      </c>
      <c r="K1758" s="267" t="s">
        <v>152</v>
      </c>
      <c r="L1758" s="272"/>
      <c r="M1758" s="273" t="s">
        <v>32</v>
      </c>
      <c r="N1758" s="274" t="s">
        <v>49</v>
      </c>
      <c r="O1758" s="88"/>
      <c r="P1758" s="217">
        <f>O1758*H1758</f>
        <v>0</v>
      </c>
      <c r="Q1758" s="217">
        <v>0.0195</v>
      </c>
      <c r="R1758" s="217">
        <f>Q1758*H1758</f>
        <v>0.058499999999999996</v>
      </c>
      <c r="S1758" s="217">
        <v>0</v>
      </c>
      <c r="T1758" s="218">
        <f>S1758*H1758</f>
        <v>0</v>
      </c>
      <c r="U1758" s="42"/>
      <c r="V1758" s="42"/>
      <c r="W1758" s="42"/>
      <c r="X1758" s="42"/>
      <c r="Y1758" s="42"/>
      <c r="Z1758" s="42"/>
      <c r="AA1758" s="42"/>
      <c r="AB1758" s="42"/>
      <c r="AC1758" s="42"/>
      <c r="AD1758" s="42"/>
      <c r="AE1758" s="42"/>
      <c r="AR1758" s="219" t="s">
        <v>538</v>
      </c>
      <c r="AT1758" s="219" t="s">
        <v>286</v>
      </c>
      <c r="AU1758" s="219" t="s">
        <v>88</v>
      </c>
      <c r="AY1758" s="20" t="s">
        <v>146</v>
      </c>
      <c r="BE1758" s="220">
        <f>IF(N1758="základní",J1758,0)</f>
        <v>0</v>
      </c>
      <c r="BF1758" s="220">
        <f>IF(N1758="snížená",J1758,0)</f>
        <v>0</v>
      </c>
      <c r="BG1758" s="220">
        <f>IF(N1758="zákl. přenesená",J1758,0)</f>
        <v>0</v>
      </c>
      <c r="BH1758" s="220">
        <f>IF(N1758="sníž. přenesená",J1758,0)</f>
        <v>0</v>
      </c>
      <c r="BI1758" s="220">
        <f>IF(N1758="nulová",J1758,0)</f>
        <v>0</v>
      </c>
      <c r="BJ1758" s="20" t="s">
        <v>86</v>
      </c>
      <c r="BK1758" s="220">
        <f>ROUND(I1758*H1758,2)</f>
        <v>0</v>
      </c>
      <c r="BL1758" s="20" t="s">
        <v>362</v>
      </c>
      <c r="BM1758" s="219" t="s">
        <v>1766</v>
      </c>
    </row>
    <row r="1759" s="2" customFormat="1">
      <c r="A1759" s="42"/>
      <c r="B1759" s="43"/>
      <c r="C1759" s="44"/>
      <c r="D1759" s="221" t="s">
        <v>155</v>
      </c>
      <c r="E1759" s="44"/>
      <c r="F1759" s="222" t="s">
        <v>1765</v>
      </c>
      <c r="G1759" s="44"/>
      <c r="H1759" s="44"/>
      <c r="I1759" s="223"/>
      <c r="J1759" s="44"/>
      <c r="K1759" s="44"/>
      <c r="L1759" s="48"/>
      <c r="M1759" s="224"/>
      <c r="N1759" s="225"/>
      <c r="O1759" s="88"/>
      <c r="P1759" s="88"/>
      <c r="Q1759" s="88"/>
      <c r="R1759" s="88"/>
      <c r="S1759" s="88"/>
      <c r="T1759" s="89"/>
      <c r="U1759" s="42"/>
      <c r="V1759" s="42"/>
      <c r="W1759" s="42"/>
      <c r="X1759" s="42"/>
      <c r="Y1759" s="42"/>
      <c r="Z1759" s="42"/>
      <c r="AA1759" s="42"/>
      <c r="AB1759" s="42"/>
      <c r="AC1759" s="42"/>
      <c r="AD1759" s="42"/>
      <c r="AE1759" s="42"/>
      <c r="AT1759" s="20" t="s">
        <v>155</v>
      </c>
      <c r="AU1759" s="20" t="s">
        <v>88</v>
      </c>
    </row>
    <row r="1760" s="2" customFormat="1" ht="16.5" customHeight="1">
      <c r="A1760" s="42"/>
      <c r="B1760" s="43"/>
      <c r="C1760" s="265" t="s">
        <v>1767</v>
      </c>
      <c r="D1760" s="265" t="s">
        <v>286</v>
      </c>
      <c r="E1760" s="266" t="s">
        <v>1768</v>
      </c>
      <c r="F1760" s="267" t="s">
        <v>1769</v>
      </c>
      <c r="G1760" s="268" t="s">
        <v>802</v>
      </c>
      <c r="H1760" s="269">
        <v>10</v>
      </c>
      <c r="I1760" s="270"/>
      <c r="J1760" s="271">
        <f>ROUND(I1760*H1760,2)</f>
        <v>0</v>
      </c>
      <c r="K1760" s="267" t="s">
        <v>152</v>
      </c>
      <c r="L1760" s="272"/>
      <c r="M1760" s="273" t="s">
        <v>32</v>
      </c>
      <c r="N1760" s="274" t="s">
        <v>49</v>
      </c>
      <c r="O1760" s="88"/>
      <c r="P1760" s="217">
        <f>O1760*H1760</f>
        <v>0</v>
      </c>
      <c r="Q1760" s="217">
        <v>0.0022000000000000001</v>
      </c>
      <c r="R1760" s="217">
        <f>Q1760*H1760</f>
        <v>0.022000000000000002</v>
      </c>
      <c r="S1760" s="217">
        <v>0</v>
      </c>
      <c r="T1760" s="218">
        <f>S1760*H1760</f>
        <v>0</v>
      </c>
      <c r="U1760" s="42"/>
      <c r="V1760" s="42"/>
      <c r="W1760" s="42"/>
      <c r="X1760" s="42"/>
      <c r="Y1760" s="42"/>
      <c r="Z1760" s="42"/>
      <c r="AA1760" s="42"/>
      <c r="AB1760" s="42"/>
      <c r="AC1760" s="42"/>
      <c r="AD1760" s="42"/>
      <c r="AE1760" s="42"/>
      <c r="AR1760" s="219" t="s">
        <v>538</v>
      </c>
      <c r="AT1760" s="219" t="s">
        <v>286</v>
      </c>
      <c r="AU1760" s="219" t="s">
        <v>88</v>
      </c>
      <c r="AY1760" s="20" t="s">
        <v>146</v>
      </c>
      <c r="BE1760" s="220">
        <f>IF(N1760="základní",J1760,0)</f>
        <v>0</v>
      </c>
      <c r="BF1760" s="220">
        <f>IF(N1760="snížená",J1760,0)</f>
        <v>0</v>
      </c>
      <c r="BG1760" s="220">
        <f>IF(N1760="zákl. přenesená",J1760,0)</f>
        <v>0</v>
      </c>
      <c r="BH1760" s="220">
        <f>IF(N1760="sníž. přenesená",J1760,0)</f>
        <v>0</v>
      </c>
      <c r="BI1760" s="220">
        <f>IF(N1760="nulová",J1760,0)</f>
        <v>0</v>
      </c>
      <c r="BJ1760" s="20" t="s">
        <v>86</v>
      </c>
      <c r="BK1760" s="220">
        <f>ROUND(I1760*H1760,2)</f>
        <v>0</v>
      </c>
      <c r="BL1760" s="20" t="s">
        <v>362</v>
      </c>
      <c r="BM1760" s="219" t="s">
        <v>1770</v>
      </c>
    </row>
    <row r="1761" s="2" customFormat="1">
      <c r="A1761" s="42"/>
      <c r="B1761" s="43"/>
      <c r="C1761" s="44"/>
      <c r="D1761" s="221" t="s">
        <v>155</v>
      </c>
      <c r="E1761" s="44"/>
      <c r="F1761" s="222" t="s">
        <v>1769</v>
      </c>
      <c r="G1761" s="44"/>
      <c r="H1761" s="44"/>
      <c r="I1761" s="223"/>
      <c r="J1761" s="44"/>
      <c r="K1761" s="44"/>
      <c r="L1761" s="48"/>
      <c r="M1761" s="224"/>
      <c r="N1761" s="225"/>
      <c r="O1761" s="88"/>
      <c r="P1761" s="88"/>
      <c r="Q1761" s="88"/>
      <c r="R1761" s="88"/>
      <c r="S1761" s="88"/>
      <c r="T1761" s="89"/>
      <c r="U1761" s="42"/>
      <c r="V1761" s="42"/>
      <c r="W1761" s="42"/>
      <c r="X1761" s="42"/>
      <c r="Y1761" s="42"/>
      <c r="Z1761" s="42"/>
      <c r="AA1761" s="42"/>
      <c r="AB1761" s="42"/>
      <c r="AC1761" s="42"/>
      <c r="AD1761" s="42"/>
      <c r="AE1761" s="42"/>
      <c r="AT1761" s="20" t="s">
        <v>155</v>
      </c>
      <c r="AU1761" s="20" t="s">
        <v>88</v>
      </c>
    </row>
    <row r="1762" s="2" customFormat="1" ht="24.15" customHeight="1">
      <c r="A1762" s="42"/>
      <c r="B1762" s="43"/>
      <c r="C1762" s="208" t="s">
        <v>1771</v>
      </c>
      <c r="D1762" s="208" t="s">
        <v>149</v>
      </c>
      <c r="E1762" s="209" t="s">
        <v>1772</v>
      </c>
      <c r="F1762" s="210" t="s">
        <v>1773</v>
      </c>
      <c r="G1762" s="211" t="s">
        <v>802</v>
      </c>
      <c r="H1762" s="212">
        <v>13</v>
      </c>
      <c r="I1762" s="213"/>
      <c r="J1762" s="214">
        <f>ROUND(I1762*H1762,2)</f>
        <v>0</v>
      </c>
      <c r="K1762" s="210" t="s">
        <v>152</v>
      </c>
      <c r="L1762" s="48"/>
      <c r="M1762" s="215" t="s">
        <v>32</v>
      </c>
      <c r="N1762" s="216" t="s">
        <v>49</v>
      </c>
      <c r="O1762" s="88"/>
      <c r="P1762" s="217">
        <f>O1762*H1762</f>
        <v>0</v>
      </c>
      <c r="Q1762" s="217">
        <v>0</v>
      </c>
      <c r="R1762" s="217">
        <f>Q1762*H1762</f>
        <v>0</v>
      </c>
      <c r="S1762" s="217">
        <v>0</v>
      </c>
      <c r="T1762" s="218">
        <f>S1762*H1762</f>
        <v>0</v>
      </c>
      <c r="U1762" s="42"/>
      <c r="V1762" s="42"/>
      <c r="W1762" s="42"/>
      <c r="X1762" s="42"/>
      <c r="Y1762" s="42"/>
      <c r="Z1762" s="42"/>
      <c r="AA1762" s="42"/>
      <c r="AB1762" s="42"/>
      <c r="AC1762" s="42"/>
      <c r="AD1762" s="42"/>
      <c r="AE1762" s="42"/>
      <c r="AR1762" s="219" t="s">
        <v>362</v>
      </c>
      <c r="AT1762" s="219" t="s">
        <v>149</v>
      </c>
      <c r="AU1762" s="219" t="s">
        <v>88</v>
      </c>
      <c r="AY1762" s="20" t="s">
        <v>146</v>
      </c>
      <c r="BE1762" s="220">
        <f>IF(N1762="základní",J1762,0)</f>
        <v>0</v>
      </c>
      <c r="BF1762" s="220">
        <f>IF(N1762="snížená",J1762,0)</f>
        <v>0</v>
      </c>
      <c r="BG1762" s="220">
        <f>IF(N1762="zákl. přenesená",J1762,0)</f>
        <v>0</v>
      </c>
      <c r="BH1762" s="220">
        <f>IF(N1762="sníž. přenesená",J1762,0)</f>
        <v>0</v>
      </c>
      <c r="BI1762" s="220">
        <f>IF(N1762="nulová",J1762,0)</f>
        <v>0</v>
      </c>
      <c r="BJ1762" s="20" t="s">
        <v>86</v>
      </c>
      <c r="BK1762" s="220">
        <f>ROUND(I1762*H1762,2)</f>
        <v>0</v>
      </c>
      <c r="BL1762" s="20" t="s">
        <v>362</v>
      </c>
      <c r="BM1762" s="219" t="s">
        <v>1774</v>
      </c>
    </row>
    <row r="1763" s="2" customFormat="1">
      <c r="A1763" s="42"/>
      <c r="B1763" s="43"/>
      <c r="C1763" s="44"/>
      <c r="D1763" s="221" t="s">
        <v>155</v>
      </c>
      <c r="E1763" s="44"/>
      <c r="F1763" s="222" t="s">
        <v>1775</v>
      </c>
      <c r="G1763" s="44"/>
      <c r="H1763" s="44"/>
      <c r="I1763" s="223"/>
      <c r="J1763" s="44"/>
      <c r="K1763" s="44"/>
      <c r="L1763" s="48"/>
      <c r="M1763" s="224"/>
      <c r="N1763" s="225"/>
      <c r="O1763" s="88"/>
      <c r="P1763" s="88"/>
      <c r="Q1763" s="88"/>
      <c r="R1763" s="88"/>
      <c r="S1763" s="88"/>
      <c r="T1763" s="89"/>
      <c r="U1763" s="42"/>
      <c r="V1763" s="42"/>
      <c r="W1763" s="42"/>
      <c r="X1763" s="42"/>
      <c r="Y1763" s="42"/>
      <c r="Z1763" s="42"/>
      <c r="AA1763" s="42"/>
      <c r="AB1763" s="42"/>
      <c r="AC1763" s="42"/>
      <c r="AD1763" s="42"/>
      <c r="AE1763" s="42"/>
      <c r="AT1763" s="20" t="s">
        <v>155</v>
      </c>
      <c r="AU1763" s="20" t="s">
        <v>88</v>
      </c>
    </row>
    <row r="1764" s="2" customFormat="1">
      <c r="A1764" s="42"/>
      <c r="B1764" s="43"/>
      <c r="C1764" s="44"/>
      <c r="D1764" s="226" t="s">
        <v>156</v>
      </c>
      <c r="E1764" s="44"/>
      <c r="F1764" s="227" t="s">
        <v>1776</v>
      </c>
      <c r="G1764" s="44"/>
      <c r="H1764" s="44"/>
      <c r="I1764" s="223"/>
      <c r="J1764" s="44"/>
      <c r="K1764" s="44"/>
      <c r="L1764" s="48"/>
      <c r="M1764" s="224"/>
      <c r="N1764" s="225"/>
      <c r="O1764" s="88"/>
      <c r="P1764" s="88"/>
      <c r="Q1764" s="88"/>
      <c r="R1764" s="88"/>
      <c r="S1764" s="88"/>
      <c r="T1764" s="89"/>
      <c r="U1764" s="42"/>
      <c r="V1764" s="42"/>
      <c r="W1764" s="42"/>
      <c r="X1764" s="42"/>
      <c r="Y1764" s="42"/>
      <c r="Z1764" s="42"/>
      <c r="AA1764" s="42"/>
      <c r="AB1764" s="42"/>
      <c r="AC1764" s="42"/>
      <c r="AD1764" s="42"/>
      <c r="AE1764" s="42"/>
      <c r="AT1764" s="20" t="s">
        <v>156</v>
      </c>
      <c r="AU1764" s="20" t="s">
        <v>88</v>
      </c>
    </row>
    <row r="1765" s="14" customFormat="1">
      <c r="A1765" s="14"/>
      <c r="B1765" s="244"/>
      <c r="C1765" s="245"/>
      <c r="D1765" s="221" t="s">
        <v>186</v>
      </c>
      <c r="E1765" s="246" t="s">
        <v>32</v>
      </c>
      <c r="F1765" s="247" t="s">
        <v>1777</v>
      </c>
      <c r="G1765" s="245"/>
      <c r="H1765" s="246" t="s">
        <v>32</v>
      </c>
      <c r="I1765" s="248"/>
      <c r="J1765" s="245"/>
      <c r="K1765" s="245"/>
      <c r="L1765" s="249"/>
      <c r="M1765" s="250"/>
      <c r="N1765" s="251"/>
      <c r="O1765" s="251"/>
      <c r="P1765" s="251"/>
      <c r="Q1765" s="251"/>
      <c r="R1765" s="251"/>
      <c r="S1765" s="251"/>
      <c r="T1765" s="252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T1765" s="253" t="s">
        <v>186</v>
      </c>
      <c r="AU1765" s="253" t="s">
        <v>88</v>
      </c>
      <c r="AV1765" s="14" t="s">
        <v>86</v>
      </c>
      <c r="AW1765" s="14" t="s">
        <v>39</v>
      </c>
      <c r="AX1765" s="14" t="s">
        <v>78</v>
      </c>
      <c r="AY1765" s="253" t="s">
        <v>146</v>
      </c>
    </row>
    <row r="1766" s="13" customFormat="1">
      <c r="A1766" s="13"/>
      <c r="B1766" s="229"/>
      <c r="C1766" s="230"/>
      <c r="D1766" s="221" t="s">
        <v>186</v>
      </c>
      <c r="E1766" s="231" t="s">
        <v>32</v>
      </c>
      <c r="F1766" s="232" t="s">
        <v>1778</v>
      </c>
      <c r="G1766" s="230"/>
      <c r="H1766" s="233">
        <v>1</v>
      </c>
      <c r="I1766" s="234"/>
      <c r="J1766" s="230"/>
      <c r="K1766" s="230"/>
      <c r="L1766" s="235"/>
      <c r="M1766" s="236"/>
      <c r="N1766" s="237"/>
      <c r="O1766" s="237"/>
      <c r="P1766" s="237"/>
      <c r="Q1766" s="237"/>
      <c r="R1766" s="237"/>
      <c r="S1766" s="237"/>
      <c r="T1766" s="238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T1766" s="239" t="s">
        <v>186</v>
      </c>
      <c r="AU1766" s="239" t="s">
        <v>88</v>
      </c>
      <c r="AV1766" s="13" t="s">
        <v>88</v>
      </c>
      <c r="AW1766" s="13" t="s">
        <v>39</v>
      </c>
      <c r="AX1766" s="13" t="s">
        <v>78</v>
      </c>
      <c r="AY1766" s="239" t="s">
        <v>146</v>
      </c>
    </row>
    <row r="1767" s="13" customFormat="1">
      <c r="A1767" s="13"/>
      <c r="B1767" s="229"/>
      <c r="C1767" s="230"/>
      <c r="D1767" s="221" t="s">
        <v>186</v>
      </c>
      <c r="E1767" s="231" t="s">
        <v>32</v>
      </c>
      <c r="F1767" s="232" t="s">
        <v>1779</v>
      </c>
      <c r="G1767" s="230"/>
      <c r="H1767" s="233">
        <v>1</v>
      </c>
      <c r="I1767" s="234"/>
      <c r="J1767" s="230"/>
      <c r="K1767" s="230"/>
      <c r="L1767" s="235"/>
      <c r="M1767" s="236"/>
      <c r="N1767" s="237"/>
      <c r="O1767" s="237"/>
      <c r="P1767" s="237"/>
      <c r="Q1767" s="237"/>
      <c r="R1767" s="237"/>
      <c r="S1767" s="237"/>
      <c r="T1767" s="238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39" t="s">
        <v>186</v>
      </c>
      <c r="AU1767" s="239" t="s">
        <v>88</v>
      </c>
      <c r="AV1767" s="13" t="s">
        <v>88</v>
      </c>
      <c r="AW1767" s="13" t="s">
        <v>39</v>
      </c>
      <c r="AX1767" s="13" t="s">
        <v>78</v>
      </c>
      <c r="AY1767" s="239" t="s">
        <v>146</v>
      </c>
    </row>
    <row r="1768" s="13" customFormat="1">
      <c r="A1768" s="13"/>
      <c r="B1768" s="229"/>
      <c r="C1768" s="230"/>
      <c r="D1768" s="221" t="s">
        <v>186</v>
      </c>
      <c r="E1768" s="231" t="s">
        <v>32</v>
      </c>
      <c r="F1768" s="232" t="s">
        <v>1780</v>
      </c>
      <c r="G1768" s="230"/>
      <c r="H1768" s="233">
        <v>1</v>
      </c>
      <c r="I1768" s="234"/>
      <c r="J1768" s="230"/>
      <c r="K1768" s="230"/>
      <c r="L1768" s="235"/>
      <c r="M1768" s="236"/>
      <c r="N1768" s="237"/>
      <c r="O1768" s="237"/>
      <c r="P1768" s="237"/>
      <c r="Q1768" s="237"/>
      <c r="R1768" s="237"/>
      <c r="S1768" s="237"/>
      <c r="T1768" s="238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39" t="s">
        <v>186</v>
      </c>
      <c r="AU1768" s="239" t="s">
        <v>88</v>
      </c>
      <c r="AV1768" s="13" t="s">
        <v>88</v>
      </c>
      <c r="AW1768" s="13" t="s">
        <v>39</v>
      </c>
      <c r="AX1768" s="13" t="s">
        <v>78</v>
      </c>
      <c r="AY1768" s="239" t="s">
        <v>146</v>
      </c>
    </row>
    <row r="1769" s="13" customFormat="1">
      <c r="A1769" s="13"/>
      <c r="B1769" s="229"/>
      <c r="C1769" s="230"/>
      <c r="D1769" s="221" t="s">
        <v>186</v>
      </c>
      <c r="E1769" s="231" t="s">
        <v>32</v>
      </c>
      <c r="F1769" s="232" t="s">
        <v>1781</v>
      </c>
      <c r="G1769" s="230"/>
      <c r="H1769" s="233">
        <v>1</v>
      </c>
      <c r="I1769" s="234"/>
      <c r="J1769" s="230"/>
      <c r="K1769" s="230"/>
      <c r="L1769" s="235"/>
      <c r="M1769" s="236"/>
      <c r="N1769" s="237"/>
      <c r="O1769" s="237"/>
      <c r="P1769" s="237"/>
      <c r="Q1769" s="237"/>
      <c r="R1769" s="237"/>
      <c r="S1769" s="237"/>
      <c r="T1769" s="238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T1769" s="239" t="s">
        <v>186</v>
      </c>
      <c r="AU1769" s="239" t="s">
        <v>88</v>
      </c>
      <c r="AV1769" s="13" t="s">
        <v>88</v>
      </c>
      <c r="AW1769" s="13" t="s">
        <v>39</v>
      </c>
      <c r="AX1769" s="13" t="s">
        <v>78</v>
      </c>
      <c r="AY1769" s="239" t="s">
        <v>146</v>
      </c>
    </row>
    <row r="1770" s="13" customFormat="1">
      <c r="A1770" s="13"/>
      <c r="B1770" s="229"/>
      <c r="C1770" s="230"/>
      <c r="D1770" s="221" t="s">
        <v>186</v>
      </c>
      <c r="E1770" s="231" t="s">
        <v>32</v>
      </c>
      <c r="F1770" s="232" t="s">
        <v>1782</v>
      </c>
      <c r="G1770" s="230"/>
      <c r="H1770" s="233">
        <v>1</v>
      </c>
      <c r="I1770" s="234"/>
      <c r="J1770" s="230"/>
      <c r="K1770" s="230"/>
      <c r="L1770" s="235"/>
      <c r="M1770" s="236"/>
      <c r="N1770" s="237"/>
      <c r="O1770" s="237"/>
      <c r="P1770" s="237"/>
      <c r="Q1770" s="237"/>
      <c r="R1770" s="237"/>
      <c r="S1770" s="237"/>
      <c r="T1770" s="238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239" t="s">
        <v>186</v>
      </c>
      <c r="AU1770" s="239" t="s">
        <v>88</v>
      </c>
      <c r="AV1770" s="13" t="s">
        <v>88</v>
      </c>
      <c r="AW1770" s="13" t="s">
        <v>39</v>
      </c>
      <c r="AX1770" s="13" t="s">
        <v>78</v>
      </c>
      <c r="AY1770" s="239" t="s">
        <v>146</v>
      </c>
    </row>
    <row r="1771" s="13" customFormat="1">
      <c r="A1771" s="13"/>
      <c r="B1771" s="229"/>
      <c r="C1771" s="230"/>
      <c r="D1771" s="221" t="s">
        <v>186</v>
      </c>
      <c r="E1771" s="231" t="s">
        <v>32</v>
      </c>
      <c r="F1771" s="232" t="s">
        <v>1783</v>
      </c>
      <c r="G1771" s="230"/>
      <c r="H1771" s="233">
        <v>1</v>
      </c>
      <c r="I1771" s="234"/>
      <c r="J1771" s="230"/>
      <c r="K1771" s="230"/>
      <c r="L1771" s="235"/>
      <c r="M1771" s="236"/>
      <c r="N1771" s="237"/>
      <c r="O1771" s="237"/>
      <c r="P1771" s="237"/>
      <c r="Q1771" s="237"/>
      <c r="R1771" s="237"/>
      <c r="S1771" s="237"/>
      <c r="T1771" s="238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39" t="s">
        <v>186</v>
      </c>
      <c r="AU1771" s="239" t="s">
        <v>88</v>
      </c>
      <c r="AV1771" s="13" t="s">
        <v>88</v>
      </c>
      <c r="AW1771" s="13" t="s">
        <v>39</v>
      </c>
      <c r="AX1771" s="13" t="s">
        <v>78</v>
      </c>
      <c r="AY1771" s="239" t="s">
        <v>146</v>
      </c>
    </row>
    <row r="1772" s="13" customFormat="1">
      <c r="A1772" s="13"/>
      <c r="B1772" s="229"/>
      <c r="C1772" s="230"/>
      <c r="D1772" s="221" t="s">
        <v>186</v>
      </c>
      <c r="E1772" s="231" t="s">
        <v>32</v>
      </c>
      <c r="F1772" s="232" t="s">
        <v>1784</v>
      </c>
      <c r="G1772" s="230"/>
      <c r="H1772" s="233">
        <v>1</v>
      </c>
      <c r="I1772" s="234"/>
      <c r="J1772" s="230"/>
      <c r="K1772" s="230"/>
      <c r="L1772" s="235"/>
      <c r="M1772" s="236"/>
      <c r="N1772" s="237"/>
      <c r="O1772" s="237"/>
      <c r="P1772" s="237"/>
      <c r="Q1772" s="237"/>
      <c r="R1772" s="237"/>
      <c r="S1772" s="237"/>
      <c r="T1772" s="238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39" t="s">
        <v>186</v>
      </c>
      <c r="AU1772" s="239" t="s">
        <v>88</v>
      </c>
      <c r="AV1772" s="13" t="s">
        <v>88</v>
      </c>
      <c r="AW1772" s="13" t="s">
        <v>39</v>
      </c>
      <c r="AX1772" s="13" t="s">
        <v>78</v>
      </c>
      <c r="AY1772" s="239" t="s">
        <v>146</v>
      </c>
    </row>
    <row r="1773" s="13" customFormat="1">
      <c r="A1773" s="13"/>
      <c r="B1773" s="229"/>
      <c r="C1773" s="230"/>
      <c r="D1773" s="221" t="s">
        <v>186</v>
      </c>
      <c r="E1773" s="231" t="s">
        <v>32</v>
      </c>
      <c r="F1773" s="232" t="s">
        <v>1785</v>
      </c>
      <c r="G1773" s="230"/>
      <c r="H1773" s="233">
        <v>1</v>
      </c>
      <c r="I1773" s="234"/>
      <c r="J1773" s="230"/>
      <c r="K1773" s="230"/>
      <c r="L1773" s="235"/>
      <c r="M1773" s="236"/>
      <c r="N1773" s="237"/>
      <c r="O1773" s="237"/>
      <c r="P1773" s="237"/>
      <c r="Q1773" s="237"/>
      <c r="R1773" s="237"/>
      <c r="S1773" s="237"/>
      <c r="T1773" s="238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39" t="s">
        <v>186</v>
      </c>
      <c r="AU1773" s="239" t="s">
        <v>88</v>
      </c>
      <c r="AV1773" s="13" t="s">
        <v>88</v>
      </c>
      <c r="AW1773" s="13" t="s">
        <v>39</v>
      </c>
      <c r="AX1773" s="13" t="s">
        <v>78</v>
      </c>
      <c r="AY1773" s="239" t="s">
        <v>146</v>
      </c>
    </row>
    <row r="1774" s="13" customFormat="1">
      <c r="A1774" s="13"/>
      <c r="B1774" s="229"/>
      <c r="C1774" s="230"/>
      <c r="D1774" s="221" t="s">
        <v>186</v>
      </c>
      <c r="E1774" s="231" t="s">
        <v>32</v>
      </c>
      <c r="F1774" s="232" t="s">
        <v>1786</v>
      </c>
      <c r="G1774" s="230"/>
      <c r="H1774" s="233">
        <v>1</v>
      </c>
      <c r="I1774" s="234"/>
      <c r="J1774" s="230"/>
      <c r="K1774" s="230"/>
      <c r="L1774" s="235"/>
      <c r="M1774" s="236"/>
      <c r="N1774" s="237"/>
      <c r="O1774" s="237"/>
      <c r="P1774" s="237"/>
      <c r="Q1774" s="237"/>
      <c r="R1774" s="237"/>
      <c r="S1774" s="237"/>
      <c r="T1774" s="238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39" t="s">
        <v>186</v>
      </c>
      <c r="AU1774" s="239" t="s">
        <v>88</v>
      </c>
      <c r="AV1774" s="13" t="s">
        <v>88</v>
      </c>
      <c r="AW1774" s="13" t="s">
        <v>39</v>
      </c>
      <c r="AX1774" s="13" t="s">
        <v>78</v>
      </c>
      <c r="AY1774" s="239" t="s">
        <v>146</v>
      </c>
    </row>
    <row r="1775" s="13" customFormat="1">
      <c r="A1775" s="13"/>
      <c r="B1775" s="229"/>
      <c r="C1775" s="230"/>
      <c r="D1775" s="221" t="s">
        <v>186</v>
      </c>
      <c r="E1775" s="231" t="s">
        <v>32</v>
      </c>
      <c r="F1775" s="232" t="s">
        <v>1787</v>
      </c>
      <c r="G1775" s="230"/>
      <c r="H1775" s="233">
        <v>1</v>
      </c>
      <c r="I1775" s="234"/>
      <c r="J1775" s="230"/>
      <c r="K1775" s="230"/>
      <c r="L1775" s="235"/>
      <c r="M1775" s="236"/>
      <c r="N1775" s="237"/>
      <c r="O1775" s="237"/>
      <c r="P1775" s="237"/>
      <c r="Q1775" s="237"/>
      <c r="R1775" s="237"/>
      <c r="S1775" s="237"/>
      <c r="T1775" s="238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T1775" s="239" t="s">
        <v>186</v>
      </c>
      <c r="AU1775" s="239" t="s">
        <v>88</v>
      </c>
      <c r="AV1775" s="13" t="s">
        <v>88</v>
      </c>
      <c r="AW1775" s="13" t="s">
        <v>39</v>
      </c>
      <c r="AX1775" s="13" t="s">
        <v>78</v>
      </c>
      <c r="AY1775" s="239" t="s">
        <v>146</v>
      </c>
    </row>
    <row r="1776" s="13" customFormat="1">
      <c r="A1776" s="13"/>
      <c r="B1776" s="229"/>
      <c r="C1776" s="230"/>
      <c r="D1776" s="221" t="s">
        <v>186</v>
      </c>
      <c r="E1776" s="231" t="s">
        <v>32</v>
      </c>
      <c r="F1776" s="232" t="s">
        <v>1788</v>
      </c>
      <c r="G1776" s="230"/>
      <c r="H1776" s="233">
        <v>1</v>
      </c>
      <c r="I1776" s="234"/>
      <c r="J1776" s="230"/>
      <c r="K1776" s="230"/>
      <c r="L1776" s="235"/>
      <c r="M1776" s="236"/>
      <c r="N1776" s="237"/>
      <c r="O1776" s="237"/>
      <c r="P1776" s="237"/>
      <c r="Q1776" s="237"/>
      <c r="R1776" s="237"/>
      <c r="S1776" s="237"/>
      <c r="T1776" s="238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T1776" s="239" t="s">
        <v>186</v>
      </c>
      <c r="AU1776" s="239" t="s">
        <v>88</v>
      </c>
      <c r="AV1776" s="13" t="s">
        <v>88</v>
      </c>
      <c r="AW1776" s="13" t="s">
        <v>39</v>
      </c>
      <c r="AX1776" s="13" t="s">
        <v>78</v>
      </c>
      <c r="AY1776" s="239" t="s">
        <v>146</v>
      </c>
    </row>
    <row r="1777" s="13" customFormat="1">
      <c r="A1777" s="13"/>
      <c r="B1777" s="229"/>
      <c r="C1777" s="230"/>
      <c r="D1777" s="221" t="s">
        <v>186</v>
      </c>
      <c r="E1777" s="231" t="s">
        <v>32</v>
      </c>
      <c r="F1777" s="232" t="s">
        <v>1789</v>
      </c>
      <c r="G1777" s="230"/>
      <c r="H1777" s="233">
        <v>1</v>
      </c>
      <c r="I1777" s="234"/>
      <c r="J1777" s="230"/>
      <c r="K1777" s="230"/>
      <c r="L1777" s="235"/>
      <c r="M1777" s="236"/>
      <c r="N1777" s="237"/>
      <c r="O1777" s="237"/>
      <c r="P1777" s="237"/>
      <c r="Q1777" s="237"/>
      <c r="R1777" s="237"/>
      <c r="S1777" s="237"/>
      <c r="T1777" s="238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T1777" s="239" t="s">
        <v>186</v>
      </c>
      <c r="AU1777" s="239" t="s">
        <v>88</v>
      </c>
      <c r="AV1777" s="13" t="s">
        <v>88</v>
      </c>
      <c r="AW1777" s="13" t="s">
        <v>39</v>
      </c>
      <c r="AX1777" s="13" t="s">
        <v>78</v>
      </c>
      <c r="AY1777" s="239" t="s">
        <v>146</v>
      </c>
    </row>
    <row r="1778" s="13" customFormat="1">
      <c r="A1778" s="13"/>
      <c r="B1778" s="229"/>
      <c r="C1778" s="230"/>
      <c r="D1778" s="221" t="s">
        <v>186</v>
      </c>
      <c r="E1778" s="231" t="s">
        <v>32</v>
      </c>
      <c r="F1778" s="232" t="s">
        <v>1790</v>
      </c>
      <c r="G1778" s="230"/>
      <c r="H1778" s="233">
        <v>1</v>
      </c>
      <c r="I1778" s="234"/>
      <c r="J1778" s="230"/>
      <c r="K1778" s="230"/>
      <c r="L1778" s="235"/>
      <c r="M1778" s="236"/>
      <c r="N1778" s="237"/>
      <c r="O1778" s="237"/>
      <c r="P1778" s="237"/>
      <c r="Q1778" s="237"/>
      <c r="R1778" s="237"/>
      <c r="S1778" s="237"/>
      <c r="T1778" s="238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T1778" s="239" t="s">
        <v>186</v>
      </c>
      <c r="AU1778" s="239" t="s">
        <v>88</v>
      </c>
      <c r="AV1778" s="13" t="s">
        <v>88</v>
      </c>
      <c r="AW1778" s="13" t="s">
        <v>39</v>
      </c>
      <c r="AX1778" s="13" t="s">
        <v>78</v>
      </c>
      <c r="AY1778" s="239" t="s">
        <v>146</v>
      </c>
    </row>
    <row r="1779" s="15" customFormat="1">
      <c r="A1779" s="15"/>
      <c r="B1779" s="254"/>
      <c r="C1779" s="255"/>
      <c r="D1779" s="221" t="s">
        <v>186</v>
      </c>
      <c r="E1779" s="256" t="s">
        <v>32</v>
      </c>
      <c r="F1779" s="257" t="s">
        <v>256</v>
      </c>
      <c r="G1779" s="255"/>
      <c r="H1779" s="258">
        <v>13</v>
      </c>
      <c r="I1779" s="259"/>
      <c r="J1779" s="255"/>
      <c r="K1779" s="255"/>
      <c r="L1779" s="260"/>
      <c r="M1779" s="261"/>
      <c r="N1779" s="262"/>
      <c r="O1779" s="262"/>
      <c r="P1779" s="262"/>
      <c r="Q1779" s="262"/>
      <c r="R1779" s="262"/>
      <c r="S1779" s="262"/>
      <c r="T1779" s="263"/>
      <c r="U1779" s="15"/>
      <c r="V1779" s="15"/>
      <c r="W1779" s="15"/>
      <c r="X1779" s="15"/>
      <c r="Y1779" s="15"/>
      <c r="Z1779" s="15"/>
      <c r="AA1779" s="15"/>
      <c r="AB1779" s="15"/>
      <c r="AC1779" s="15"/>
      <c r="AD1779" s="15"/>
      <c r="AE1779" s="15"/>
      <c r="AT1779" s="264" t="s">
        <v>186</v>
      </c>
      <c r="AU1779" s="264" t="s">
        <v>88</v>
      </c>
      <c r="AV1779" s="15" t="s">
        <v>171</v>
      </c>
      <c r="AW1779" s="15" t="s">
        <v>39</v>
      </c>
      <c r="AX1779" s="15" t="s">
        <v>86</v>
      </c>
      <c r="AY1779" s="264" t="s">
        <v>146</v>
      </c>
    </row>
    <row r="1780" s="2" customFormat="1" ht="24.15" customHeight="1">
      <c r="A1780" s="42"/>
      <c r="B1780" s="43"/>
      <c r="C1780" s="265" t="s">
        <v>1791</v>
      </c>
      <c r="D1780" s="265" t="s">
        <v>286</v>
      </c>
      <c r="E1780" s="266" t="s">
        <v>1792</v>
      </c>
      <c r="F1780" s="267" t="s">
        <v>1793</v>
      </c>
      <c r="G1780" s="268" t="s">
        <v>802</v>
      </c>
      <c r="H1780" s="269">
        <v>13</v>
      </c>
      <c r="I1780" s="270"/>
      <c r="J1780" s="271">
        <f>ROUND(I1780*H1780,2)</f>
        <v>0</v>
      </c>
      <c r="K1780" s="267" t="s">
        <v>152</v>
      </c>
      <c r="L1780" s="272"/>
      <c r="M1780" s="273" t="s">
        <v>32</v>
      </c>
      <c r="N1780" s="274" t="s">
        <v>49</v>
      </c>
      <c r="O1780" s="88"/>
      <c r="P1780" s="217">
        <f>O1780*H1780</f>
        <v>0</v>
      </c>
      <c r="Q1780" s="217">
        <v>0.020500000000000001</v>
      </c>
      <c r="R1780" s="217">
        <f>Q1780*H1780</f>
        <v>0.26650000000000001</v>
      </c>
      <c r="S1780" s="217">
        <v>0</v>
      </c>
      <c r="T1780" s="218">
        <f>S1780*H1780</f>
        <v>0</v>
      </c>
      <c r="U1780" s="42"/>
      <c r="V1780" s="42"/>
      <c r="W1780" s="42"/>
      <c r="X1780" s="42"/>
      <c r="Y1780" s="42"/>
      <c r="Z1780" s="42"/>
      <c r="AA1780" s="42"/>
      <c r="AB1780" s="42"/>
      <c r="AC1780" s="42"/>
      <c r="AD1780" s="42"/>
      <c r="AE1780" s="42"/>
      <c r="AR1780" s="219" t="s">
        <v>538</v>
      </c>
      <c r="AT1780" s="219" t="s">
        <v>286</v>
      </c>
      <c r="AU1780" s="219" t="s">
        <v>88</v>
      </c>
      <c r="AY1780" s="20" t="s">
        <v>146</v>
      </c>
      <c r="BE1780" s="220">
        <f>IF(N1780="základní",J1780,0)</f>
        <v>0</v>
      </c>
      <c r="BF1780" s="220">
        <f>IF(N1780="snížená",J1780,0)</f>
        <v>0</v>
      </c>
      <c r="BG1780" s="220">
        <f>IF(N1780="zákl. přenesená",J1780,0)</f>
        <v>0</v>
      </c>
      <c r="BH1780" s="220">
        <f>IF(N1780="sníž. přenesená",J1780,0)</f>
        <v>0</v>
      </c>
      <c r="BI1780" s="220">
        <f>IF(N1780="nulová",J1780,0)</f>
        <v>0</v>
      </c>
      <c r="BJ1780" s="20" t="s">
        <v>86</v>
      </c>
      <c r="BK1780" s="220">
        <f>ROUND(I1780*H1780,2)</f>
        <v>0</v>
      </c>
      <c r="BL1780" s="20" t="s">
        <v>362</v>
      </c>
      <c r="BM1780" s="219" t="s">
        <v>1794</v>
      </c>
    </row>
    <row r="1781" s="2" customFormat="1">
      <c r="A1781" s="42"/>
      <c r="B1781" s="43"/>
      <c r="C1781" s="44"/>
      <c r="D1781" s="221" t="s">
        <v>155</v>
      </c>
      <c r="E1781" s="44"/>
      <c r="F1781" s="222" t="s">
        <v>1793</v>
      </c>
      <c r="G1781" s="44"/>
      <c r="H1781" s="44"/>
      <c r="I1781" s="223"/>
      <c r="J1781" s="44"/>
      <c r="K1781" s="44"/>
      <c r="L1781" s="48"/>
      <c r="M1781" s="224"/>
      <c r="N1781" s="225"/>
      <c r="O1781" s="88"/>
      <c r="P1781" s="88"/>
      <c r="Q1781" s="88"/>
      <c r="R1781" s="88"/>
      <c r="S1781" s="88"/>
      <c r="T1781" s="89"/>
      <c r="U1781" s="42"/>
      <c r="V1781" s="42"/>
      <c r="W1781" s="42"/>
      <c r="X1781" s="42"/>
      <c r="Y1781" s="42"/>
      <c r="Z1781" s="42"/>
      <c r="AA1781" s="42"/>
      <c r="AB1781" s="42"/>
      <c r="AC1781" s="42"/>
      <c r="AD1781" s="42"/>
      <c r="AE1781" s="42"/>
      <c r="AT1781" s="20" t="s">
        <v>155</v>
      </c>
      <c r="AU1781" s="20" t="s">
        <v>88</v>
      </c>
    </row>
    <row r="1782" s="2" customFormat="1" ht="16.5" customHeight="1">
      <c r="A1782" s="42"/>
      <c r="B1782" s="43"/>
      <c r="C1782" s="265" t="s">
        <v>1795</v>
      </c>
      <c r="D1782" s="265" t="s">
        <v>286</v>
      </c>
      <c r="E1782" s="266" t="s">
        <v>1768</v>
      </c>
      <c r="F1782" s="267" t="s">
        <v>1769</v>
      </c>
      <c r="G1782" s="268" t="s">
        <v>802</v>
      </c>
      <c r="H1782" s="269">
        <v>13</v>
      </c>
      <c r="I1782" s="270"/>
      <c r="J1782" s="271">
        <f>ROUND(I1782*H1782,2)</f>
        <v>0</v>
      </c>
      <c r="K1782" s="267" t="s">
        <v>152</v>
      </c>
      <c r="L1782" s="272"/>
      <c r="M1782" s="273" t="s">
        <v>32</v>
      </c>
      <c r="N1782" s="274" t="s">
        <v>49</v>
      </c>
      <c r="O1782" s="88"/>
      <c r="P1782" s="217">
        <f>O1782*H1782</f>
        <v>0</v>
      </c>
      <c r="Q1782" s="217">
        <v>0.0022000000000000001</v>
      </c>
      <c r="R1782" s="217">
        <f>Q1782*H1782</f>
        <v>0.0286</v>
      </c>
      <c r="S1782" s="217">
        <v>0</v>
      </c>
      <c r="T1782" s="218">
        <f>S1782*H1782</f>
        <v>0</v>
      </c>
      <c r="U1782" s="42"/>
      <c r="V1782" s="42"/>
      <c r="W1782" s="42"/>
      <c r="X1782" s="42"/>
      <c r="Y1782" s="42"/>
      <c r="Z1782" s="42"/>
      <c r="AA1782" s="42"/>
      <c r="AB1782" s="42"/>
      <c r="AC1782" s="42"/>
      <c r="AD1782" s="42"/>
      <c r="AE1782" s="42"/>
      <c r="AR1782" s="219" t="s">
        <v>538</v>
      </c>
      <c r="AT1782" s="219" t="s">
        <v>286</v>
      </c>
      <c r="AU1782" s="219" t="s">
        <v>88</v>
      </c>
      <c r="AY1782" s="20" t="s">
        <v>146</v>
      </c>
      <c r="BE1782" s="220">
        <f>IF(N1782="základní",J1782,0)</f>
        <v>0</v>
      </c>
      <c r="BF1782" s="220">
        <f>IF(N1782="snížená",J1782,0)</f>
        <v>0</v>
      </c>
      <c r="BG1782" s="220">
        <f>IF(N1782="zákl. přenesená",J1782,0)</f>
        <v>0</v>
      </c>
      <c r="BH1782" s="220">
        <f>IF(N1782="sníž. přenesená",J1782,0)</f>
        <v>0</v>
      </c>
      <c r="BI1782" s="220">
        <f>IF(N1782="nulová",J1782,0)</f>
        <v>0</v>
      </c>
      <c r="BJ1782" s="20" t="s">
        <v>86</v>
      </c>
      <c r="BK1782" s="220">
        <f>ROUND(I1782*H1782,2)</f>
        <v>0</v>
      </c>
      <c r="BL1782" s="20" t="s">
        <v>362</v>
      </c>
      <c r="BM1782" s="219" t="s">
        <v>1796</v>
      </c>
    </row>
    <row r="1783" s="2" customFormat="1">
      <c r="A1783" s="42"/>
      <c r="B1783" s="43"/>
      <c r="C1783" s="44"/>
      <c r="D1783" s="221" t="s">
        <v>155</v>
      </c>
      <c r="E1783" s="44"/>
      <c r="F1783" s="222" t="s">
        <v>1769</v>
      </c>
      <c r="G1783" s="44"/>
      <c r="H1783" s="44"/>
      <c r="I1783" s="223"/>
      <c r="J1783" s="44"/>
      <c r="K1783" s="44"/>
      <c r="L1783" s="48"/>
      <c r="M1783" s="224"/>
      <c r="N1783" s="225"/>
      <c r="O1783" s="88"/>
      <c r="P1783" s="88"/>
      <c r="Q1783" s="88"/>
      <c r="R1783" s="88"/>
      <c r="S1783" s="88"/>
      <c r="T1783" s="89"/>
      <c r="U1783" s="42"/>
      <c r="V1783" s="42"/>
      <c r="W1783" s="42"/>
      <c r="X1783" s="42"/>
      <c r="Y1783" s="42"/>
      <c r="Z1783" s="42"/>
      <c r="AA1783" s="42"/>
      <c r="AB1783" s="42"/>
      <c r="AC1783" s="42"/>
      <c r="AD1783" s="42"/>
      <c r="AE1783" s="42"/>
      <c r="AT1783" s="20" t="s">
        <v>155</v>
      </c>
      <c r="AU1783" s="20" t="s">
        <v>88</v>
      </c>
    </row>
    <row r="1784" s="2" customFormat="1" ht="24.15" customHeight="1">
      <c r="A1784" s="42"/>
      <c r="B1784" s="43"/>
      <c r="C1784" s="208" t="s">
        <v>1797</v>
      </c>
      <c r="D1784" s="208" t="s">
        <v>149</v>
      </c>
      <c r="E1784" s="209" t="s">
        <v>1798</v>
      </c>
      <c r="F1784" s="210" t="s">
        <v>1799</v>
      </c>
      <c r="G1784" s="211" t="s">
        <v>802</v>
      </c>
      <c r="H1784" s="212">
        <v>3</v>
      </c>
      <c r="I1784" s="213"/>
      <c r="J1784" s="214">
        <f>ROUND(I1784*H1784,2)</f>
        <v>0</v>
      </c>
      <c r="K1784" s="210" t="s">
        <v>152</v>
      </c>
      <c r="L1784" s="48"/>
      <c r="M1784" s="215" t="s">
        <v>32</v>
      </c>
      <c r="N1784" s="216" t="s">
        <v>49</v>
      </c>
      <c r="O1784" s="88"/>
      <c r="P1784" s="217">
        <f>O1784*H1784</f>
        <v>0</v>
      </c>
      <c r="Q1784" s="217">
        <v>0</v>
      </c>
      <c r="R1784" s="217">
        <f>Q1784*H1784</f>
        <v>0</v>
      </c>
      <c r="S1784" s="217">
        <v>0</v>
      </c>
      <c r="T1784" s="218">
        <f>S1784*H1784</f>
        <v>0</v>
      </c>
      <c r="U1784" s="42"/>
      <c r="V1784" s="42"/>
      <c r="W1784" s="42"/>
      <c r="X1784" s="42"/>
      <c r="Y1784" s="42"/>
      <c r="Z1784" s="42"/>
      <c r="AA1784" s="42"/>
      <c r="AB1784" s="42"/>
      <c r="AC1784" s="42"/>
      <c r="AD1784" s="42"/>
      <c r="AE1784" s="42"/>
      <c r="AR1784" s="219" t="s">
        <v>362</v>
      </c>
      <c r="AT1784" s="219" t="s">
        <v>149</v>
      </c>
      <c r="AU1784" s="219" t="s">
        <v>88</v>
      </c>
      <c r="AY1784" s="20" t="s">
        <v>146</v>
      </c>
      <c r="BE1784" s="220">
        <f>IF(N1784="základní",J1784,0)</f>
        <v>0</v>
      </c>
      <c r="BF1784" s="220">
        <f>IF(N1784="snížená",J1784,0)</f>
        <v>0</v>
      </c>
      <c r="BG1784" s="220">
        <f>IF(N1784="zákl. přenesená",J1784,0)</f>
        <v>0</v>
      </c>
      <c r="BH1784" s="220">
        <f>IF(N1784="sníž. přenesená",J1784,0)</f>
        <v>0</v>
      </c>
      <c r="BI1784" s="220">
        <f>IF(N1784="nulová",J1784,0)</f>
        <v>0</v>
      </c>
      <c r="BJ1784" s="20" t="s">
        <v>86</v>
      </c>
      <c r="BK1784" s="220">
        <f>ROUND(I1784*H1784,2)</f>
        <v>0</v>
      </c>
      <c r="BL1784" s="20" t="s">
        <v>362</v>
      </c>
      <c r="BM1784" s="219" t="s">
        <v>1800</v>
      </c>
    </row>
    <row r="1785" s="2" customFormat="1">
      <c r="A1785" s="42"/>
      <c r="B1785" s="43"/>
      <c r="C1785" s="44"/>
      <c r="D1785" s="221" t="s">
        <v>155</v>
      </c>
      <c r="E1785" s="44"/>
      <c r="F1785" s="222" t="s">
        <v>1801</v>
      </c>
      <c r="G1785" s="44"/>
      <c r="H1785" s="44"/>
      <c r="I1785" s="223"/>
      <c r="J1785" s="44"/>
      <c r="K1785" s="44"/>
      <c r="L1785" s="48"/>
      <c r="M1785" s="224"/>
      <c r="N1785" s="225"/>
      <c r="O1785" s="88"/>
      <c r="P1785" s="88"/>
      <c r="Q1785" s="88"/>
      <c r="R1785" s="88"/>
      <c r="S1785" s="88"/>
      <c r="T1785" s="89"/>
      <c r="U1785" s="42"/>
      <c r="V1785" s="42"/>
      <c r="W1785" s="42"/>
      <c r="X1785" s="42"/>
      <c r="Y1785" s="42"/>
      <c r="Z1785" s="42"/>
      <c r="AA1785" s="42"/>
      <c r="AB1785" s="42"/>
      <c r="AC1785" s="42"/>
      <c r="AD1785" s="42"/>
      <c r="AE1785" s="42"/>
      <c r="AT1785" s="20" t="s">
        <v>155</v>
      </c>
      <c r="AU1785" s="20" t="s">
        <v>88</v>
      </c>
    </row>
    <row r="1786" s="2" customFormat="1">
      <c r="A1786" s="42"/>
      <c r="B1786" s="43"/>
      <c r="C1786" s="44"/>
      <c r="D1786" s="226" t="s">
        <v>156</v>
      </c>
      <c r="E1786" s="44"/>
      <c r="F1786" s="227" t="s">
        <v>1802</v>
      </c>
      <c r="G1786" s="44"/>
      <c r="H1786" s="44"/>
      <c r="I1786" s="223"/>
      <c r="J1786" s="44"/>
      <c r="K1786" s="44"/>
      <c r="L1786" s="48"/>
      <c r="M1786" s="224"/>
      <c r="N1786" s="225"/>
      <c r="O1786" s="88"/>
      <c r="P1786" s="88"/>
      <c r="Q1786" s="88"/>
      <c r="R1786" s="88"/>
      <c r="S1786" s="88"/>
      <c r="T1786" s="89"/>
      <c r="U1786" s="42"/>
      <c r="V1786" s="42"/>
      <c r="W1786" s="42"/>
      <c r="X1786" s="42"/>
      <c r="Y1786" s="42"/>
      <c r="Z1786" s="42"/>
      <c r="AA1786" s="42"/>
      <c r="AB1786" s="42"/>
      <c r="AC1786" s="42"/>
      <c r="AD1786" s="42"/>
      <c r="AE1786" s="42"/>
      <c r="AT1786" s="20" t="s">
        <v>156</v>
      </c>
      <c r="AU1786" s="20" t="s">
        <v>88</v>
      </c>
    </row>
    <row r="1787" s="14" customFormat="1">
      <c r="A1787" s="14"/>
      <c r="B1787" s="244"/>
      <c r="C1787" s="245"/>
      <c r="D1787" s="221" t="s">
        <v>186</v>
      </c>
      <c r="E1787" s="246" t="s">
        <v>32</v>
      </c>
      <c r="F1787" s="247" t="s">
        <v>1803</v>
      </c>
      <c r="G1787" s="245"/>
      <c r="H1787" s="246" t="s">
        <v>32</v>
      </c>
      <c r="I1787" s="248"/>
      <c r="J1787" s="245"/>
      <c r="K1787" s="245"/>
      <c r="L1787" s="249"/>
      <c r="M1787" s="250"/>
      <c r="N1787" s="251"/>
      <c r="O1787" s="251"/>
      <c r="P1787" s="251"/>
      <c r="Q1787" s="251"/>
      <c r="R1787" s="251"/>
      <c r="S1787" s="251"/>
      <c r="T1787" s="252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53" t="s">
        <v>186</v>
      </c>
      <c r="AU1787" s="253" t="s">
        <v>88</v>
      </c>
      <c r="AV1787" s="14" t="s">
        <v>86</v>
      </c>
      <c r="AW1787" s="14" t="s">
        <v>39</v>
      </c>
      <c r="AX1787" s="14" t="s">
        <v>78</v>
      </c>
      <c r="AY1787" s="253" t="s">
        <v>146</v>
      </c>
    </row>
    <row r="1788" s="14" customFormat="1">
      <c r="A1788" s="14"/>
      <c r="B1788" s="244"/>
      <c r="C1788" s="245"/>
      <c r="D1788" s="221" t="s">
        <v>186</v>
      </c>
      <c r="E1788" s="246" t="s">
        <v>32</v>
      </c>
      <c r="F1788" s="247" t="s">
        <v>1804</v>
      </c>
      <c r="G1788" s="245"/>
      <c r="H1788" s="246" t="s">
        <v>32</v>
      </c>
      <c r="I1788" s="248"/>
      <c r="J1788" s="245"/>
      <c r="K1788" s="245"/>
      <c r="L1788" s="249"/>
      <c r="M1788" s="250"/>
      <c r="N1788" s="251"/>
      <c r="O1788" s="251"/>
      <c r="P1788" s="251"/>
      <c r="Q1788" s="251"/>
      <c r="R1788" s="251"/>
      <c r="S1788" s="251"/>
      <c r="T1788" s="252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53" t="s">
        <v>186</v>
      </c>
      <c r="AU1788" s="253" t="s">
        <v>88</v>
      </c>
      <c r="AV1788" s="14" t="s">
        <v>86</v>
      </c>
      <c r="AW1788" s="14" t="s">
        <v>39</v>
      </c>
      <c r="AX1788" s="14" t="s">
        <v>78</v>
      </c>
      <c r="AY1788" s="253" t="s">
        <v>146</v>
      </c>
    </row>
    <row r="1789" s="13" customFormat="1">
      <c r="A1789" s="13"/>
      <c r="B1789" s="229"/>
      <c r="C1789" s="230"/>
      <c r="D1789" s="221" t="s">
        <v>186</v>
      </c>
      <c r="E1789" s="231" t="s">
        <v>32</v>
      </c>
      <c r="F1789" s="232" t="s">
        <v>1805</v>
      </c>
      <c r="G1789" s="230"/>
      <c r="H1789" s="233">
        <v>1</v>
      </c>
      <c r="I1789" s="234"/>
      <c r="J1789" s="230"/>
      <c r="K1789" s="230"/>
      <c r="L1789" s="235"/>
      <c r="M1789" s="236"/>
      <c r="N1789" s="237"/>
      <c r="O1789" s="237"/>
      <c r="P1789" s="237"/>
      <c r="Q1789" s="237"/>
      <c r="R1789" s="237"/>
      <c r="S1789" s="237"/>
      <c r="T1789" s="238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T1789" s="239" t="s">
        <v>186</v>
      </c>
      <c r="AU1789" s="239" t="s">
        <v>88</v>
      </c>
      <c r="AV1789" s="13" t="s">
        <v>88</v>
      </c>
      <c r="AW1789" s="13" t="s">
        <v>39</v>
      </c>
      <c r="AX1789" s="13" t="s">
        <v>78</v>
      </c>
      <c r="AY1789" s="239" t="s">
        <v>146</v>
      </c>
    </row>
    <row r="1790" s="13" customFormat="1">
      <c r="A1790" s="13"/>
      <c r="B1790" s="229"/>
      <c r="C1790" s="230"/>
      <c r="D1790" s="221" t="s">
        <v>186</v>
      </c>
      <c r="E1790" s="231" t="s">
        <v>32</v>
      </c>
      <c r="F1790" s="232" t="s">
        <v>1806</v>
      </c>
      <c r="G1790" s="230"/>
      <c r="H1790" s="233">
        <v>1</v>
      </c>
      <c r="I1790" s="234"/>
      <c r="J1790" s="230"/>
      <c r="K1790" s="230"/>
      <c r="L1790" s="235"/>
      <c r="M1790" s="236"/>
      <c r="N1790" s="237"/>
      <c r="O1790" s="237"/>
      <c r="P1790" s="237"/>
      <c r="Q1790" s="237"/>
      <c r="R1790" s="237"/>
      <c r="S1790" s="237"/>
      <c r="T1790" s="238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39" t="s">
        <v>186</v>
      </c>
      <c r="AU1790" s="239" t="s">
        <v>88</v>
      </c>
      <c r="AV1790" s="13" t="s">
        <v>88</v>
      </c>
      <c r="AW1790" s="13" t="s">
        <v>39</v>
      </c>
      <c r="AX1790" s="13" t="s">
        <v>78</v>
      </c>
      <c r="AY1790" s="239" t="s">
        <v>146</v>
      </c>
    </row>
    <row r="1791" s="13" customFormat="1">
      <c r="A1791" s="13"/>
      <c r="B1791" s="229"/>
      <c r="C1791" s="230"/>
      <c r="D1791" s="221" t="s">
        <v>186</v>
      </c>
      <c r="E1791" s="231" t="s">
        <v>32</v>
      </c>
      <c r="F1791" s="232" t="s">
        <v>1807</v>
      </c>
      <c r="G1791" s="230"/>
      <c r="H1791" s="233">
        <v>1</v>
      </c>
      <c r="I1791" s="234"/>
      <c r="J1791" s="230"/>
      <c r="K1791" s="230"/>
      <c r="L1791" s="235"/>
      <c r="M1791" s="236"/>
      <c r="N1791" s="237"/>
      <c r="O1791" s="237"/>
      <c r="P1791" s="237"/>
      <c r="Q1791" s="237"/>
      <c r="R1791" s="237"/>
      <c r="S1791" s="237"/>
      <c r="T1791" s="238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39" t="s">
        <v>186</v>
      </c>
      <c r="AU1791" s="239" t="s">
        <v>88</v>
      </c>
      <c r="AV1791" s="13" t="s">
        <v>88</v>
      </c>
      <c r="AW1791" s="13" t="s">
        <v>39</v>
      </c>
      <c r="AX1791" s="13" t="s">
        <v>78</v>
      </c>
      <c r="AY1791" s="239" t="s">
        <v>146</v>
      </c>
    </row>
    <row r="1792" s="15" customFormat="1">
      <c r="A1792" s="15"/>
      <c r="B1792" s="254"/>
      <c r="C1792" s="255"/>
      <c r="D1792" s="221" t="s">
        <v>186</v>
      </c>
      <c r="E1792" s="256" t="s">
        <v>32</v>
      </c>
      <c r="F1792" s="257" t="s">
        <v>256</v>
      </c>
      <c r="G1792" s="255"/>
      <c r="H1792" s="258">
        <v>3</v>
      </c>
      <c r="I1792" s="259"/>
      <c r="J1792" s="255"/>
      <c r="K1792" s="255"/>
      <c r="L1792" s="260"/>
      <c r="M1792" s="261"/>
      <c r="N1792" s="262"/>
      <c r="O1792" s="262"/>
      <c r="P1792" s="262"/>
      <c r="Q1792" s="262"/>
      <c r="R1792" s="262"/>
      <c r="S1792" s="262"/>
      <c r="T1792" s="263"/>
      <c r="U1792" s="15"/>
      <c r="V1792" s="15"/>
      <c r="W1792" s="15"/>
      <c r="X1792" s="15"/>
      <c r="Y1792" s="15"/>
      <c r="Z1792" s="15"/>
      <c r="AA1792" s="15"/>
      <c r="AB1792" s="15"/>
      <c r="AC1792" s="15"/>
      <c r="AD1792" s="15"/>
      <c r="AE1792" s="15"/>
      <c r="AT1792" s="264" t="s">
        <v>186</v>
      </c>
      <c r="AU1792" s="264" t="s">
        <v>88</v>
      </c>
      <c r="AV1792" s="15" t="s">
        <v>171</v>
      </c>
      <c r="AW1792" s="15" t="s">
        <v>39</v>
      </c>
      <c r="AX1792" s="15" t="s">
        <v>86</v>
      </c>
      <c r="AY1792" s="264" t="s">
        <v>146</v>
      </c>
    </row>
    <row r="1793" s="2" customFormat="1" ht="24.15" customHeight="1">
      <c r="A1793" s="42"/>
      <c r="B1793" s="43"/>
      <c r="C1793" s="265" t="s">
        <v>1808</v>
      </c>
      <c r="D1793" s="265" t="s">
        <v>286</v>
      </c>
      <c r="E1793" s="266" t="s">
        <v>1809</v>
      </c>
      <c r="F1793" s="267" t="s">
        <v>1810</v>
      </c>
      <c r="G1793" s="268" t="s">
        <v>802</v>
      </c>
      <c r="H1793" s="269">
        <v>3</v>
      </c>
      <c r="I1793" s="270"/>
      <c r="J1793" s="271">
        <f>ROUND(I1793*H1793,2)</f>
        <v>0</v>
      </c>
      <c r="K1793" s="267" t="s">
        <v>152</v>
      </c>
      <c r="L1793" s="272"/>
      <c r="M1793" s="273" t="s">
        <v>32</v>
      </c>
      <c r="N1793" s="274" t="s">
        <v>49</v>
      </c>
      <c r="O1793" s="88"/>
      <c r="P1793" s="217">
        <f>O1793*H1793</f>
        <v>0</v>
      </c>
      <c r="Q1793" s="217">
        <v>0.040000000000000001</v>
      </c>
      <c r="R1793" s="217">
        <f>Q1793*H1793</f>
        <v>0.12</v>
      </c>
      <c r="S1793" s="217">
        <v>0</v>
      </c>
      <c r="T1793" s="218">
        <f>S1793*H1793</f>
        <v>0</v>
      </c>
      <c r="U1793" s="42"/>
      <c r="V1793" s="42"/>
      <c r="W1793" s="42"/>
      <c r="X1793" s="42"/>
      <c r="Y1793" s="42"/>
      <c r="Z1793" s="42"/>
      <c r="AA1793" s="42"/>
      <c r="AB1793" s="42"/>
      <c r="AC1793" s="42"/>
      <c r="AD1793" s="42"/>
      <c r="AE1793" s="42"/>
      <c r="AR1793" s="219" t="s">
        <v>538</v>
      </c>
      <c r="AT1793" s="219" t="s">
        <v>286</v>
      </c>
      <c r="AU1793" s="219" t="s">
        <v>88</v>
      </c>
      <c r="AY1793" s="20" t="s">
        <v>146</v>
      </c>
      <c r="BE1793" s="220">
        <f>IF(N1793="základní",J1793,0)</f>
        <v>0</v>
      </c>
      <c r="BF1793" s="220">
        <f>IF(N1793="snížená",J1793,0)</f>
        <v>0</v>
      </c>
      <c r="BG1793" s="220">
        <f>IF(N1793="zákl. přenesená",J1793,0)</f>
        <v>0</v>
      </c>
      <c r="BH1793" s="220">
        <f>IF(N1793="sníž. přenesená",J1793,0)</f>
        <v>0</v>
      </c>
      <c r="BI1793" s="220">
        <f>IF(N1793="nulová",J1793,0)</f>
        <v>0</v>
      </c>
      <c r="BJ1793" s="20" t="s">
        <v>86</v>
      </c>
      <c r="BK1793" s="220">
        <f>ROUND(I1793*H1793,2)</f>
        <v>0</v>
      </c>
      <c r="BL1793" s="20" t="s">
        <v>362</v>
      </c>
      <c r="BM1793" s="219" t="s">
        <v>1811</v>
      </c>
    </row>
    <row r="1794" s="2" customFormat="1">
      <c r="A1794" s="42"/>
      <c r="B1794" s="43"/>
      <c r="C1794" s="44"/>
      <c r="D1794" s="221" t="s">
        <v>155</v>
      </c>
      <c r="E1794" s="44"/>
      <c r="F1794" s="222" t="s">
        <v>1810</v>
      </c>
      <c r="G1794" s="44"/>
      <c r="H1794" s="44"/>
      <c r="I1794" s="223"/>
      <c r="J1794" s="44"/>
      <c r="K1794" s="44"/>
      <c r="L1794" s="48"/>
      <c r="M1794" s="224"/>
      <c r="N1794" s="225"/>
      <c r="O1794" s="88"/>
      <c r="P1794" s="88"/>
      <c r="Q1794" s="88"/>
      <c r="R1794" s="88"/>
      <c r="S1794" s="88"/>
      <c r="T1794" s="89"/>
      <c r="U1794" s="42"/>
      <c r="V1794" s="42"/>
      <c r="W1794" s="42"/>
      <c r="X1794" s="42"/>
      <c r="Y1794" s="42"/>
      <c r="Z1794" s="42"/>
      <c r="AA1794" s="42"/>
      <c r="AB1794" s="42"/>
      <c r="AC1794" s="42"/>
      <c r="AD1794" s="42"/>
      <c r="AE1794" s="42"/>
      <c r="AT1794" s="20" t="s">
        <v>155</v>
      </c>
      <c r="AU1794" s="20" t="s">
        <v>88</v>
      </c>
    </row>
    <row r="1795" s="2" customFormat="1" ht="16.5" customHeight="1">
      <c r="A1795" s="42"/>
      <c r="B1795" s="43"/>
      <c r="C1795" s="265" t="s">
        <v>1812</v>
      </c>
      <c r="D1795" s="265" t="s">
        <v>286</v>
      </c>
      <c r="E1795" s="266" t="s">
        <v>1768</v>
      </c>
      <c r="F1795" s="267" t="s">
        <v>1769</v>
      </c>
      <c r="G1795" s="268" t="s">
        <v>802</v>
      </c>
      <c r="H1795" s="269">
        <v>3</v>
      </c>
      <c r="I1795" s="270"/>
      <c r="J1795" s="271">
        <f>ROUND(I1795*H1795,2)</f>
        <v>0</v>
      </c>
      <c r="K1795" s="267" t="s">
        <v>152</v>
      </c>
      <c r="L1795" s="272"/>
      <c r="M1795" s="273" t="s">
        <v>32</v>
      </c>
      <c r="N1795" s="274" t="s">
        <v>49</v>
      </c>
      <c r="O1795" s="88"/>
      <c r="P1795" s="217">
        <f>O1795*H1795</f>
        <v>0</v>
      </c>
      <c r="Q1795" s="217">
        <v>0.0022000000000000001</v>
      </c>
      <c r="R1795" s="217">
        <f>Q1795*H1795</f>
        <v>0.0066</v>
      </c>
      <c r="S1795" s="217">
        <v>0</v>
      </c>
      <c r="T1795" s="218">
        <f>S1795*H1795</f>
        <v>0</v>
      </c>
      <c r="U1795" s="42"/>
      <c r="V1795" s="42"/>
      <c r="W1795" s="42"/>
      <c r="X1795" s="42"/>
      <c r="Y1795" s="42"/>
      <c r="Z1795" s="42"/>
      <c r="AA1795" s="42"/>
      <c r="AB1795" s="42"/>
      <c r="AC1795" s="42"/>
      <c r="AD1795" s="42"/>
      <c r="AE1795" s="42"/>
      <c r="AR1795" s="219" t="s">
        <v>538</v>
      </c>
      <c r="AT1795" s="219" t="s">
        <v>286</v>
      </c>
      <c r="AU1795" s="219" t="s">
        <v>88</v>
      </c>
      <c r="AY1795" s="20" t="s">
        <v>146</v>
      </c>
      <c r="BE1795" s="220">
        <f>IF(N1795="základní",J1795,0)</f>
        <v>0</v>
      </c>
      <c r="BF1795" s="220">
        <f>IF(N1795="snížená",J1795,0)</f>
        <v>0</v>
      </c>
      <c r="BG1795" s="220">
        <f>IF(N1795="zákl. přenesená",J1795,0)</f>
        <v>0</v>
      </c>
      <c r="BH1795" s="220">
        <f>IF(N1795="sníž. přenesená",J1795,0)</f>
        <v>0</v>
      </c>
      <c r="BI1795" s="220">
        <f>IF(N1795="nulová",J1795,0)</f>
        <v>0</v>
      </c>
      <c r="BJ1795" s="20" t="s">
        <v>86</v>
      </c>
      <c r="BK1795" s="220">
        <f>ROUND(I1795*H1795,2)</f>
        <v>0</v>
      </c>
      <c r="BL1795" s="20" t="s">
        <v>362</v>
      </c>
      <c r="BM1795" s="219" t="s">
        <v>1813</v>
      </c>
    </row>
    <row r="1796" s="2" customFormat="1">
      <c r="A1796" s="42"/>
      <c r="B1796" s="43"/>
      <c r="C1796" s="44"/>
      <c r="D1796" s="221" t="s">
        <v>155</v>
      </c>
      <c r="E1796" s="44"/>
      <c r="F1796" s="222" t="s">
        <v>1769</v>
      </c>
      <c r="G1796" s="44"/>
      <c r="H1796" s="44"/>
      <c r="I1796" s="223"/>
      <c r="J1796" s="44"/>
      <c r="K1796" s="44"/>
      <c r="L1796" s="48"/>
      <c r="M1796" s="224"/>
      <c r="N1796" s="225"/>
      <c r="O1796" s="88"/>
      <c r="P1796" s="88"/>
      <c r="Q1796" s="88"/>
      <c r="R1796" s="88"/>
      <c r="S1796" s="88"/>
      <c r="T1796" s="89"/>
      <c r="U1796" s="42"/>
      <c r="V1796" s="42"/>
      <c r="W1796" s="42"/>
      <c r="X1796" s="42"/>
      <c r="Y1796" s="42"/>
      <c r="Z1796" s="42"/>
      <c r="AA1796" s="42"/>
      <c r="AB1796" s="42"/>
      <c r="AC1796" s="42"/>
      <c r="AD1796" s="42"/>
      <c r="AE1796" s="42"/>
      <c r="AT1796" s="20" t="s">
        <v>155</v>
      </c>
      <c r="AU1796" s="20" t="s">
        <v>88</v>
      </c>
    </row>
    <row r="1797" s="2" customFormat="1" ht="24.15" customHeight="1">
      <c r="A1797" s="42"/>
      <c r="B1797" s="43"/>
      <c r="C1797" s="208" t="s">
        <v>1814</v>
      </c>
      <c r="D1797" s="208" t="s">
        <v>149</v>
      </c>
      <c r="E1797" s="209" t="s">
        <v>1815</v>
      </c>
      <c r="F1797" s="210" t="s">
        <v>1816</v>
      </c>
      <c r="G1797" s="211" t="s">
        <v>802</v>
      </c>
      <c r="H1797" s="212">
        <v>4</v>
      </c>
      <c r="I1797" s="213"/>
      <c r="J1797" s="214">
        <f>ROUND(I1797*H1797,2)</f>
        <v>0</v>
      </c>
      <c r="K1797" s="210" t="s">
        <v>152</v>
      </c>
      <c r="L1797" s="48"/>
      <c r="M1797" s="215" t="s">
        <v>32</v>
      </c>
      <c r="N1797" s="216" t="s">
        <v>49</v>
      </c>
      <c r="O1797" s="88"/>
      <c r="P1797" s="217">
        <f>O1797*H1797</f>
        <v>0</v>
      </c>
      <c r="Q1797" s="217">
        <v>0</v>
      </c>
      <c r="R1797" s="217">
        <f>Q1797*H1797</f>
        <v>0</v>
      </c>
      <c r="S1797" s="217">
        <v>0</v>
      </c>
      <c r="T1797" s="218">
        <f>S1797*H1797</f>
        <v>0</v>
      </c>
      <c r="U1797" s="42"/>
      <c r="V1797" s="42"/>
      <c r="W1797" s="42"/>
      <c r="X1797" s="42"/>
      <c r="Y1797" s="42"/>
      <c r="Z1797" s="42"/>
      <c r="AA1797" s="42"/>
      <c r="AB1797" s="42"/>
      <c r="AC1797" s="42"/>
      <c r="AD1797" s="42"/>
      <c r="AE1797" s="42"/>
      <c r="AR1797" s="219" t="s">
        <v>362</v>
      </c>
      <c r="AT1797" s="219" t="s">
        <v>149</v>
      </c>
      <c r="AU1797" s="219" t="s">
        <v>88</v>
      </c>
      <c r="AY1797" s="20" t="s">
        <v>146</v>
      </c>
      <c r="BE1797" s="220">
        <f>IF(N1797="základní",J1797,0)</f>
        <v>0</v>
      </c>
      <c r="BF1797" s="220">
        <f>IF(N1797="snížená",J1797,0)</f>
        <v>0</v>
      </c>
      <c r="BG1797" s="220">
        <f>IF(N1797="zákl. přenesená",J1797,0)</f>
        <v>0</v>
      </c>
      <c r="BH1797" s="220">
        <f>IF(N1797="sníž. přenesená",J1797,0)</f>
        <v>0</v>
      </c>
      <c r="BI1797" s="220">
        <f>IF(N1797="nulová",J1797,0)</f>
        <v>0</v>
      </c>
      <c r="BJ1797" s="20" t="s">
        <v>86</v>
      </c>
      <c r="BK1797" s="220">
        <f>ROUND(I1797*H1797,2)</f>
        <v>0</v>
      </c>
      <c r="BL1797" s="20" t="s">
        <v>362</v>
      </c>
      <c r="BM1797" s="219" t="s">
        <v>1817</v>
      </c>
    </row>
    <row r="1798" s="2" customFormat="1">
      <c r="A1798" s="42"/>
      <c r="B1798" s="43"/>
      <c r="C1798" s="44"/>
      <c r="D1798" s="221" t="s">
        <v>155</v>
      </c>
      <c r="E1798" s="44"/>
      <c r="F1798" s="222" t="s">
        <v>1818</v>
      </c>
      <c r="G1798" s="44"/>
      <c r="H1798" s="44"/>
      <c r="I1798" s="223"/>
      <c r="J1798" s="44"/>
      <c r="K1798" s="44"/>
      <c r="L1798" s="48"/>
      <c r="M1798" s="224"/>
      <c r="N1798" s="225"/>
      <c r="O1798" s="88"/>
      <c r="P1798" s="88"/>
      <c r="Q1798" s="88"/>
      <c r="R1798" s="88"/>
      <c r="S1798" s="88"/>
      <c r="T1798" s="89"/>
      <c r="U1798" s="42"/>
      <c r="V1798" s="42"/>
      <c r="W1798" s="42"/>
      <c r="X1798" s="42"/>
      <c r="Y1798" s="42"/>
      <c r="Z1798" s="42"/>
      <c r="AA1798" s="42"/>
      <c r="AB1798" s="42"/>
      <c r="AC1798" s="42"/>
      <c r="AD1798" s="42"/>
      <c r="AE1798" s="42"/>
      <c r="AT1798" s="20" t="s">
        <v>155</v>
      </c>
      <c r="AU1798" s="20" t="s">
        <v>88</v>
      </c>
    </row>
    <row r="1799" s="2" customFormat="1">
      <c r="A1799" s="42"/>
      <c r="B1799" s="43"/>
      <c r="C1799" s="44"/>
      <c r="D1799" s="226" t="s">
        <v>156</v>
      </c>
      <c r="E1799" s="44"/>
      <c r="F1799" s="227" t="s">
        <v>1819</v>
      </c>
      <c r="G1799" s="44"/>
      <c r="H1799" s="44"/>
      <c r="I1799" s="223"/>
      <c r="J1799" s="44"/>
      <c r="K1799" s="44"/>
      <c r="L1799" s="48"/>
      <c r="M1799" s="224"/>
      <c r="N1799" s="225"/>
      <c r="O1799" s="88"/>
      <c r="P1799" s="88"/>
      <c r="Q1799" s="88"/>
      <c r="R1799" s="88"/>
      <c r="S1799" s="88"/>
      <c r="T1799" s="89"/>
      <c r="U1799" s="42"/>
      <c r="V1799" s="42"/>
      <c r="W1799" s="42"/>
      <c r="X1799" s="42"/>
      <c r="Y1799" s="42"/>
      <c r="Z1799" s="42"/>
      <c r="AA1799" s="42"/>
      <c r="AB1799" s="42"/>
      <c r="AC1799" s="42"/>
      <c r="AD1799" s="42"/>
      <c r="AE1799" s="42"/>
      <c r="AT1799" s="20" t="s">
        <v>156</v>
      </c>
      <c r="AU1799" s="20" t="s">
        <v>88</v>
      </c>
    </row>
    <row r="1800" s="14" customFormat="1">
      <c r="A1800" s="14"/>
      <c r="B1800" s="244"/>
      <c r="C1800" s="245"/>
      <c r="D1800" s="221" t="s">
        <v>186</v>
      </c>
      <c r="E1800" s="246" t="s">
        <v>32</v>
      </c>
      <c r="F1800" s="247" t="s">
        <v>1820</v>
      </c>
      <c r="G1800" s="245"/>
      <c r="H1800" s="246" t="s">
        <v>32</v>
      </c>
      <c r="I1800" s="248"/>
      <c r="J1800" s="245"/>
      <c r="K1800" s="245"/>
      <c r="L1800" s="249"/>
      <c r="M1800" s="250"/>
      <c r="N1800" s="251"/>
      <c r="O1800" s="251"/>
      <c r="P1800" s="251"/>
      <c r="Q1800" s="251"/>
      <c r="R1800" s="251"/>
      <c r="S1800" s="251"/>
      <c r="T1800" s="252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T1800" s="253" t="s">
        <v>186</v>
      </c>
      <c r="AU1800" s="253" t="s">
        <v>88</v>
      </c>
      <c r="AV1800" s="14" t="s">
        <v>86</v>
      </c>
      <c r="AW1800" s="14" t="s">
        <v>39</v>
      </c>
      <c r="AX1800" s="14" t="s">
        <v>78</v>
      </c>
      <c r="AY1800" s="253" t="s">
        <v>146</v>
      </c>
    </row>
    <row r="1801" s="13" customFormat="1">
      <c r="A1801" s="13"/>
      <c r="B1801" s="229"/>
      <c r="C1801" s="230"/>
      <c r="D1801" s="221" t="s">
        <v>186</v>
      </c>
      <c r="E1801" s="231" t="s">
        <v>32</v>
      </c>
      <c r="F1801" s="232" t="s">
        <v>1821</v>
      </c>
      <c r="G1801" s="230"/>
      <c r="H1801" s="233">
        <v>1</v>
      </c>
      <c r="I1801" s="234"/>
      <c r="J1801" s="230"/>
      <c r="K1801" s="230"/>
      <c r="L1801" s="235"/>
      <c r="M1801" s="236"/>
      <c r="N1801" s="237"/>
      <c r="O1801" s="237"/>
      <c r="P1801" s="237"/>
      <c r="Q1801" s="237"/>
      <c r="R1801" s="237"/>
      <c r="S1801" s="237"/>
      <c r="T1801" s="238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T1801" s="239" t="s">
        <v>186</v>
      </c>
      <c r="AU1801" s="239" t="s">
        <v>88</v>
      </c>
      <c r="AV1801" s="13" t="s">
        <v>88</v>
      </c>
      <c r="AW1801" s="13" t="s">
        <v>39</v>
      </c>
      <c r="AX1801" s="13" t="s">
        <v>78</v>
      </c>
      <c r="AY1801" s="239" t="s">
        <v>146</v>
      </c>
    </row>
    <row r="1802" s="14" customFormat="1">
      <c r="A1802" s="14"/>
      <c r="B1802" s="244"/>
      <c r="C1802" s="245"/>
      <c r="D1802" s="221" t="s">
        <v>186</v>
      </c>
      <c r="E1802" s="246" t="s">
        <v>32</v>
      </c>
      <c r="F1802" s="247" t="s">
        <v>1822</v>
      </c>
      <c r="G1802" s="245"/>
      <c r="H1802" s="246" t="s">
        <v>32</v>
      </c>
      <c r="I1802" s="248"/>
      <c r="J1802" s="245"/>
      <c r="K1802" s="245"/>
      <c r="L1802" s="249"/>
      <c r="M1802" s="250"/>
      <c r="N1802" s="251"/>
      <c r="O1802" s="251"/>
      <c r="P1802" s="251"/>
      <c r="Q1802" s="251"/>
      <c r="R1802" s="251"/>
      <c r="S1802" s="251"/>
      <c r="T1802" s="252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T1802" s="253" t="s">
        <v>186</v>
      </c>
      <c r="AU1802" s="253" t="s">
        <v>88</v>
      </c>
      <c r="AV1802" s="14" t="s">
        <v>86</v>
      </c>
      <c r="AW1802" s="14" t="s">
        <v>39</v>
      </c>
      <c r="AX1802" s="14" t="s">
        <v>78</v>
      </c>
      <c r="AY1802" s="253" t="s">
        <v>146</v>
      </c>
    </row>
    <row r="1803" s="13" customFormat="1">
      <c r="A1803" s="13"/>
      <c r="B1803" s="229"/>
      <c r="C1803" s="230"/>
      <c r="D1803" s="221" t="s">
        <v>186</v>
      </c>
      <c r="E1803" s="231" t="s">
        <v>32</v>
      </c>
      <c r="F1803" s="232" t="s">
        <v>1823</v>
      </c>
      <c r="G1803" s="230"/>
      <c r="H1803" s="233">
        <v>1</v>
      </c>
      <c r="I1803" s="234"/>
      <c r="J1803" s="230"/>
      <c r="K1803" s="230"/>
      <c r="L1803" s="235"/>
      <c r="M1803" s="236"/>
      <c r="N1803" s="237"/>
      <c r="O1803" s="237"/>
      <c r="P1803" s="237"/>
      <c r="Q1803" s="237"/>
      <c r="R1803" s="237"/>
      <c r="S1803" s="237"/>
      <c r="T1803" s="238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T1803" s="239" t="s">
        <v>186</v>
      </c>
      <c r="AU1803" s="239" t="s">
        <v>88</v>
      </c>
      <c r="AV1803" s="13" t="s">
        <v>88</v>
      </c>
      <c r="AW1803" s="13" t="s">
        <v>39</v>
      </c>
      <c r="AX1803" s="13" t="s">
        <v>78</v>
      </c>
      <c r="AY1803" s="239" t="s">
        <v>146</v>
      </c>
    </row>
    <row r="1804" s="13" customFormat="1">
      <c r="A1804" s="13"/>
      <c r="B1804" s="229"/>
      <c r="C1804" s="230"/>
      <c r="D1804" s="221" t="s">
        <v>186</v>
      </c>
      <c r="E1804" s="231" t="s">
        <v>32</v>
      </c>
      <c r="F1804" s="232" t="s">
        <v>1824</v>
      </c>
      <c r="G1804" s="230"/>
      <c r="H1804" s="233">
        <v>1</v>
      </c>
      <c r="I1804" s="234"/>
      <c r="J1804" s="230"/>
      <c r="K1804" s="230"/>
      <c r="L1804" s="235"/>
      <c r="M1804" s="236"/>
      <c r="N1804" s="237"/>
      <c r="O1804" s="237"/>
      <c r="P1804" s="237"/>
      <c r="Q1804" s="237"/>
      <c r="R1804" s="237"/>
      <c r="S1804" s="237"/>
      <c r="T1804" s="238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T1804" s="239" t="s">
        <v>186</v>
      </c>
      <c r="AU1804" s="239" t="s">
        <v>88</v>
      </c>
      <c r="AV1804" s="13" t="s">
        <v>88</v>
      </c>
      <c r="AW1804" s="13" t="s">
        <v>39</v>
      </c>
      <c r="AX1804" s="13" t="s">
        <v>78</v>
      </c>
      <c r="AY1804" s="239" t="s">
        <v>146</v>
      </c>
    </row>
    <row r="1805" s="13" customFormat="1">
      <c r="A1805" s="13"/>
      <c r="B1805" s="229"/>
      <c r="C1805" s="230"/>
      <c r="D1805" s="221" t="s">
        <v>186</v>
      </c>
      <c r="E1805" s="231" t="s">
        <v>32</v>
      </c>
      <c r="F1805" s="232" t="s">
        <v>1825</v>
      </c>
      <c r="G1805" s="230"/>
      <c r="H1805" s="233">
        <v>1</v>
      </c>
      <c r="I1805" s="234"/>
      <c r="J1805" s="230"/>
      <c r="K1805" s="230"/>
      <c r="L1805" s="235"/>
      <c r="M1805" s="236"/>
      <c r="N1805" s="237"/>
      <c r="O1805" s="237"/>
      <c r="P1805" s="237"/>
      <c r="Q1805" s="237"/>
      <c r="R1805" s="237"/>
      <c r="S1805" s="237"/>
      <c r="T1805" s="238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T1805" s="239" t="s">
        <v>186</v>
      </c>
      <c r="AU1805" s="239" t="s">
        <v>88</v>
      </c>
      <c r="AV1805" s="13" t="s">
        <v>88</v>
      </c>
      <c r="AW1805" s="13" t="s">
        <v>39</v>
      </c>
      <c r="AX1805" s="13" t="s">
        <v>78</v>
      </c>
      <c r="AY1805" s="239" t="s">
        <v>146</v>
      </c>
    </row>
    <row r="1806" s="15" customFormat="1">
      <c r="A1806" s="15"/>
      <c r="B1806" s="254"/>
      <c r="C1806" s="255"/>
      <c r="D1806" s="221" t="s">
        <v>186</v>
      </c>
      <c r="E1806" s="256" t="s">
        <v>32</v>
      </c>
      <c r="F1806" s="257" t="s">
        <v>256</v>
      </c>
      <c r="G1806" s="255"/>
      <c r="H1806" s="258">
        <v>4</v>
      </c>
      <c r="I1806" s="259"/>
      <c r="J1806" s="255"/>
      <c r="K1806" s="255"/>
      <c r="L1806" s="260"/>
      <c r="M1806" s="261"/>
      <c r="N1806" s="262"/>
      <c r="O1806" s="262"/>
      <c r="P1806" s="262"/>
      <c r="Q1806" s="262"/>
      <c r="R1806" s="262"/>
      <c r="S1806" s="262"/>
      <c r="T1806" s="263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5"/>
      <c r="AE1806" s="15"/>
      <c r="AT1806" s="264" t="s">
        <v>186</v>
      </c>
      <c r="AU1806" s="264" t="s">
        <v>88</v>
      </c>
      <c r="AV1806" s="15" t="s">
        <v>171</v>
      </c>
      <c r="AW1806" s="15" t="s">
        <v>39</v>
      </c>
      <c r="AX1806" s="15" t="s">
        <v>86</v>
      </c>
      <c r="AY1806" s="264" t="s">
        <v>146</v>
      </c>
    </row>
    <row r="1807" s="2" customFormat="1" ht="33" customHeight="1">
      <c r="A1807" s="42"/>
      <c r="B1807" s="43"/>
      <c r="C1807" s="265" t="s">
        <v>1826</v>
      </c>
      <c r="D1807" s="265" t="s">
        <v>286</v>
      </c>
      <c r="E1807" s="266" t="s">
        <v>1827</v>
      </c>
      <c r="F1807" s="267" t="s">
        <v>1828</v>
      </c>
      <c r="G1807" s="268" t="s">
        <v>802</v>
      </c>
      <c r="H1807" s="269">
        <v>1</v>
      </c>
      <c r="I1807" s="270"/>
      <c r="J1807" s="271">
        <f>ROUND(I1807*H1807,2)</f>
        <v>0</v>
      </c>
      <c r="K1807" s="267" t="s">
        <v>152</v>
      </c>
      <c r="L1807" s="272"/>
      <c r="M1807" s="273" t="s">
        <v>32</v>
      </c>
      <c r="N1807" s="274" t="s">
        <v>49</v>
      </c>
      <c r="O1807" s="88"/>
      <c r="P1807" s="217">
        <f>O1807*H1807</f>
        <v>0</v>
      </c>
      <c r="Q1807" s="217">
        <v>0.017500000000000002</v>
      </c>
      <c r="R1807" s="217">
        <f>Q1807*H1807</f>
        <v>0.017500000000000002</v>
      </c>
      <c r="S1807" s="217">
        <v>0</v>
      </c>
      <c r="T1807" s="218">
        <f>S1807*H1807</f>
        <v>0</v>
      </c>
      <c r="U1807" s="42"/>
      <c r="V1807" s="42"/>
      <c r="W1807" s="42"/>
      <c r="X1807" s="42"/>
      <c r="Y1807" s="42"/>
      <c r="Z1807" s="42"/>
      <c r="AA1807" s="42"/>
      <c r="AB1807" s="42"/>
      <c r="AC1807" s="42"/>
      <c r="AD1807" s="42"/>
      <c r="AE1807" s="42"/>
      <c r="AR1807" s="219" t="s">
        <v>538</v>
      </c>
      <c r="AT1807" s="219" t="s">
        <v>286</v>
      </c>
      <c r="AU1807" s="219" t="s">
        <v>88</v>
      </c>
      <c r="AY1807" s="20" t="s">
        <v>146</v>
      </c>
      <c r="BE1807" s="220">
        <f>IF(N1807="základní",J1807,0)</f>
        <v>0</v>
      </c>
      <c r="BF1807" s="220">
        <f>IF(N1807="snížená",J1807,0)</f>
        <v>0</v>
      </c>
      <c r="BG1807" s="220">
        <f>IF(N1807="zákl. přenesená",J1807,0)</f>
        <v>0</v>
      </c>
      <c r="BH1807" s="220">
        <f>IF(N1807="sníž. přenesená",J1807,0)</f>
        <v>0</v>
      </c>
      <c r="BI1807" s="220">
        <f>IF(N1807="nulová",J1807,0)</f>
        <v>0</v>
      </c>
      <c r="BJ1807" s="20" t="s">
        <v>86</v>
      </c>
      <c r="BK1807" s="220">
        <f>ROUND(I1807*H1807,2)</f>
        <v>0</v>
      </c>
      <c r="BL1807" s="20" t="s">
        <v>362</v>
      </c>
      <c r="BM1807" s="219" t="s">
        <v>1829</v>
      </c>
    </row>
    <row r="1808" s="2" customFormat="1">
      <c r="A1808" s="42"/>
      <c r="B1808" s="43"/>
      <c r="C1808" s="44"/>
      <c r="D1808" s="221" t="s">
        <v>155</v>
      </c>
      <c r="E1808" s="44"/>
      <c r="F1808" s="222" t="s">
        <v>1828</v>
      </c>
      <c r="G1808" s="44"/>
      <c r="H1808" s="44"/>
      <c r="I1808" s="223"/>
      <c r="J1808" s="44"/>
      <c r="K1808" s="44"/>
      <c r="L1808" s="48"/>
      <c r="M1808" s="224"/>
      <c r="N1808" s="225"/>
      <c r="O1808" s="88"/>
      <c r="P1808" s="88"/>
      <c r="Q1808" s="88"/>
      <c r="R1808" s="88"/>
      <c r="S1808" s="88"/>
      <c r="T1808" s="89"/>
      <c r="U1808" s="42"/>
      <c r="V1808" s="42"/>
      <c r="W1808" s="42"/>
      <c r="X1808" s="42"/>
      <c r="Y1808" s="42"/>
      <c r="Z1808" s="42"/>
      <c r="AA1808" s="42"/>
      <c r="AB1808" s="42"/>
      <c r="AC1808" s="42"/>
      <c r="AD1808" s="42"/>
      <c r="AE1808" s="42"/>
      <c r="AT1808" s="20" t="s">
        <v>155</v>
      </c>
      <c r="AU1808" s="20" t="s">
        <v>88</v>
      </c>
    </row>
    <row r="1809" s="2" customFormat="1" ht="33" customHeight="1">
      <c r="A1809" s="42"/>
      <c r="B1809" s="43"/>
      <c r="C1809" s="265" t="s">
        <v>1830</v>
      </c>
      <c r="D1809" s="265" t="s">
        <v>286</v>
      </c>
      <c r="E1809" s="266" t="s">
        <v>1831</v>
      </c>
      <c r="F1809" s="267" t="s">
        <v>1832</v>
      </c>
      <c r="G1809" s="268" t="s">
        <v>802</v>
      </c>
      <c r="H1809" s="269">
        <v>4</v>
      </c>
      <c r="I1809" s="270"/>
      <c r="J1809" s="271">
        <f>ROUND(I1809*H1809,2)</f>
        <v>0</v>
      </c>
      <c r="K1809" s="267" t="s">
        <v>152</v>
      </c>
      <c r="L1809" s="272"/>
      <c r="M1809" s="273" t="s">
        <v>32</v>
      </c>
      <c r="N1809" s="274" t="s">
        <v>49</v>
      </c>
      <c r="O1809" s="88"/>
      <c r="P1809" s="217">
        <f>O1809*H1809</f>
        <v>0</v>
      </c>
      <c r="Q1809" s="217">
        <v>0.0195</v>
      </c>
      <c r="R1809" s="217">
        <f>Q1809*H1809</f>
        <v>0.078</v>
      </c>
      <c r="S1809" s="217">
        <v>0</v>
      </c>
      <c r="T1809" s="218">
        <f>S1809*H1809</f>
        <v>0</v>
      </c>
      <c r="U1809" s="42"/>
      <c r="V1809" s="42"/>
      <c r="W1809" s="42"/>
      <c r="X1809" s="42"/>
      <c r="Y1809" s="42"/>
      <c r="Z1809" s="42"/>
      <c r="AA1809" s="42"/>
      <c r="AB1809" s="42"/>
      <c r="AC1809" s="42"/>
      <c r="AD1809" s="42"/>
      <c r="AE1809" s="42"/>
      <c r="AR1809" s="219" t="s">
        <v>538</v>
      </c>
      <c r="AT1809" s="219" t="s">
        <v>286</v>
      </c>
      <c r="AU1809" s="219" t="s">
        <v>88</v>
      </c>
      <c r="AY1809" s="20" t="s">
        <v>146</v>
      </c>
      <c r="BE1809" s="220">
        <f>IF(N1809="základní",J1809,0)</f>
        <v>0</v>
      </c>
      <c r="BF1809" s="220">
        <f>IF(N1809="snížená",J1809,0)</f>
        <v>0</v>
      </c>
      <c r="BG1809" s="220">
        <f>IF(N1809="zákl. přenesená",J1809,0)</f>
        <v>0</v>
      </c>
      <c r="BH1809" s="220">
        <f>IF(N1809="sníž. přenesená",J1809,0)</f>
        <v>0</v>
      </c>
      <c r="BI1809" s="220">
        <f>IF(N1809="nulová",J1809,0)</f>
        <v>0</v>
      </c>
      <c r="BJ1809" s="20" t="s">
        <v>86</v>
      </c>
      <c r="BK1809" s="220">
        <f>ROUND(I1809*H1809,2)</f>
        <v>0</v>
      </c>
      <c r="BL1809" s="20" t="s">
        <v>362</v>
      </c>
      <c r="BM1809" s="219" t="s">
        <v>1833</v>
      </c>
    </row>
    <row r="1810" s="2" customFormat="1">
      <c r="A1810" s="42"/>
      <c r="B1810" s="43"/>
      <c r="C1810" s="44"/>
      <c r="D1810" s="221" t="s">
        <v>155</v>
      </c>
      <c r="E1810" s="44"/>
      <c r="F1810" s="222" t="s">
        <v>1832</v>
      </c>
      <c r="G1810" s="44"/>
      <c r="H1810" s="44"/>
      <c r="I1810" s="223"/>
      <c r="J1810" s="44"/>
      <c r="K1810" s="44"/>
      <c r="L1810" s="48"/>
      <c r="M1810" s="224"/>
      <c r="N1810" s="225"/>
      <c r="O1810" s="88"/>
      <c r="P1810" s="88"/>
      <c r="Q1810" s="88"/>
      <c r="R1810" s="88"/>
      <c r="S1810" s="88"/>
      <c r="T1810" s="89"/>
      <c r="U1810" s="42"/>
      <c r="V1810" s="42"/>
      <c r="W1810" s="42"/>
      <c r="X1810" s="42"/>
      <c r="Y1810" s="42"/>
      <c r="Z1810" s="42"/>
      <c r="AA1810" s="42"/>
      <c r="AB1810" s="42"/>
      <c r="AC1810" s="42"/>
      <c r="AD1810" s="42"/>
      <c r="AE1810" s="42"/>
      <c r="AT1810" s="20" t="s">
        <v>155</v>
      </c>
      <c r="AU1810" s="20" t="s">
        <v>88</v>
      </c>
    </row>
    <row r="1811" s="2" customFormat="1" ht="16.5" customHeight="1">
      <c r="A1811" s="42"/>
      <c r="B1811" s="43"/>
      <c r="C1811" s="265" t="s">
        <v>1834</v>
      </c>
      <c r="D1811" s="265" t="s">
        <v>286</v>
      </c>
      <c r="E1811" s="266" t="s">
        <v>1835</v>
      </c>
      <c r="F1811" s="267" t="s">
        <v>1836</v>
      </c>
      <c r="G1811" s="268" t="s">
        <v>802</v>
      </c>
      <c r="H1811" s="269">
        <v>4</v>
      </c>
      <c r="I1811" s="270"/>
      <c r="J1811" s="271">
        <f>ROUND(I1811*H1811,2)</f>
        <v>0</v>
      </c>
      <c r="K1811" s="267" t="s">
        <v>152</v>
      </c>
      <c r="L1811" s="272"/>
      <c r="M1811" s="273" t="s">
        <v>32</v>
      </c>
      <c r="N1811" s="274" t="s">
        <v>49</v>
      </c>
      <c r="O1811" s="88"/>
      <c r="P1811" s="217">
        <f>O1811*H1811</f>
        <v>0</v>
      </c>
      <c r="Q1811" s="217">
        <v>0.0022000000000000001</v>
      </c>
      <c r="R1811" s="217">
        <f>Q1811*H1811</f>
        <v>0.0088000000000000005</v>
      </c>
      <c r="S1811" s="217">
        <v>0</v>
      </c>
      <c r="T1811" s="218">
        <f>S1811*H1811</f>
        <v>0</v>
      </c>
      <c r="U1811" s="42"/>
      <c r="V1811" s="42"/>
      <c r="W1811" s="42"/>
      <c r="X1811" s="42"/>
      <c r="Y1811" s="42"/>
      <c r="Z1811" s="42"/>
      <c r="AA1811" s="42"/>
      <c r="AB1811" s="42"/>
      <c r="AC1811" s="42"/>
      <c r="AD1811" s="42"/>
      <c r="AE1811" s="42"/>
      <c r="AR1811" s="219" t="s">
        <v>538</v>
      </c>
      <c r="AT1811" s="219" t="s">
        <v>286</v>
      </c>
      <c r="AU1811" s="219" t="s">
        <v>88</v>
      </c>
      <c r="AY1811" s="20" t="s">
        <v>146</v>
      </c>
      <c r="BE1811" s="220">
        <f>IF(N1811="základní",J1811,0)</f>
        <v>0</v>
      </c>
      <c r="BF1811" s="220">
        <f>IF(N1811="snížená",J1811,0)</f>
        <v>0</v>
      </c>
      <c r="BG1811" s="220">
        <f>IF(N1811="zákl. přenesená",J1811,0)</f>
        <v>0</v>
      </c>
      <c r="BH1811" s="220">
        <f>IF(N1811="sníž. přenesená",J1811,0)</f>
        <v>0</v>
      </c>
      <c r="BI1811" s="220">
        <f>IF(N1811="nulová",J1811,0)</f>
        <v>0</v>
      </c>
      <c r="BJ1811" s="20" t="s">
        <v>86</v>
      </c>
      <c r="BK1811" s="220">
        <f>ROUND(I1811*H1811,2)</f>
        <v>0</v>
      </c>
      <c r="BL1811" s="20" t="s">
        <v>362</v>
      </c>
      <c r="BM1811" s="219" t="s">
        <v>1837</v>
      </c>
    </row>
    <row r="1812" s="2" customFormat="1">
      <c r="A1812" s="42"/>
      <c r="B1812" s="43"/>
      <c r="C1812" s="44"/>
      <c r="D1812" s="221" t="s">
        <v>155</v>
      </c>
      <c r="E1812" s="44"/>
      <c r="F1812" s="222" t="s">
        <v>1836</v>
      </c>
      <c r="G1812" s="44"/>
      <c r="H1812" s="44"/>
      <c r="I1812" s="223"/>
      <c r="J1812" s="44"/>
      <c r="K1812" s="44"/>
      <c r="L1812" s="48"/>
      <c r="M1812" s="224"/>
      <c r="N1812" s="225"/>
      <c r="O1812" s="88"/>
      <c r="P1812" s="88"/>
      <c r="Q1812" s="88"/>
      <c r="R1812" s="88"/>
      <c r="S1812" s="88"/>
      <c r="T1812" s="89"/>
      <c r="U1812" s="42"/>
      <c r="V1812" s="42"/>
      <c r="W1812" s="42"/>
      <c r="X1812" s="42"/>
      <c r="Y1812" s="42"/>
      <c r="Z1812" s="42"/>
      <c r="AA1812" s="42"/>
      <c r="AB1812" s="42"/>
      <c r="AC1812" s="42"/>
      <c r="AD1812" s="42"/>
      <c r="AE1812" s="42"/>
      <c r="AT1812" s="20" t="s">
        <v>155</v>
      </c>
      <c r="AU1812" s="20" t="s">
        <v>88</v>
      </c>
    </row>
    <row r="1813" s="2" customFormat="1" ht="24.15" customHeight="1">
      <c r="A1813" s="42"/>
      <c r="B1813" s="43"/>
      <c r="C1813" s="208" t="s">
        <v>1838</v>
      </c>
      <c r="D1813" s="208" t="s">
        <v>149</v>
      </c>
      <c r="E1813" s="209" t="s">
        <v>1839</v>
      </c>
      <c r="F1813" s="210" t="s">
        <v>1840</v>
      </c>
      <c r="G1813" s="211" t="s">
        <v>802</v>
      </c>
      <c r="H1813" s="212">
        <v>3</v>
      </c>
      <c r="I1813" s="213"/>
      <c r="J1813" s="214">
        <f>ROUND(I1813*H1813,2)</f>
        <v>0</v>
      </c>
      <c r="K1813" s="210" t="s">
        <v>152</v>
      </c>
      <c r="L1813" s="48"/>
      <c r="M1813" s="215" t="s">
        <v>32</v>
      </c>
      <c r="N1813" s="216" t="s">
        <v>49</v>
      </c>
      <c r="O1813" s="88"/>
      <c r="P1813" s="217">
        <f>O1813*H1813</f>
        <v>0</v>
      </c>
      <c r="Q1813" s="217">
        <v>0</v>
      </c>
      <c r="R1813" s="217">
        <f>Q1813*H1813</f>
        <v>0</v>
      </c>
      <c r="S1813" s="217">
        <v>0</v>
      </c>
      <c r="T1813" s="218">
        <f>S1813*H1813</f>
        <v>0</v>
      </c>
      <c r="U1813" s="42"/>
      <c r="V1813" s="42"/>
      <c r="W1813" s="42"/>
      <c r="X1813" s="42"/>
      <c r="Y1813" s="42"/>
      <c r="Z1813" s="42"/>
      <c r="AA1813" s="42"/>
      <c r="AB1813" s="42"/>
      <c r="AC1813" s="42"/>
      <c r="AD1813" s="42"/>
      <c r="AE1813" s="42"/>
      <c r="AR1813" s="219" t="s">
        <v>362</v>
      </c>
      <c r="AT1813" s="219" t="s">
        <v>149</v>
      </c>
      <c r="AU1813" s="219" t="s">
        <v>88</v>
      </c>
      <c r="AY1813" s="20" t="s">
        <v>146</v>
      </c>
      <c r="BE1813" s="220">
        <f>IF(N1813="základní",J1813,0)</f>
        <v>0</v>
      </c>
      <c r="BF1813" s="220">
        <f>IF(N1813="snížená",J1813,0)</f>
        <v>0</v>
      </c>
      <c r="BG1813" s="220">
        <f>IF(N1813="zákl. přenesená",J1813,0)</f>
        <v>0</v>
      </c>
      <c r="BH1813" s="220">
        <f>IF(N1813="sníž. přenesená",J1813,0)</f>
        <v>0</v>
      </c>
      <c r="BI1813" s="220">
        <f>IF(N1813="nulová",J1813,0)</f>
        <v>0</v>
      </c>
      <c r="BJ1813" s="20" t="s">
        <v>86</v>
      </c>
      <c r="BK1813" s="220">
        <f>ROUND(I1813*H1813,2)</f>
        <v>0</v>
      </c>
      <c r="BL1813" s="20" t="s">
        <v>362</v>
      </c>
      <c r="BM1813" s="219" t="s">
        <v>1841</v>
      </c>
    </row>
    <row r="1814" s="2" customFormat="1">
      <c r="A1814" s="42"/>
      <c r="B1814" s="43"/>
      <c r="C1814" s="44"/>
      <c r="D1814" s="221" t="s">
        <v>155</v>
      </c>
      <c r="E1814" s="44"/>
      <c r="F1814" s="222" t="s">
        <v>1842</v>
      </c>
      <c r="G1814" s="44"/>
      <c r="H1814" s="44"/>
      <c r="I1814" s="223"/>
      <c r="J1814" s="44"/>
      <c r="K1814" s="44"/>
      <c r="L1814" s="48"/>
      <c r="M1814" s="224"/>
      <c r="N1814" s="225"/>
      <c r="O1814" s="88"/>
      <c r="P1814" s="88"/>
      <c r="Q1814" s="88"/>
      <c r="R1814" s="88"/>
      <c r="S1814" s="88"/>
      <c r="T1814" s="89"/>
      <c r="U1814" s="42"/>
      <c r="V1814" s="42"/>
      <c r="W1814" s="42"/>
      <c r="X1814" s="42"/>
      <c r="Y1814" s="42"/>
      <c r="Z1814" s="42"/>
      <c r="AA1814" s="42"/>
      <c r="AB1814" s="42"/>
      <c r="AC1814" s="42"/>
      <c r="AD1814" s="42"/>
      <c r="AE1814" s="42"/>
      <c r="AT1814" s="20" t="s">
        <v>155</v>
      </c>
      <c r="AU1814" s="20" t="s">
        <v>88</v>
      </c>
    </row>
    <row r="1815" s="2" customFormat="1">
      <c r="A1815" s="42"/>
      <c r="B1815" s="43"/>
      <c r="C1815" s="44"/>
      <c r="D1815" s="226" t="s">
        <v>156</v>
      </c>
      <c r="E1815" s="44"/>
      <c r="F1815" s="227" t="s">
        <v>1843</v>
      </c>
      <c r="G1815" s="44"/>
      <c r="H1815" s="44"/>
      <c r="I1815" s="223"/>
      <c r="J1815" s="44"/>
      <c r="K1815" s="44"/>
      <c r="L1815" s="48"/>
      <c r="M1815" s="224"/>
      <c r="N1815" s="225"/>
      <c r="O1815" s="88"/>
      <c r="P1815" s="88"/>
      <c r="Q1815" s="88"/>
      <c r="R1815" s="88"/>
      <c r="S1815" s="88"/>
      <c r="T1815" s="89"/>
      <c r="U1815" s="42"/>
      <c r="V1815" s="42"/>
      <c r="W1815" s="42"/>
      <c r="X1815" s="42"/>
      <c r="Y1815" s="42"/>
      <c r="Z1815" s="42"/>
      <c r="AA1815" s="42"/>
      <c r="AB1815" s="42"/>
      <c r="AC1815" s="42"/>
      <c r="AD1815" s="42"/>
      <c r="AE1815" s="42"/>
      <c r="AT1815" s="20" t="s">
        <v>156</v>
      </c>
      <c r="AU1815" s="20" t="s">
        <v>88</v>
      </c>
    </row>
    <row r="1816" s="14" customFormat="1">
      <c r="A1816" s="14"/>
      <c r="B1816" s="244"/>
      <c r="C1816" s="245"/>
      <c r="D1816" s="221" t="s">
        <v>186</v>
      </c>
      <c r="E1816" s="246" t="s">
        <v>32</v>
      </c>
      <c r="F1816" s="247" t="s">
        <v>1844</v>
      </c>
      <c r="G1816" s="245"/>
      <c r="H1816" s="246" t="s">
        <v>32</v>
      </c>
      <c r="I1816" s="248"/>
      <c r="J1816" s="245"/>
      <c r="K1816" s="245"/>
      <c r="L1816" s="249"/>
      <c r="M1816" s="250"/>
      <c r="N1816" s="251"/>
      <c r="O1816" s="251"/>
      <c r="P1816" s="251"/>
      <c r="Q1816" s="251"/>
      <c r="R1816" s="251"/>
      <c r="S1816" s="251"/>
      <c r="T1816" s="252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T1816" s="253" t="s">
        <v>186</v>
      </c>
      <c r="AU1816" s="253" t="s">
        <v>88</v>
      </c>
      <c r="AV1816" s="14" t="s">
        <v>86</v>
      </c>
      <c r="AW1816" s="14" t="s">
        <v>39</v>
      </c>
      <c r="AX1816" s="14" t="s">
        <v>78</v>
      </c>
      <c r="AY1816" s="253" t="s">
        <v>146</v>
      </c>
    </row>
    <row r="1817" s="13" customFormat="1">
      <c r="A1817" s="13"/>
      <c r="B1817" s="229"/>
      <c r="C1817" s="230"/>
      <c r="D1817" s="221" t="s">
        <v>186</v>
      </c>
      <c r="E1817" s="231" t="s">
        <v>32</v>
      </c>
      <c r="F1817" s="232" t="s">
        <v>1845</v>
      </c>
      <c r="G1817" s="230"/>
      <c r="H1817" s="233">
        <v>1</v>
      </c>
      <c r="I1817" s="234"/>
      <c r="J1817" s="230"/>
      <c r="K1817" s="230"/>
      <c r="L1817" s="235"/>
      <c r="M1817" s="236"/>
      <c r="N1817" s="237"/>
      <c r="O1817" s="237"/>
      <c r="P1817" s="237"/>
      <c r="Q1817" s="237"/>
      <c r="R1817" s="237"/>
      <c r="S1817" s="237"/>
      <c r="T1817" s="238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T1817" s="239" t="s">
        <v>186</v>
      </c>
      <c r="AU1817" s="239" t="s">
        <v>88</v>
      </c>
      <c r="AV1817" s="13" t="s">
        <v>88</v>
      </c>
      <c r="AW1817" s="13" t="s">
        <v>39</v>
      </c>
      <c r="AX1817" s="13" t="s">
        <v>78</v>
      </c>
      <c r="AY1817" s="239" t="s">
        <v>146</v>
      </c>
    </row>
    <row r="1818" s="13" customFormat="1">
      <c r="A1818" s="13"/>
      <c r="B1818" s="229"/>
      <c r="C1818" s="230"/>
      <c r="D1818" s="221" t="s">
        <v>186</v>
      </c>
      <c r="E1818" s="231" t="s">
        <v>32</v>
      </c>
      <c r="F1818" s="232" t="s">
        <v>1846</v>
      </c>
      <c r="G1818" s="230"/>
      <c r="H1818" s="233">
        <v>1</v>
      </c>
      <c r="I1818" s="234"/>
      <c r="J1818" s="230"/>
      <c r="K1818" s="230"/>
      <c r="L1818" s="235"/>
      <c r="M1818" s="236"/>
      <c r="N1818" s="237"/>
      <c r="O1818" s="237"/>
      <c r="P1818" s="237"/>
      <c r="Q1818" s="237"/>
      <c r="R1818" s="237"/>
      <c r="S1818" s="237"/>
      <c r="T1818" s="238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39" t="s">
        <v>186</v>
      </c>
      <c r="AU1818" s="239" t="s">
        <v>88</v>
      </c>
      <c r="AV1818" s="13" t="s">
        <v>88</v>
      </c>
      <c r="AW1818" s="13" t="s">
        <v>39</v>
      </c>
      <c r="AX1818" s="13" t="s">
        <v>78</v>
      </c>
      <c r="AY1818" s="239" t="s">
        <v>146</v>
      </c>
    </row>
    <row r="1819" s="13" customFormat="1">
      <c r="A1819" s="13"/>
      <c r="B1819" s="229"/>
      <c r="C1819" s="230"/>
      <c r="D1819" s="221" t="s">
        <v>186</v>
      </c>
      <c r="E1819" s="231" t="s">
        <v>32</v>
      </c>
      <c r="F1819" s="232" t="s">
        <v>1847</v>
      </c>
      <c r="G1819" s="230"/>
      <c r="H1819" s="233">
        <v>1</v>
      </c>
      <c r="I1819" s="234"/>
      <c r="J1819" s="230"/>
      <c r="K1819" s="230"/>
      <c r="L1819" s="235"/>
      <c r="M1819" s="236"/>
      <c r="N1819" s="237"/>
      <c r="O1819" s="237"/>
      <c r="P1819" s="237"/>
      <c r="Q1819" s="237"/>
      <c r="R1819" s="237"/>
      <c r="S1819" s="237"/>
      <c r="T1819" s="238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39" t="s">
        <v>186</v>
      </c>
      <c r="AU1819" s="239" t="s">
        <v>88</v>
      </c>
      <c r="AV1819" s="13" t="s">
        <v>88</v>
      </c>
      <c r="AW1819" s="13" t="s">
        <v>39</v>
      </c>
      <c r="AX1819" s="13" t="s">
        <v>78</v>
      </c>
      <c r="AY1819" s="239" t="s">
        <v>146</v>
      </c>
    </row>
    <row r="1820" s="15" customFormat="1">
      <c r="A1820" s="15"/>
      <c r="B1820" s="254"/>
      <c r="C1820" s="255"/>
      <c r="D1820" s="221" t="s">
        <v>186</v>
      </c>
      <c r="E1820" s="256" t="s">
        <v>32</v>
      </c>
      <c r="F1820" s="257" t="s">
        <v>256</v>
      </c>
      <c r="G1820" s="255"/>
      <c r="H1820" s="258">
        <v>3</v>
      </c>
      <c r="I1820" s="259"/>
      <c r="J1820" s="255"/>
      <c r="K1820" s="255"/>
      <c r="L1820" s="260"/>
      <c r="M1820" s="261"/>
      <c r="N1820" s="262"/>
      <c r="O1820" s="262"/>
      <c r="P1820" s="262"/>
      <c r="Q1820" s="262"/>
      <c r="R1820" s="262"/>
      <c r="S1820" s="262"/>
      <c r="T1820" s="263"/>
      <c r="U1820" s="15"/>
      <c r="V1820" s="15"/>
      <c r="W1820" s="15"/>
      <c r="X1820" s="15"/>
      <c r="Y1820" s="15"/>
      <c r="Z1820" s="15"/>
      <c r="AA1820" s="15"/>
      <c r="AB1820" s="15"/>
      <c r="AC1820" s="15"/>
      <c r="AD1820" s="15"/>
      <c r="AE1820" s="15"/>
      <c r="AT1820" s="264" t="s">
        <v>186</v>
      </c>
      <c r="AU1820" s="264" t="s">
        <v>88</v>
      </c>
      <c r="AV1820" s="15" t="s">
        <v>171</v>
      </c>
      <c r="AW1820" s="15" t="s">
        <v>39</v>
      </c>
      <c r="AX1820" s="15" t="s">
        <v>86</v>
      </c>
      <c r="AY1820" s="264" t="s">
        <v>146</v>
      </c>
    </row>
    <row r="1821" s="2" customFormat="1" ht="33" customHeight="1">
      <c r="A1821" s="42"/>
      <c r="B1821" s="43"/>
      <c r="C1821" s="265" t="s">
        <v>1848</v>
      </c>
      <c r="D1821" s="265" t="s">
        <v>286</v>
      </c>
      <c r="E1821" s="266" t="s">
        <v>1849</v>
      </c>
      <c r="F1821" s="267" t="s">
        <v>1850</v>
      </c>
      <c r="G1821" s="268" t="s">
        <v>802</v>
      </c>
      <c r="H1821" s="269">
        <v>3</v>
      </c>
      <c r="I1821" s="270"/>
      <c r="J1821" s="271">
        <f>ROUND(I1821*H1821,2)</f>
        <v>0</v>
      </c>
      <c r="K1821" s="267" t="s">
        <v>152</v>
      </c>
      <c r="L1821" s="272"/>
      <c r="M1821" s="273" t="s">
        <v>32</v>
      </c>
      <c r="N1821" s="274" t="s">
        <v>49</v>
      </c>
      <c r="O1821" s="88"/>
      <c r="P1821" s="217">
        <f>O1821*H1821</f>
        <v>0</v>
      </c>
      <c r="Q1821" s="217">
        <v>0.042999999999999997</v>
      </c>
      <c r="R1821" s="217">
        <f>Q1821*H1821</f>
        <v>0.129</v>
      </c>
      <c r="S1821" s="217">
        <v>0</v>
      </c>
      <c r="T1821" s="218">
        <f>S1821*H1821</f>
        <v>0</v>
      </c>
      <c r="U1821" s="42"/>
      <c r="V1821" s="42"/>
      <c r="W1821" s="42"/>
      <c r="X1821" s="42"/>
      <c r="Y1821" s="42"/>
      <c r="Z1821" s="42"/>
      <c r="AA1821" s="42"/>
      <c r="AB1821" s="42"/>
      <c r="AC1821" s="42"/>
      <c r="AD1821" s="42"/>
      <c r="AE1821" s="42"/>
      <c r="AR1821" s="219" t="s">
        <v>538</v>
      </c>
      <c r="AT1821" s="219" t="s">
        <v>286</v>
      </c>
      <c r="AU1821" s="219" t="s">
        <v>88</v>
      </c>
      <c r="AY1821" s="20" t="s">
        <v>146</v>
      </c>
      <c r="BE1821" s="220">
        <f>IF(N1821="základní",J1821,0)</f>
        <v>0</v>
      </c>
      <c r="BF1821" s="220">
        <f>IF(N1821="snížená",J1821,0)</f>
        <v>0</v>
      </c>
      <c r="BG1821" s="220">
        <f>IF(N1821="zákl. přenesená",J1821,0)</f>
        <v>0</v>
      </c>
      <c r="BH1821" s="220">
        <f>IF(N1821="sníž. přenesená",J1821,0)</f>
        <v>0</v>
      </c>
      <c r="BI1821" s="220">
        <f>IF(N1821="nulová",J1821,0)</f>
        <v>0</v>
      </c>
      <c r="BJ1821" s="20" t="s">
        <v>86</v>
      </c>
      <c r="BK1821" s="220">
        <f>ROUND(I1821*H1821,2)</f>
        <v>0</v>
      </c>
      <c r="BL1821" s="20" t="s">
        <v>362</v>
      </c>
      <c r="BM1821" s="219" t="s">
        <v>1851</v>
      </c>
    </row>
    <row r="1822" s="2" customFormat="1">
      <c r="A1822" s="42"/>
      <c r="B1822" s="43"/>
      <c r="C1822" s="44"/>
      <c r="D1822" s="221" t="s">
        <v>155</v>
      </c>
      <c r="E1822" s="44"/>
      <c r="F1822" s="222" t="s">
        <v>1850</v>
      </c>
      <c r="G1822" s="44"/>
      <c r="H1822" s="44"/>
      <c r="I1822" s="223"/>
      <c r="J1822" s="44"/>
      <c r="K1822" s="44"/>
      <c r="L1822" s="48"/>
      <c r="M1822" s="224"/>
      <c r="N1822" s="225"/>
      <c r="O1822" s="88"/>
      <c r="P1822" s="88"/>
      <c r="Q1822" s="88"/>
      <c r="R1822" s="88"/>
      <c r="S1822" s="88"/>
      <c r="T1822" s="89"/>
      <c r="U1822" s="42"/>
      <c r="V1822" s="42"/>
      <c r="W1822" s="42"/>
      <c r="X1822" s="42"/>
      <c r="Y1822" s="42"/>
      <c r="Z1822" s="42"/>
      <c r="AA1822" s="42"/>
      <c r="AB1822" s="42"/>
      <c r="AC1822" s="42"/>
      <c r="AD1822" s="42"/>
      <c r="AE1822" s="42"/>
      <c r="AT1822" s="20" t="s">
        <v>155</v>
      </c>
      <c r="AU1822" s="20" t="s">
        <v>88</v>
      </c>
    </row>
    <row r="1823" s="2" customFormat="1" ht="16.5" customHeight="1">
      <c r="A1823" s="42"/>
      <c r="B1823" s="43"/>
      <c r="C1823" s="265" t="s">
        <v>1852</v>
      </c>
      <c r="D1823" s="265" t="s">
        <v>286</v>
      </c>
      <c r="E1823" s="266" t="s">
        <v>1835</v>
      </c>
      <c r="F1823" s="267" t="s">
        <v>1836</v>
      </c>
      <c r="G1823" s="268" t="s">
        <v>802</v>
      </c>
      <c r="H1823" s="269">
        <v>3</v>
      </c>
      <c r="I1823" s="270"/>
      <c r="J1823" s="271">
        <f>ROUND(I1823*H1823,2)</f>
        <v>0</v>
      </c>
      <c r="K1823" s="267" t="s">
        <v>152</v>
      </c>
      <c r="L1823" s="272"/>
      <c r="M1823" s="273" t="s">
        <v>32</v>
      </c>
      <c r="N1823" s="274" t="s">
        <v>49</v>
      </c>
      <c r="O1823" s="88"/>
      <c r="P1823" s="217">
        <f>O1823*H1823</f>
        <v>0</v>
      </c>
      <c r="Q1823" s="217">
        <v>0.0022000000000000001</v>
      </c>
      <c r="R1823" s="217">
        <f>Q1823*H1823</f>
        <v>0.0066</v>
      </c>
      <c r="S1823" s="217">
        <v>0</v>
      </c>
      <c r="T1823" s="218">
        <f>S1823*H1823</f>
        <v>0</v>
      </c>
      <c r="U1823" s="42"/>
      <c r="V1823" s="42"/>
      <c r="W1823" s="42"/>
      <c r="X1823" s="42"/>
      <c r="Y1823" s="42"/>
      <c r="Z1823" s="42"/>
      <c r="AA1823" s="42"/>
      <c r="AB1823" s="42"/>
      <c r="AC1823" s="42"/>
      <c r="AD1823" s="42"/>
      <c r="AE1823" s="42"/>
      <c r="AR1823" s="219" t="s">
        <v>538</v>
      </c>
      <c r="AT1823" s="219" t="s">
        <v>286</v>
      </c>
      <c r="AU1823" s="219" t="s">
        <v>88</v>
      </c>
      <c r="AY1823" s="20" t="s">
        <v>146</v>
      </c>
      <c r="BE1823" s="220">
        <f>IF(N1823="základní",J1823,0)</f>
        <v>0</v>
      </c>
      <c r="BF1823" s="220">
        <f>IF(N1823="snížená",J1823,0)</f>
        <v>0</v>
      </c>
      <c r="BG1823" s="220">
        <f>IF(N1823="zákl. přenesená",J1823,0)</f>
        <v>0</v>
      </c>
      <c r="BH1823" s="220">
        <f>IF(N1823="sníž. přenesená",J1823,0)</f>
        <v>0</v>
      </c>
      <c r="BI1823" s="220">
        <f>IF(N1823="nulová",J1823,0)</f>
        <v>0</v>
      </c>
      <c r="BJ1823" s="20" t="s">
        <v>86</v>
      </c>
      <c r="BK1823" s="220">
        <f>ROUND(I1823*H1823,2)</f>
        <v>0</v>
      </c>
      <c r="BL1823" s="20" t="s">
        <v>362</v>
      </c>
      <c r="BM1823" s="219" t="s">
        <v>1853</v>
      </c>
    </row>
    <row r="1824" s="2" customFormat="1">
      <c r="A1824" s="42"/>
      <c r="B1824" s="43"/>
      <c r="C1824" s="44"/>
      <c r="D1824" s="221" t="s">
        <v>155</v>
      </c>
      <c r="E1824" s="44"/>
      <c r="F1824" s="222" t="s">
        <v>1836</v>
      </c>
      <c r="G1824" s="44"/>
      <c r="H1824" s="44"/>
      <c r="I1824" s="223"/>
      <c r="J1824" s="44"/>
      <c r="K1824" s="44"/>
      <c r="L1824" s="48"/>
      <c r="M1824" s="224"/>
      <c r="N1824" s="225"/>
      <c r="O1824" s="88"/>
      <c r="P1824" s="88"/>
      <c r="Q1824" s="88"/>
      <c r="R1824" s="88"/>
      <c r="S1824" s="88"/>
      <c r="T1824" s="89"/>
      <c r="U1824" s="42"/>
      <c r="V1824" s="42"/>
      <c r="W1824" s="42"/>
      <c r="X1824" s="42"/>
      <c r="Y1824" s="42"/>
      <c r="Z1824" s="42"/>
      <c r="AA1824" s="42"/>
      <c r="AB1824" s="42"/>
      <c r="AC1824" s="42"/>
      <c r="AD1824" s="42"/>
      <c r="AE1824" s="42"/>
      <c r="AT1824" s="20" t="s">
        <v>155</v>
      </c>
      <c r="AU1824" s="20" t="s">
        <v>88</v>
      </c>
    </row>
    <row r="1825" s="2" customFormat="1" ht="24.15" customHeight="1">
      <c r="A1825" s="42"/>
      <c r="B1825" s="43"/>
      <c r="C1825" s="208" t="s">
        <v>1854</v>
      </c>
      <c r="D1825" s="208" t="s">
        <v>149</v>
      </c>
      <c r="E1825" s="209" t="s">
        <v>1855</v>
      </c>
      <c r="F1825" s="210" t="s">
        <v>1856</v>
      </c>
      <c r="G1825" s="211" t="s">
        <v>802</v>
      </c>
      <c r="H1825" s="212">
        <v>2</v>
      </c>
      <c r="I1825" s="213"/>
      <c r="J1825" s="214">
        <f>ROUND(I1825*H1825,2)</f>
        <v>0</v>
      </c>
      <c r="K1825" s="210" t="s">
        <v>152</v>
      </c>
      <c r="L1825" s="48"/>
      <c r="M1825" s="215" t="s">
        <v>32</v>
      </c>
      <c r="N1825" s="216" t="s">
        <v>49</v>
      </c>
      <c r="O1825" s="88"/>
      <c r="P1825" s="217">
        <f>O1825*H1825</f>
        <v>0</v>
      </c>
      <c r="Q1825" s="217">
        <v>0.00089999999999999998</v>
      </c>
      <c r="R1825" s="217">
        <f>Q1825*H1825</f>
        <v>0.0018</v>
      </c>
      <c r="S1825" s="217">
        <v>0</v>
      </c>
      <c r="T1825" s="218">
        <f>S1825*H1825</f>
        <v>0</v>
      </c>
      <c r="U1825" s="42"/>
      <c r="V1825" s="42"/>
      <c r="W1825" s="42"/>
      <c r="X1825" s="42"/>
      <c r="Y1825" s="42"/>
      <c r="Z1825" s="42"/>
      <c r="AA1825" s="42"/>
      <c r="AB1825" s="42"/>
      <c r="AC1825" s="42"/>
      <c r="AD1825" s="42"/>
      <c r="AE1825" s="42"/>
      <c r="AR1825" s="219" t="s">
        <v>362</v>
      </c>
      <c r="AT1825" s="219" t="s">
        <v>149</v>
      </c>
      <c r="AU1825" s="219" t="s">
        <v>88</v>
      </c>
      <c r="AY1825" s="20" t="s">
        <v>146</v>
      </c>
      <c r="BE1825" s="220">
        <f>IF(N1825="základní",J1825,0)</f>
        <v>0</v>
      </c>
      <c r="BF1825" s="220">
        <f>IF(N1825="snížená",J1825,0)</f>
        <v>0</v>
      </c>
      <c r="BG1825" s="220">
        <f>IF(N1825="zákl. přenesená",J1825,0)</f>
        <v>0</v>
      </c>
      <c r="BH1825" s="220">
        <f>IF(N1825="sníž. přenesená",J1825,0)</f>
        <v>0</v>
      </c>
      <c r="BI1825" s="220">
        <f>IF(N1825="nulová",J1825,0)</f>
        <v>0</v>
      </c>
      <c r="BJ1825" s="20" t="s">
        <v>86</v>
      </c>
      <c r="BK1825" s="220">
        <f>ROUND(I1825*H1825,2)</f>
        <v>0</v>
      </c>
      <c r="BL1825" s="20" t="s">
        <v>362</v>
      </c>
      <c r="BM1825" s="219" t="s">
        <v>1857</v>
      </c>
    </row>
    <row r="1826" s="2" customFormat="1">
      <c r="A1826" s="42"/>
      <c r="B1826" s="43"/>
      <c r="C1826" s="44"/>
      <c r="D1826" s="221" t="s">
        <v>155</v>
      </c>
      <c r="E1826" s="44"/>
      <c r="F1826" s="222" t="s">
        <v>1858</v>
      </c>
      <c r="G1826" s="44"/>
      <c r="H1826" s="44"/>
      <c r="I1826" s="223"/>
      <c r="J1826" s="44"/>
      <c r="K1826" s="44"/>
      <c r="L1826" s="48"/>
      <c r="M1826" s="224"/>
      <c r="N1826" s="225"/>
      <c r="O1826" s="88"/>
      <c r="P1826" s="88"/>
      <c r="Q1826" s="88"/>
      <c r="R1826" s="88"/>
      <c r="S1826" s="88"/>
      <c r="T1826" s="89"/>
      <c r="U1826" s="42"/>
      <c r="V1826" s="42"/>
      <c r="W1826" s="42"/>
      <c r="X1826" s="42"/>
      <c r="Y1826" s="42"/>
      <c r="Z1826" s="42"/>
      <c r="AA1826" s="42"/>
      <c r="AB1826" s="42"/>
      <c r="AC1826" s="42"/>
      <c r="AD1826" s="42"/>
      <c r="AE1826" s="42"/>
      <c r="AT1826" s="20" t="s">
        <v>155</v>
      </c>
      <c r="AU1826" s="20" t="s">
        <v>88</v>
      </c>
    </row>
    <row r="1827" s="2" customFormat="1">
      <c r="A1827" s="42"/>
      <c r="B1827" s="43"/>
      <c r="C1827" s="44"/>
      <c r="D1827" s="226" t="s">
        <v>156</v>
      </c>
      <c r="E1827" s="44"/>
      <c r="F1827" s="227" t="s">
        <v>1859</v>
      </c>
      <c r="G1827" s="44"/>
      <c r="H1827" s="44"/>
      <c r="I1827" s="223"/>
      <c r="J1827" s="44"/>
      <c r="K1827" s="44"/>
      <c r="L1827" s="48"/>
      <c r="M1827" s="224"/>
      <c r="N1827" s="225"/>
      <c r="O1827" s="88"/>
      <c r="P1827" s="88"/>
      <c r="Q1827" s="88"/>
      <c r="R1827" s="88"/>
      <c r="S1827" s="88"/>
      <c r="T1827" s="89"/>
      <c r="U1827" s="42"/>
      <c r="V1827" s="42"/>
      <c r="W1827" s="42"/>
      <c r="X1827" s="42"/>
      <c r="Y1827" s="42"/>
      <c r="Z1827" s="42"/>
      <c r="AA1827" s="42"/>
      <c r="AB1827" s="42"/>
      <c r="AC1827" s="42"/>
      <c r="AD1827" s="42"/>
      <c r="AE1827" s="42"/>
      <c r="AT1827" s="20" t="s">
        <v>156</v>
      </c>
      <c r="AU1827" s="20" t="s">
        <v>88</v>
      </c>
    </row>
    <row r="1828" s="13" customFormat="1">
      <c r="A1828" s="13"/>
      <c r="B1828" s="229"/>
      <c r="C1828" s="230"/>
      <c r="D1828" s="221" t="s">
        <v>186</v>
      </c>
      <c r="E1828" s="231" t="s">
        <v>32</v>
      </c>
      <c r="F1828" s="232" t="s">
        <v>1860</v>
      </c>
      <c r="G1828" s="230"/>
      <c r="H1828" s="233">
        <v>1</v>
      </c>
      <c r="I1828" s="234"/>
      <c r="J1828" s="230"/>
      <c r="K1828" s="230"/>
      <c r="L1828" s="235"/>
      <c r="M1828" s="236"/>
      <c r="N1828" s="237"/>
      <c r="O1828" s="237"/>
      <c r="P1828" s="237"/>
      <c r="Q1828" s="237"/>
      <c r="R1828" s="237"/>
      <c r="S1828" s="237"/>
      <c r="T1828" s="238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T1828" s="239" t="s">
        <v>186</v>
      </c>
      <c r="AU1828" s="239" t="s">
        <v>88</v>
      </c>
      <c r="AV1828" s="13" t="s">
        <v>88</v>
      </c>
      <c r="AW1828" s="13" t="s">
        <v>39</v>
      </c>
      <c r="AX1828" s="13" t="s">
        <v>78</v>
      </c>
      <c r="AY1828" s="239" t="s">
        <v>146</v>
      </c>
    </row>
    <row r="1829" s="13" customFormat="1">
      <c r="A1829" s="13"/>
      <c r="B1829" s="229"/>
      <c r="C1829" s="230"/>
      <c r="D1829" s="221" t="s">
        <v>186</v>
      </c>
      <c r="E1829" s="231" t="s">
        <v>32</v>
      </c>
      <c r="F1829" s="232" t="s">
        <v>1861</v>
      </c>
      <c r="G1829" s="230"/>
      <c r="H1829" s="233">
        <v>1</v>
      </c>
      <c r="I1829" s="234"/>
      <c r="J1829" s="230"/>
      <c r="K1829" s="230"/>
      <c r="L1829" s="235"/>
      <c r="M1829" s="236"/>
      <c r="N1829" s="237"/>
      <c r="O1829" s="237"/>
      <c r="P1829" s="237"/>
      <c r="Q1829" s="237"/>
      <c r="R1829" s="237"/>
      <c r="S1829" s="237"/>
      <c r="T1829" s="238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39" t="s">
        <v>186</v>
      </c>
      <c r="AU1829" s="239" t="s">
        <v>88</v>
      </c>
      <c r="AV1829" s="13" t="s">
        <v>88</v>
      </c>
      <c r="AW1829" s="13" t="s">
        <v>39</v>
      </c>
      <c r="AX1829" s="13" t="s">
        <v>78</v>
      </c>
      <c r="AY1829" s="239" t="s">
        <v>146</v>
      </c>
    </row>
    <row r="1830" s="15" customFormat="1">
      <c r="A1830" s="15"/>
      <c r="B1830" s="254"/>
      <c r="C1830" s="255"/>
      <c r="D1830" s="221" t="s">
        <v>186</v>
      </c>
      <c r="E1830" s="256" t="s">
        <v>32</v>
      </c>
      <c r="F1830" s="257" t="s">
        <v>256</v>
      </c>
      <c r="G1830" s="255"/>
      <c r="H1830" s="258">
        <v>2</v>
      </c>
      <c r="I1830" s="259"/>
      <c r="J1830" s="255"/>
      <c r="K1830" s="255"/>
      <c r="L1830" s="260"/>
      <c r="M1830" s="261"/>
      <c r="N1830" s="262"/>
      <c r="O1830" s="262"/>
      <c r="P1830" s="262"/>
      <c r="Q1830" s="262"/>
      <c r="R1830" s="262"/>
      <c r="S1830" s="262"/>
      <c r="T1830" s="263"/>
      <c r="U1830" s="15"/>
      <c r="V1830" s="15"/>
      <c r="W1830" s="15"/>
      <c r="X1830" s="15"/>
      <c r="Y1830" s="15"/>
      <c r="Z1830" s="15"/>
      <c r="AA1830" s="15"/>
      <c r="AB1830" s="15"/>
      <c r="AC1830" s="15"/>
      <c r="AD1830" s="15"/>
      <c r="AE1830" s="15"/>
      <c r="AT1830" s="264" t="s">
        <v>186</v>
      </c>
      <c r="AU1830" s="264" t="s">
        <v>88</v>
      </c>
      <c r="AV1830" s="15" t="s">
        <v>171</v>
      </c>
      <c r="AW1830" s="15" t="s">
        <v>39</v>
      </c>
      <c r="AX1830" s="15" t="s">
        <v>86</v>
      </c>
      <c r="AY1830" s="264" t="s">
        <v>146</v>
      </c>
    </row>
    <row r="1831" s="2" customFormat="1" ht="24.15" customHeight="1">
      <c r="A1831" s="42"/>
      <c r="B1831" s="43"/>
      <c r="C1831" s="265" t="s">
        <v>1862</v>
      </c>
      <c r="D1831" s="265" t="s">
        <v>286</v>
      </c>
      <c r="E1831" s="266" t="s">
        <v>1863</v>
      </c>
      <c r="F1831" s="267" t="s">
        <v>1864</v>
      </c>
      <c r="G1831" s="268" t="s">
        <v>294</v>
      </c>
      <c r="H1831" s="269">
        <v>5.1630000000000003</v>
      </c>
      <c r="I1831" s="270"/>
      <c r="J1831" s="271">
        <f>ROUND(I1831*H1831,2)</f>
        <v>0</v>
      </c>
      <c r="K1831" s="267" t="s">
        <v>32</v>
      </c>
      <c r="L1831" s="272"/>
      <c r="M1831" s="273" t="s">
        <v>32</v>
      </c>
      <c r="N1831" s="274" t="s">
        <v>49</v>
      </c>
      <c r="O1831" s="88"/>
      <c r="P1831" s="217">
        <f>O1831*H1831</f>
        <v>0</v>
      </c>
      <c r="Q1831" s="217">
        <v>0.038289999999999998</v>
      </c>
      <c r="R1831" s="217">
        <f>Q1831*H1831</f>
        <v>0.19769127</v>
      </c>
      <c r="S1831" s="217">
        <v>0</v>
      </c>
      <c r="T1831" s="218">
        <f>S1831*H1831</f>
        <v>0</v>
      </c>
      <c r="U1831" s="42"/>
      <c r="V1831" s="42"/>
      <c r="W1831" s="42"/>
      <c r="X1831" s="42"/>
      <c r="Y1831" s="42"/>
      <c r="Z1831" s="42"/>
      <c r="AA1831" s="42"/>
      <c r="AB1831" s="42"/>
      <c r="AC1831" s="42"/>
      <c r="AD1831" s="42"/>
      <c r="AE1831" s="42"/>
      <c r="AR1831" s="219" t="s">
        <v>538</v>
      </c>
      <c r="AT1831" s="219" t="s">
        <v>286</v>
      </c>
      <c r="AU1831" s="219" t="s">
        <v>88</v>
      </c>
      <c r="AY1831" s="20" t="s">
        <v>146</v>
      </c>
      <c r="BE1831" s="220">
        <f>IF(N1831="základní",J1831,0)</f>
        <v>0</v>
      </c>
      <c r="BF1831" s="220">
        <f>IF(N1831="snížená",J1831,0)</f>
        <v>0</v>
      </c>
      <c r="BG1831" s="220">
        <f>IF(N1831="zákl. přenesená",J1831,0)</f>
        <v>0</v>
      </c>
      <c r="BH1831" s="220">
        <f>IF(N1831="sníž. přenesená",J1831,0)</f>
        <v>0</v>
      </c>
      <c r="BI1831" s="220">
        <f>IF(N1831="nulová",J1831,0)</f>
        <v>0</v>
      </c>
      <c r="BJ1831" s="20" t="s">
        <v>86</v>
      </c>
      <c r="BK1831" s="220">
        <f>ROUND(I1831*H1831,2)</f>
        <v>0</v>
      </c>
      <c r="BL1831" s="20" t="s">
        <v>362</v>
      </c>
      <c r="BM1831" s="219" t="s">
        <v>1865</v>
      </c>
    </row>
    <row r="1832" s="2" customFormat="1">
      <c r="A1832" s="42"/>
      <c r="B1832" s="43"/>
      <c r="C1832" s="44"/>
      <c r="D1832" s="221" t="s">
        <v>155</v>
      </c>
      <c r="E1832" s="44"/>
      <c r="F1832" s="222" t="s">
        <v>1864</v>
      </c>
      <c r="G1832" s="44"/>
      <c r="H1832" s="44"/>
      <c r="I1832" s="223"/>
      <c r="J1832" s="44"/>
      <c r="K1832" s="44"/>
      <c r="L1832" s="48"/>
      <c r="M1832" s="224"/>
      <c r="N1832" s="225"/>
      <c r="O1832" s="88"/>
      <c r="P1832" s="88"/>
      <c r="Q1832" s="88"/>
      <c r="R1832" s="88"/>
      <c r="S1832" s="88"/>
      <c r="T1832" s="89"/>
      <c r="U1832" s="42"/>
      <c r="V1832" s="42"/>
      <c r="W1832" s="42"/>
      <c r="X1832" s="42"/>
      <c r="Y1832" s="42"/>
      <c r="Z1832" s="42"/>
      <c r="AA1832" s="42"/>
      <c r="AB1832" s="42"/>
      <c r="AC1832" s="42"/>
      <c r="AD1832" s="42"/>
      <c r="AE1832" s="42"/>
      <c r="AT1832" s="20" t="s">
        <v>155</v>
      </c>
      <c r="AU1832" s="20" t="s">
        <v>88</v>
      </c>
    </row>
    <row r="1833" s="13" customFormat="1">
      <c r="A1833" s="13"/>
      <c r="B1833" s="229"/>
      <c r="C1833" s="230"/>
      <c r="D1833" s="221" t="s">
        <v>186</v>
      </c>
      <c r="E1833" s="231" t="s">
        <v>32</v>
      </c>
      <c r="F1833" s="232" t="s">
        <v>1866</v>
      </c>
      <c r="G1833" s="230"/>
      <c r="H1833" s="233">
        <v>2.9129999999999998</v>
      </c>
      <c r="I1833" s="234"/>
      <c r="J1833" s="230"/>
      <c r="K1833" s="230"/>
      <c r="L1833" s="235"/>
      <c r="M1833" s="236"/>
      <c r="N1833" s="237"/>
      <c r="O1833" s="237"/>
      <c r="P1833" s="237"/>
      <c r="Q1833" s="237"/>
      <c r="R1833" s="237"/>
      <c r="S1833" s="237"/>
      <c r="T1833" s="238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239" t="s">
        <v>186</v>
      </c>
      <c r="AU1833" s="239" t="s">
        <v>88</v>
      </c>
      <c r="AV1833" s="13" t="s">
        <v>88</v>
      </c>
      <c r="AW1833" s="13" t="s">
        <v>39</v>
      </c>
      <c r="AX1833" s="13" t="s">
        <v>78</v>
      </c>
      <c r="AY1833" s="239" t="s">
        <v>146</v>
      </c>
    </row>
    <row r="1834" s="13" customFormat="1">
      <c r="A1834" s="13"/>
      <c r="B1834" s="229"/>
      <c r="C1834" s="230"/>
      <c r="D1834" s="221" t="s">
        <v>186</v>
      </c>
      <c r="E1834" s="231" t="s">
        <v>32</v>
      </c>
      <c r="F1834" s="232" t="s">
        <v>1867</v>
      </c>
      <c r="G1834" s="230"/>
      <c r="H1834" s="233">
        <v>2.25</v>
      </c>
      <c r="I1834" s="234"/>
      <c r="J1834" s="230"/>
      <c r="K1834" s="230"/>
      <c r="L1834" s="235"/>
      <c r="M1834" s="236"/>
      <c r="N1834" s="237"/>
      <c r="O1834" s="237"/>
      <c r="P1834" s="237"/>
      <c r="Q1834" s="237"/>
      <c r="R1834" s="237"/>
      <c r="S1834" s="237"/>
      <c r="T1834" s="238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39" t="s">
        <v>186</v>
      </c>
      <c r="AU1834" s="239" t="s">
        <v>88</v>
      </c>
      <c r="AV1834" s="13" t="s">
        <v>88</v>
      </c>
      <c r="AW1834" s="13" t="s">
        <v>39</v>
      </c>
      <c r="AX1834" s="13" t="s">
        <v>78</v>
      </c>
      <c r="AY1834" s="239" t="s">
        <v>146</v>
      </c>
    </row>
    <row r="1835" s="15" customFormat="1">
      <c r="A1835" s="15"/>
      <c r="B1835" s="254"/>
      <c r="C1835" s="255"/>
      <c r="D1835" s="221" t="s">
        <v>186</v>
      </c>
      <c r="E1835" s="256" t="s">
        <v>32</v>
      </c>
      <c r="F1835" s="257" t="s">
        <v>256</v>
      </c>
      <c r="G1835" s="255"/>
      <c r="H1835" s="258">
        <v>5.1630000000000003</v>
      </c>
      <c r="I1835" s="259"/>
      <c r="J1835" s="255"/>
      <c r="K1835" s="255"/>
      <c r="L1835" s="260"/>
      <c r="M1835" s="261"/>
      <c r="N1835" s="262"/>
      <c r="O1835" s="262"/>
      <c r="P1835" s="262"/>
      <c r="Q1835" s="262"/>
      <c r="R1835" s="262"/>
      <c r="S1835" s="262"/>
      <c r="T1835" s="263"/>
      <c r="U1835" s="15"/>
      <c r="V1835" s="15"/>
      <c r="W1835" s="15"/>
      <c r="X1835" s="15"/>
      <c r="Y1835" s="15"/>
      <c r="Z1835" s="15"/>
      <c r="AA1835" s="15"/>
      <c r="AB1835" s="15"/>
      <c r="AC1835" s="15"/>
      <c r="AD1835" s="15"/>
      <c r="AE1835" s="15"/>
      <c r="AT1835" s="264" t="s">
        <v>186</v>
      </c>
      <c r="AU1835" s="264" t="s">
        <v>88</v>
      </c>
      <c r="AV1835" s="15" t="s">
        <v>171</v>
      </c>
      <c r="AW1835" s="15" t="s">
        <v>39</v>
      </c>
      <c r="AX1835" s="15" t="s">
        <v>86</v>
      </c>
      <c r="AY1835" s="264" t="s">
        <v>146</v>
      </c>
    </row>
    <row r="1836" s="2" customFormat="1" ht="24.15" customHeight="1">
      <c r="A1836" s="42"/>
      <c r="B1836" s="43"/>
      <c r="C1836" s="208" t="s">
        <v>1868</v>
      </c>
      <c r="D1836" s="208" t="s">
        <v>149</v>
      </c>
      <c r="E1836" s="209" t="s">
        <v>1869</v>
      </c>
      <c r="F1836" s="210" t="s">
        <v>1870</v>
      </c>
      <c r="G1836" s="211" t="s">
        <v>802</v>
      </c>
      <c r="H1836" s="212">
        <v>1</v>
      </c>
      <c r="I1836" s="213"/>
      <c r="J1836" s="214">
        <f>ROUND(I1836*H1836,2)</f>
        <v>0</v>
      </c>
      <c r="K1836" s="210" t="s">
        <v>152</v>
      </c>
      <c r="L1836" s="48"/>
      <c r="M1836" s="215" t="s">
        <v>32</v>
      </c>
      <c r="N1836" s="216" t="s">
        <v>49</v>
      </c>
      <c r="O1836" s="88"/>
      <c r="P1836" s="217">
        <f>O1836*H1836</f>
        <v>0</v>
      </c>
      <c r="Q1836" s="217">
        <v>0.00091</v>
      </c>
      <c r="R1836" s="217">
        <f>Q1836*H1836</f>
        <v>0.00091</v>
      </c>
      <c r="S1836" s="217">
        <v>0</v>
      </c>
      <c r="T1836" s="218">
        <f>S1836*H1836</f>
        <v>0</v>
      </c>
      <c r="U1836" s="42"/>
      <c r="V1836" s="42"/>
      <c r="W1836" s="42"/>
      <c r="X1836" s="42"/>
      <c r="Y1836" s="42"/>
      <c r="Z1836" s="42"/>
      <c r="AA1836" s="42"/>
      <c r="AB1836" s="42"/>
      <c r="AC1836" s="42"/>
      <c r="AD1836" s="42"/>
      <c r="AE1836" s="42"/>
      <c r="AR1836" s="219" t="s">
        <v>362</v>
      </c>
      <c r="AT1836" s="219" t="s">
        <v>149</v>
      </c>
      <c r="AU1836" s="219" t="s">
        <v>88</v>
      </c>
      <c r="AY1836" s="20" t="s">
        <v>146</v>
      </c>
      <c r="BE1836" s="220">
        <f>IF(N1836="základní",J1836,0)</f>
        <v>0</v>
      </c>
      <c r="BF1836" s="220">
        <f>IF(N1836="snížená",J1836,0)</f>
        <v>0</v>
      </c>
      <c r="BG1836" s="220">
        <f>IF(N1836="zákl. přenesená",J1836,0)</f>
        <v>0</v>
      </c>
      <c r="BH1836" s="220">
        <f>IF(N1836="sníž. přenesená",J1836,0)</f>
        <v>0</v>
      </c>
      <c r="BI1836" s="220">
        <f>IF(N1836="nulová",J1836,0)</f>
        <v>0</v>
      </c>
      <c r="BJ1836" s="20" t="s">
        <v>86</v>
      </c>
      <c r="BK1836" s="220">
        <f>ROUND(I1836*H1836,2)</f>
        <v>0</v>
      </c>
      <c r="BL1836" s="20" t="s">
        <v>362</v>
      </c>
      <c r="BM1836" s="219" t="s">
        <v>1871</v>
      </c>
    </row>
    <row r="1837" s="2" customFormat="1">
      <c r="A1837" s="42"/>
      <c r="B1837" s="43"/>
      <c r="C1837" s="44"/>
      <c r="D1837" s="221" t="s">
        <v>155</v>
      </c>
      <c r="E1837" s="44"/>
      <c r="F1837" s="222" t="s">
        <v>1872</v>
      </c>
      <c r="G1837" s="44"/>
      <c r="H1837" s="44"/>
      <c r="I1837" s="223"/>
      <c r="J1837" s="44"/>
      <c r="K1837" s="44"/>
      <c r="L1837" s="48"/>
      <c r="M1837" s="224"/>
      <c r="N1837" s="225"/>
      <c r="O1837" s="88"/>
      <c r="P1837" s="88"/>
      <c r="Q1837" s="88"/>
      <c r="R1837" s="88"/>
      <c r="S1837" s="88"/>
      <c r="T1837" s="89"/>
      <c r="U1837" s="42"/>
      <c r="V1837" s="42"/>
      <c r="W1837" s="42"/>
      <c r="X1837" s="42"/>
      <c r="Y1837" s="42"/>
      <c r="Z1837" s="42"/>
      <c r="AA1837" s="42"/>
      <c r="AB1837" s="42"/>
      <c r="AC1837" s="42"/>
      <c r="AD1837" s="42"/>
      <c r="AE1837" s="42"/>
      <c r="AT1837" s="20" t="s">
        <v>155</v>
      </c>
      <c r="AU1837" s="20" t="s">
        <v>88</v>
      </c>
    </row>
    <row r="1838" s="2" customFormat="1">
      <c r="A1838" s="42"/>
      <c r="B1838" s="43"/>
      <c r="C1838" s="44"/>
      <c r="D1838" s="226" t="s">
        <v>156</v>
      </c>
      <c r="E1838" s="44"/>
      <c r="F1838" s="227" t="s">
        <v>1873</v>
      </c>
      <c r="G1838" s="44"/>
      <c r="H1838" s="44"/>
      <c r="I1838" s="223"/>
      <c r="J1838" s="44"/>
      <c r="K1838" s="44"/>
      <c r="L1838" s="48"/>
      <c r="M1838" s="224"/>
      <c r="N1838" s="225"/>
      <c r="O1838" s="88"/>
      <c r="P1838" s="88"/>
      <c r="Q1838" s="88"/>
      <c r="R1838" s="88"/>
      <c r="S1838" s="88"/>
      <c r="T1838" s="89"/>
      <c r="U1838" s="42"/>
      <c r="V1838" s="42"/>
      <c r="W1838" s="42"/>
      <c r="X1838" s="42"/>
      <c r="Y1838" s="42"/>
      <c r="Z1838" s="42"/>
      <c r="AA1838" s="42"/>
      <c r="AB1838" s="42"/>
      <c r="AC1838" s="42"/>
      <c r="AD1838" s="42"/>
      <c r="AE1838" s="42"/>
      <c r="AT1838" s="20" t="s">
        <v>156</v>
      </c>
      <c r="AU1838" s="20" t="s">
        <v>88</v>
      </c>
    </row>
    <row r="1839" s="13" customFormat="1">
      <c r="A1839" s="13"/>
      <c r="B1839" s="229"/>
      <c r="C1839" s="230"/>
      <c r="D1839" s="221" t="s">
        <v>186</v>
      </c>
      <c r="E1839" s="231" t="s">
        <v>32</v>
      </c>
      <c r="F1839" s="232" t="s">
        <v>1874</v>
      </c>
      <c r="G1839" s="230"/>
      <c r="H1839" s="233">
        <v>1</v>
      </c>
      <c r="I1839" s="234"/>
      <c r="J1839" s="230"/>
      <c r="K1839" s="230"/>
      <c r="L1839" s="235"/>
      <c r="M1839" s="236"/>
      <c r="N1839" s="237"/>
      <c r="O1839" s="237"/>
      <c r="P1839" s="237"/>
      <c r="Q1839" s="237"/>
      <c r="R1839" s="237"/>
      <c r="S1839" s="237"/>
      <c r="T1839" s="238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T1839" s="239" t="s">
        <v>186</v>
      </c>
      <c r="AU1839" s="239" t="s">
        <v>88</v>
      </c>
      <c r="AV1839" s="13" t="s">
        <v>88</v>
      </c>
      <c r="AW1839" s="13" t="s">
        <v>39</v>
      </c>
      <c r="AX1839" s="13" t="s">
        <v>86</v>
      </c>
      <c r="AY1839" s="239" t="s">
        <v>146</v>
      </c>
    </row>
    <row r="1840" s="2" customFormat="1" ht="24.15" customHeight="1">
      <c r="A1840" s="42"/>
      <c r="B1840" s="43"/>
      <c r="C1840" s="265" t="s">
        <v>1875</v>
      </c>
      <c r="D1840" s="265" t="s">
        <v>286</v>
      </c>
      <c r="E1840" s="266" t="s">
        <v>1876</v>
      </c>
      <c r="F1840" s="267" t="s">
        <v>1877</v>
      </c>
      <c r="G1840" s="268" t="s">
        <v>294</v>
      </c>
      <c r="H1840" s="269">
        <v>5.0039999999999996</v>
      </c>
      <c r="I1840" s="270"/>
      <c r="J1840" s="271">
        <f>ROUND(I1840*H1840,2)</f>
        <v>0</v>
      </c>
      <c r="K1840" s="267" t="s">
        <v>32</v>
      </c>
      <c r="L1840" s="272"/>
      <c r="M1840" s="273" t="s">
        <v>32</v>
      </c>
      <c r="N1840" s="274" t="s">
        <v>49</v>
      </c>
      <c r="O1840" s="88"/>
      <c r="P1840" s="217">
        <f>O1840*H1840</f>
        <v>0</v>
      </c>
      <c r="Q1840" s="217">
        <v>0.038289999999999998</v>
      </c>
      <c r="R1840" s="217">
        <f>Q1840*H1840</f>
        <v>0.19160315999999997</v>
      </c>
      <c r="S1840" s="217">
        <v>0</v>
      </c>
      <c r="T1840" s="218">
        <f>S1840*H1840</f>
        <v>0</v>
      </c>
      <c r="U1840" s="42"/>
      <c r="V1840" s="42"/>
      <c r="W1840" s="42"/>
      <c r="X1840" s="42"/>
      <c r="Y1840" s="42"/>
      <c r="Z1840" s="42"/>
      <c r="AA1840" s="42"/>
      <c r="AB1840" s="42"/>
      <c r="AC1840" s="42"/>
      <c r="AD1840" s="42"/>
      <c r="AE1840" s="42"/>
      <c r="AR1840" s="219" t="s">
        <v>538</v>
      </c>
      <c r="AT1840" s="219" t="s">
        <v>286</v>
      </c>
      <c r="AU1840" s="219" t="s">
        <v>88</v>
      </c>
      <c r="AY1840" s="20" t="s">
        <v>146</v>
      </c>
      <c r="BE1840" s="220">
        <f>IF(N1840="základní",J1840,0)</f>
        <v>0</v>
      </c>
      <c r="BF1840" s="220">
        <f>IF(N1840="snížená",J1840,0)</f>
        <v>0</v>
      </c>
      <c r="BG1840" s="220">
        <f>IF(N1840="zákl. přenesená",J1840,0)</f>
        <v>0</v>
      </c>
      <c r="BH1840" s="220">
        <f>IF(N1840="sníž. přenesená",J1840,0)</f>
        <v>0</v>
      </c>
      <c r="BI1840" s="220">
        <f>IF(N1840="nulová",J1840,0)</f>
        <v>0</v>
      </c>
      <c r="BJ1840" s="20" t="s">
        <v>86</v>
      </c>
      <c r="BK1840" s="220">
        <f>ROUND(I1840*H1840,2)</f>
        <v>0</v>
      </c>
      <c r="BL1840" s="20" t="s">
        <v>362</v>
      </c>
      <c r="BM1840" s="219" t="s">
        <v>1878</v>
      </c>
    </row>
    <row r="1841" s="2" customFormat="1">
      <c r="A1841" s="42"/>
      <c r="B1841" s="43"/>
      <c r="C1841" s="44"/>
      <c r="D1841" s="221" t="s">
        <v>155</v>
      </c>
      <c r="E1841" s="44"/>
      <c r="F1841" s="222" t="s">
        <v>1877</v>
      </c>
      <c r="G1841" s="44"/>
      <c r="H1841" s="44"/>
      <c r="I1841" s="223"/>
      <c r="J1841" s="44"/>
      <c r="K1841" s="44"/>
      <c r="L1841" s="48"/>
      <c r="M1841" s="224"/>
      <c r="N1841" s="225"/>
      <c r="O1841" s="88"/>
      <c r="P1841" s="88"/>
      <c r="Q1841" s="88"/>
      <c r="R1841" s="88"/>
      <c r="S1841" s="88"/>
      <c r="T1841" s="89"/>
      <c r="U1841" s="42"/>
      <c r="V1841" s="42"/>
      <c r="W1841" s="42"/>
      <c r="X1841" s="42"/>
      <c r="Y1841" s="42"/>
      <c r="Z1841" s="42"/>
      <c r="AA1841" s="42"/>
      <c r="AB1841" s="42"/>
      <c r="AC1841" s="42"/>
      <c r="AD1841" s="42"/>
      <c r="AE1841" s="42"/>
      <c r="AT1841" s="20" t="s">
        <v>155</v>
      </c>
      <c r="AU1841" s="20" t="s">
        <v>88</v>
      </c>
    </row>
    <row r="1842" s="13" customFormat="1">
      <c r="A1842" s="13"/>
      <c r="B1842" s="229"/>
      <c r="C1842" s="230"/>
      <c r="D1842" s="221" t="s">
        <v>186</v>
      </c>
      <c r="E1842" s="231" t="s">
        <v>32</v>
      </c>
      <c r="F1842" s="232" t="s">
        <v>1879</v>
      </c>
      <c r="G1842" s="230"/>
      <c r="H1842" s="233">
        <v>5.0039999999999996</v>
      </c>
      <c r="I1842" s="234"/>
      <c r="J1842" s="230"/>
      <c r="K1842" s="230"/>
      <c r="L1842" s="235"/>
      <c r="M1842" s="236"/>
      <c r="N1842" s="237"/>
      <c r="O1842" s="237"/>
      <c r="P1842" s="237"/>
      <c r="Q1842" s="237"/>
      <c r="R1842" s="237"/>
      <c r="S1842" s="237"/>
      <c r="T1842" s="238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T1842" s="239" t="s">
        <v>186</v>
      </c>
      <c r="AU1842" s="239" t="s">
        <v>88</v>
      </c>
      <c r="AV1842" s="13" t="s">
        <v>88</v>
      </c>
      <c r="AW1842" s="13" t="s">
        <v>39</v>
      </c>
      <c r="AX1842" s="13" t="s">
        <v>86</v>
      </c>
      <c r="AY1842" s="239" t="s">
        <v>146</v>
      </c>
    </row>
    <row r="1843" s="2" customFormat="1" ht="24.15" customHeight="1">
      <c r="A1843" s="42"/>
      <c r="B1843" s="43"/>
      <c r="C1843" s="208" t="s">
        <v>1880</v>
      </c>
      <c r="D1843" s="208" t="s">
        <v>149</v>
      </c>
      <c r="E1843" s="209" t="s">
        <v>1881</v>
      </c>
      <c r="F1843" s="210" t="s">
        <v>1882</v>
      </c>
      <c r="G1843" s="211" t="s">
        <v>802</v>
      </c>
      <c r="H1843" s="212">
        <v>7</v>
      </c>
      <c r="I1843" s="213"/>
      <c r="J1843" s="214">
        <f>ROUND(I1843*H1843,2)</f>
        <v>0</v>
      </c>
      <c r="K1843" s="210" t="s">
        <v>152</v>
      </c>
      <c r="L1843" s="48"/>
      <c r="M1843" s="215" t="s">
        <v>32</v>
      </c>
      <c r="N1843" s="216" t="s">
        <v>49</v>
      </c>
      <c r="O1843" s="88"/>
      <c r="P1843" s="217">
        <f>O1843*H1843</f>
        <v>0</v>
      </c>
      <c r="Q1843" s="217">
        <v>0</v>
      </c>
      <c r="R1843" s="217">
        <f>Q1843*H1843</f>
        <v>0</v>
      </c>
      <c r="S1843" s="217">
        <v>0</v>
      </c>
      <c r="T1843" s="218">
        <f>S1843*H1843</f>
        <v>0</v>
      </c>
      <c r="U1843" s="42"/>
      <c r="V1843" s="42"/>
      <c r="W1843" s="42"/>
      <c r="X1843" s="42"/>
      <c r="Y1843" s="42"/>
      <c r="Z1843" s="42"/>
      <c r="AA1843" s="42"/>
      <c r="AB1843" s="42"/>
      <c r="AC1843" s="42"/>
      <c r="AD1843" s="42"/>
      <c r="AE1843" s="42"/>
      <c r="AR1843" s="219" t="s">
        <v>362</v>
      </c>
      <c r="AT1843" s="219" t="s">
        <v>149</v>
      </c>
      <c r="AU1843" s="219" t="s">
        <v>88</v>
      </c>
      <c r="AY1843" s="20" t="s">
        <v>146</v>
      </c>
      <c r="BE1843" s="220">
        <f>IF(N1843="základní",J1843,0)</f>
        <v>0</v>
      </c>
      <c r="BF1843" s="220">
        <f>IF(N1843="snížená",J1843,0)</f>
        <v>0</v>
      </c>
      <c r="BG1843" s="220">
        <f>IF(N1843="zákl. přenesená",J1843,0)</f>
        <v>0</v>
      </c>
      <c r="BH1843" s="220">
        <f>IF(N1843="sníž. přenesená",J1843,0)</f>
        <v>0</v>
      </c>
      <c r="BI1843" s="220">
        <f>IF(N1843="nulová",J1843,0)</f>
        <v>0</v>
      </c>
      <c r="BJ1843" s="20" t="s">
        <v>86</v>
      </c>
      <c r="BK1843" s="220">
        <f>ROUND(I1843*H1843,2)</f>
        <v>0</v>
      </c>
      <c r="BL1843" s="20" t="s">
        <v>362</v>
      </c>
      <c r="BM1843" s="219" t="s">
        <v>1883</v>
      </c>
    </row>
    <row r="1844" s="2" customFormat="1">
      <c r="A1844" s="42"/>
      <c r="B1844" s="43"/>
      <c r="C1844" s="44"/>
      <c r="D1844" s="221" t="s">
        <v>155</v>
      </c>
      <c r="E1844" s="44"/>
      <c r="F1844" s="222" t="s">
        <v>1884</v>
      </c>
      <c r="G1844" s="44"/>
      <c r="H1844" s="44"/>
      <c r="I1844" s="223"/>
      <c r="J1844" s="44"/>
      <c r="K1844" s="44"/>
      <c r="L1844" s="48"/>
      <c r="M1844" s="224"/>
      <c r="N1844" s="225"/>
      <c r="O1844" s="88"/>
      <c r="P1844" s="88"/>
      <c r="Q1844" s="88"/>
      <c r="R1844" s="88"/>
      <c r="S1844" s="88"/>
      <c r="T1844" s="89"/>
      <c r="U1844" s="42"/>
      <c r="V1844" s="42"/>
      <c r="W1844" s="42"/>
      <c r="X1844" s="42"/>
      <c r="Y1844" s="42"/>
      <c r="Z1844" s="42"/>
      <c r="AA1844" s="42"/>
      <c r="AB1844" s="42"/>
      <c r="AC1844" s="42"/>
      <c r="AD1844" s="42"/>
      <c r="AE1844" s="42"/>
      <c r="AT1844" s="20" t="s">
        <v>155</v>
      </c>
      <c r="AU1844" s="20" t="s">
        <v>88</v>
      </c>
    </row>
    <row r="1845" s="2" customFormat="1">
      <c r="A1845" s="42"/>
      <c r="B1845" s="43"/>
      <c r="C1845" s="44"/>
      <c r="D1845" s="226" t="s">
        <v>156</v>
      </c>
      <c r="E1845" s="44"/>
      <c r="F1845" s="227" t="s">
        <v>1885</v>
      </c>
      <c r="G1845" s="44"/>
      <c r="H1845" s="44"/>
      <c r="I1845" s="223"/>
      <c r="J1845" s="44"/>
      <c r="K1845" s="44"/>
      <c r="L1845" s="48"/>
      <c r="M1845" s="224"/>
      <c r="N1845" s="225"/>
      <c r="O1845" s="88"/>
      <c r="P1845" s="88"/>
      <c r="Q1845" s="88"/>
      <c r="R1845" s="88"/>
      <c r="S1845" s="88"/>
      <c r="T1845" s="89"/>
      <c r="U1845" s="42"/>
      <c r="V1845" s="42"/>
      <c r="W1845" s="42"/>
      <c r="X1845" s="42"/>
      <c r="Y1845" s="42"/>
      <c r="Z1845" s="42"/>
      <c r="AA1845" s="42"/>
      <c r="AB1845" s="42"/>
      <c r="AC1845" s="42"/>
      <c r="AD1845" s="42"/>
      <c r="AE1845" s="42"/>
      <c r="AT1845" s="20" t="s">
        <v>156</v>
      </c>
      <c r="AU1845" s="20" t="s">
        <v>88</v>
      </c>
    </row>
    <row r="1846" s="14" customFormat="1">
      <c r="A1846" s="14"/>
      <c r="B1846" s="244"/>
      <c r="C1846" s="245"/>
      <c r="D1846" s="221" t="s">
        <v>186</v>
      </c>
      <c r="E1846" s="246" t="s">
        <v>32</v>
      </c>
      <c r="F1846" s="247" t="s">
        <v>1820</v>
      </c>
      <c r="G1846" s="245"/>
      <c r="H1846" s="246" t="s">
        <v>32</v>
      </c>
      <c r="I1846" s="248"/>
      <c r="J1846" s="245"/>
      <c r="K1846" s="245"/>
      <c r="L1846" s="249"/>
      <c r="M1846" s="250"/>
      <c r="N1846" s="251"/>
      <c r="O1846" s="251"/>
      <c r="P1846" s="251"/>
      <c r="Q1846" s="251"/>
      <c r="R1846" s="251"/>
      <c r="S1846" s="251"/>
      <c r="T1846" s="252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T1846" s="253" t="s">
        <v>186</v>
      </c>
      <c r="AU1846" s="253" t="s">
        <v>88</v>
      </c>
      <c r="AV1846" s="14" t="s">
        <v>86</v>
      </c>
      <c r="AW1846" s="14" t="s">
        <v>39</v>
      </c>
      <c r="AX1846" s="14" t="s">
        <v>78</v>
      </c>
      <c r="AY1846" s="253" t="s">
        <v>146</v>
      </c>
    </row>
    <row r="1847" s="13" customFormat="1">
      <c r="A1847" s="13"/>
      <c r="B1847" s="229"/>
      <c r="C1847" s="230"/>
      <c r="D1847" s="221" t="s">
        <v>186</v>
      </c>
      <c r="E1847" s="231" t="s">
        <v>32</v>
      </c>
      <c r="F1847" s="232" t="s">
        <v>1821</v>
      </c>
      <c r="G1847" s="230"/>
      <c r="H1847" s="233">
        <v>1</v>
      </c>
      <c r="I1847" s="234"/>
      <c r="J1847" s="230"/>
      <c r="K1847" s="230"/>
      <c r="L1847" s="235"/>
      <c r="M1847" s="236"/>
      <c r="N1847" s="237"/>
      <c r="O1847" s="237"/>
      <c r="P1847" s="237"/>
      <c r="Q1847" s="237"/>
      <c r="R1847" s="237"/>
      <c r="S1847" s="237"/>
      <c r="T1847" s="238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39" t="s">
        <v>186</v>
      </c>
      <c r="AU1847" s="239" t="s">
        <v>88</v>
      </c>
      <c r="AV1847" s="13" t="s">
        <v>88</v>
      </c>
      <c r="AW1847" s="13" t="s">
        <v>39</v>
      </c>
      <c r="AX1847" s="13" t="s">
        <v>78</v>
      </c>
      <c r="AY1847" s="239" t="s">
        <v>146</v>
      </c>
    </row>
    <row r="1848" s="14" customFormat="1">
      <c r="A1848" s="14"/>
      <c r="B1848" s="244"/>
      <c r="C1848" s="245"/>
      <c r="D1848" s="221" t="s">
        <v>186</v>
      </c>
      <c r="E1848" s="246" t="s">
        <v>32</v>
      </c>
      <c r="F1848" s="247" t="s">
        <v>1822</v>
      </c>
      <c r="G1848" s="245"/>
      <c r="H1848" s="246" t="s">
        <v>32</v>
      </c>
      <c r="I1848" s="248"/>
      <c r="J1848" s="245"/>
      <c r="K1848" s="245"/>
      <c r="L1848" s="249"/>
      <c r="M1848" s="250"/>
      <c r="N1848" s="251"/>
      <c r="O1848" s="251"/>
      <c r="P1848" s="251"/>
      <c r="Q1848" s="251"/>
      <c r="R1848" s="251"/>
      <c r="S1848" s="251"/>
      <c r="T1848" s="252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T1848" s="253" t="s">
        <v>186</v>
      </c>
      <c r="AU1848" s="253" t="s">
        <v>88</v>
      </c>
      <c r="AV1848" s="14" t="s">
        <v>86</v>
      </c>
      <c r="AW1848" s="14" t="s">
        <v>39</v>
      </c>
      <c r="AX1848" s="14" t="s">
        <v>78</v>
      </c>
      <c r="AY1848" s="253" t="s">
        <v>146</v>
      </c>
    </row>
    <row r="1849" s="13" customFormat="1">
      <c r="A1849" s="13"/>
      <c r="B1849" s="229"/>
      <c r="C1849" s="230"/>
      <c r="D1849" s="221" t="s">
        <v>186</v>
      </c>
      <c r="E1849" s="231" t="s">
        <v>32</v>
      </c>
      <c r="F1849" s="232" t="s">
        <v>1823</v>
      </c>
      <c r="G1849" s="230"/>
      <c r="H1849" s="233">
        <v>1</v>
      </c>
      <c r="I1849" s="234"/>
      <c r="J1849" s="230"/>
      <c r="K1849" s="230"/>
      <c r="L1849" s="235"/>
      <c r="M1849" s="236"/>
      <c r="N1849" s="237"/>
      <c r="O1849" s="237"/>
      <c r="P1849" s="237"/>
      <c r="Q1849" s="237"/>
      <c r="R1849" s="237"/>
      <c r="S1849" s="237"/>
      <c r="T1849" s="238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13"/>
      <c r="AT1849" s="239" t="s">
        <v>186</v>
      </c>
      <c r="AU1849" s="239" t="s">
        <v>88</v>
      </c>
      <c r="AV1849" s="13" t="s">
        <v>88</v>
      </c>
      <c r="AW1849" s="13" t="s">
        <v>39</v>
      </c>
      <c r="AX1849" s="13" t="s">
        <v>78</v>
      </c>
      <c r="AY1849" s="239" t="s">
        <v>146</v>
      </c>
    </row>
    <row r="1850" s="13" customFormat="1">
      <c r="A1850" s="13"/>
      <c r="B1850" s="229"/>
      <c r="C1850" s="230"/>
      <c r="D1850" s="221" t="s">
        <v>186</v>
      </c>
      <c r="E1850" s="231" t="s">
        <v>32</v>
      </c>
      <c r="F1850" s="232" t="s">
        <v>1824</v>
      </c>
      <c r="G1850" s="230"/>
      <c r="H1850" s="233">
        <v>1</v>
      </c>
      <c r="I1850" s="234"/>
      <c r="J1850" s="230"/>
      <c r="K1850" s="230"/>
      <c r="L1850" s="235"/>
      <c r="M1850" s="236"/>
      <c r="N1850" s="237"/>
      <c r="O1850" s="237"/>
      <c r="P1850" s="237"/>
      <c r="Q1850" s="237"/>
      <c r="R1850" s="237"/>
      <c r="S1850" s="237"/>
      <c r="T1850" s="238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T1850" s="239" t="s">
        <v>186</v>
      </c>
      <c r="AU1850" s="239" t="s">
        <v>88</v>
      </c>
      <c r="AV1850" s="13" t="s">
        <v>88</v>
      </c>
      <c r="AW1850" s="13" t="s">
        <v>39</v>
      </c>
      <c r="AX1850" s="13" t="s">
        <v>78</v>
      </c>
      <c r="AY1850" s="239" t="s">
        <v>146</v>
      </c>
    </row>
    <row r="1851" s="13" customFormat="1">
      <c r="A1851" s="13"/>
      <c r="B1851" s="229"/>
      <c r="C1851" s="230"/>
      <c r="D1851" s="221" t="s">
        <v>186</v>
      </c>
      <c r="E1851" s="231" t="s">
        <v>32</v>
      </c>
      <c r="F1851" s="232" t="s">
        <v>1825</v>
      </c>
      <c r="G1851" s="230"/>
      <c r="H1851" s="233">
        <v>1</v>
      </c>
      <c r="I1851" s="234"/>
      <c r="J1851" s="230"/>
      <c r="K1851" s="230"/>
      <c r="L1851" s="235"/>
      <c r="M1851" s="236"/>
      <c r="N1851" s="237"/>
      <c r="O1851" s="237"/>
      <c r="P1851" s="237"/>
      <c r="Q1851" s="237"/>
      <c r="R1851" s="237"/>
      <c r="S1851" s="237"/>
      <c r="T1851" s="238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T1851" s="239" t="s">
        <v>186</v>
      </c>
      <c r="AU1851" s="239" t="s">
        <v>88</v>
      </c>
      <c r="AV1851" s="13" t="s">
        <v>88</v>
      </c>
      <c r="AW1851" s="13" t="s">
        <v>39</v>
      </c>
      <c r="AX1851" s="13" t="s">
        <v>78</v>
      </c>
      <c r="AY1851" s="239" t="s">
        <v>146</v>
      </c>
    </row>
    <row r="1852" s="14" customFormat="1">
      <c r="A1852" s="14"/>
      <c r="B1852" s="244"/>
      <c r="C1852" s="245"/>
      <c r="D1852" s="221" t="s">
        <v>186</v>
      </c>
      <c r="E1852" s="246" t="s">
        <v>32</v>
      </c>
      <c r="F1852" s="247" t="s">
        <v>1844</v>
      </c>
      <c r="G1852" s="245"/>
      <c r="H1852" s="246" t="s">
        <v>32</v>
      </c>
      <c r="I1852" s="248"/>
      <c r="J1852" s="245"/>
      <c r="K1852" s="245"/>
      <c r="L1852" s="249"/>
      <c r="M1852" s="250"/>
      <c r="N1852" s="251"/>
      <c r="O1852" s="251"/>
      <c r="P1852" s="251"/>
      <c r="Q1852" s="251"/>
      <c r="R1852" s="251"/>
      <c r="S1852" s="251"/>
      <c r="T1852" s="252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53" t="s">
        <v>186</v>
      </c>
      <c r="AU1852" s="253" t="s">
        <v>88</v>
      </c>
      <c r="AV1852" s="14" t="s">
        <v>86</v>
      </c>
      <c r="AW1852" s="14" t="s">
        <v>39</v>
      </c>
      <c r="AX1852" s="14" t="s">
        <v>78</v>
      </c>
      <c r="AY1852" s="253" t="s">
        <v>146</v>
      </c>
    </row>
    <row r="1853" s="13" customFormat="1">
      <c r="A1853" s="13"/>
      <c r="B1853" s="229"/>
      <c r="C1853" s="230"/>
      <c r="D1853" s="221" t="s">
        <v>186</v>
      </c>
      <c r="E1853" s="231" t="s">
        <v>32</v>
      </c>
      <c r="F1853" s="232" t="s">
        <v>1845</v>
      </c>
      <c r="G1853" s="230"/>
      <c r="H1853" s="233">
        <v>1</v>
      </c>
      <c r="I1853" s="234"/>
      <c r="J1853" s="230"/>
      <c r="K1853" s="230"/>
      <c r="L1853" s="235"/>
      <c r="M1853" s="236"/>
      <c r="N1853" s="237"/>
      <c r="O1853" s="237"/>
      <c r="P1853" s="237"/>
      <c r="Q1853" s="237"/>
      <c r="R1853" s="237"/>
      <c r="S1853" s="237"/>
      <c r="T1853" s="238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T1853" s="239" t="s">
        <v>186</v>
      </c>
      <c r="AU1853" s="239" t="s">
        <v>88</v>
      </c>
      <c r="AV1853" s="13" t="s">
        <v>88</v>
      </c>
      <c r="AW1853" s="13" t="s">
        <v>39</v>
      </c>
      <c r="AX1853" s="13" t="s">
        <v>78</v>
      </c>
      <c r="AY1853" s="239" t="s">
        <v>146</v>
      </c>
    </row>
    <row r="1854" s="13" customFormat="1">
      <c r="A1854" s="13"/>
      <c r="B1854" s="229"/>
      <c r="C1854" s="230"/>
      <c r="D1854" s="221" t="s">
        <v>186</v>
      </c>
      <c r="E1854" s="231" t="s">
        <v>32</v>
      </c>
      <c r="F1854" s="232" t="s">
        <v>1846</v>
      </c>
      <c r="G1854" s="230"/>
      <c r="H1854" s="233">
        <v>1</v>
      </c>
      <c r="I1854" s="234"/>
      <c r="J1854" s="230"/>
      <c r="K1854" s="230"/>
      <c r="L1854" s="235"/>
      <c r="M1854" s="236"/>
      <c r="N1854" s="237"/>
      <c r="O1854" s="237"/>
      <c r="P1854" s="237"/>
      <c r="Q1854" s="237"/>
      <c r="R1854" s="237"/>
      <c r="S1854" s="237"/>
      <c r="T1854" s="238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39" t="s">
        <v>186</v>
      </c>
      <c r="AU1854" s="239" t="s">
        <v>88</v>
      </c>
      <c r="AV1854" s="13" t="s">
        <v>88</v>
      </c>
      <c r="AW1854" s="13" t="s">
        <v>39</v>
      </c>
      <c r="AX1854" s="13" t="s">
        <v>78</v>
      </c>
      <c r="AY1854" s="239" t="s">
        <v>146</v>
      </c>
    </row>
    <row r="1855" s="13" customFormat="1">
      <c r="A1855" s="13"/>
      <c r="B1855" s="229"/>
      <c r="C1855" s="230"/>
      <c r="D1855" s="221" t="s">
        <v>186</v>
      </c>
      <c r="E1855" s="231" t="s">
        <v>32</v>
      </c>
      <c r="F1855" s="232" t="s">
        <v>1847</v>
      </c>
      <c r="G1855" s="230"/>
      <c r="H1855" s="233">
        <v>1</v>
      </c>
      <c r="I1855" s="234"/>
      <c r="J1855" s="230"/>
      <c r="K1855" s="230"/>
      <c r="L1855" s="235"/>
      <c r="M1855" s="236"/>
      <c r="N1855" s="237"/>
      <c r="O1855" s="237"/>
      <c r="P1855" s="237"/>
      <c r="Q1855" s="237"/>
      <c r="R1855" s="237"/>
      <c r="S1855" s="237"/>
      <c r="T1855" s="238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T1855" s="239" t="s">
        <v>186</v>
      </c>
      <c r="AU1855" s="239" t="s">
        <v>88</v>
      </c>
      <c r="AV1855" s="13" t="s">
        <v>88</v>
      </c>
      <c r="AW1855" s="13" t="s">
        <v>39</v>
      </c>
      <c r="AX1855" s="13" t="s">
        <v>78</v>
      </c>
      <c r="AY1855" s="239" t="s">
        <v>146</v>
      </c>
    </row>
    <row r="1856" s="15" customFormat="1">
      <c r="A1856" s="15"/>
      <c r="B1856" s="254"/>
      <c r="C1856" s="255"/>
      <c r="D1856" s="221" t="s">
        <v>186</v>
      </c>
      <c r="E1856" s="256" t="s">
        <v>32</v>
      </c>
      <c r="F1856" s="257" t="s">
        <v>256</v>
      </c>
      <c r="G1856" s="255"/>
      <c r="H1856" s="258">
        <v>7</v>
      </c>
      <c r="I1856" s="259"/>
      <c r="J1856" s="255"/>
      <c r="K1856" s="255"/>
      <c r="L1856" s="260"/>
      <c r="M1856" s="261"/>
      <c r="N1856" s="262"/>
      <c r="O1856" s="262"/>
      <c r="P1856" s="262"/>
      <c r="Q1856" s="262"/>
      <c r="R1856" s="262"/>
      <c r="S1856" s="262"/>
      <c r="T1856" s="263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5"/>
      <c r="AE1856" s="15"/>
      <c r="AT1856" s="264" t="s">
        <v>186</v>
      </c>
      <c r="AU1856" s="264" t="s">
        <v>88</v>
      </c>
      <c r="AV1856" s="15" t="s">
        <v>171</v>
      </c>
      <c r="AW1856" s="15" t="s">
        <v>39</v>
      </c>
      <c r="AX1856" s="15" t="s">
        <v>86</v>
      </c>
      <c r="AY1856" s="264" t="s">
        <v>146</v>
      </c>
    </row>
    <row r="1857" s="2" customFormat="1" ht="16.5" customHeight="1">
      <c r="A1857" s="42"/>
      <c r="B1857" s="43"/>
      <c r="C1857" s="265" t="s">
        <v>1886</v>
      </c>
      <c r="D1857" s="265" t="s">
        <v>286</v>
      </c>
      <c r="E1857" s="266" t="s">
        <v>1887</v>
      </c>
      <c r="F1857" s="267" t="s">
        <v>1888</v>
      </c>
      <c r="G1857" s="268" t="s">
        <v>802</v>
      </c>
      <c r="H1857" s="269">
        <v>7</v>
      </c>
      <c r="I1857" s="270"/>
      <c r="J1857" s="271">
        <f>ROUND(I1857*H1857,2)</f>
        <v>0</v>
      </c>
      <c r="K1857" s="267" t="s">
        <v>152</v>
      </c>
      <c r="L1857" s="272"/>
      <c r="M1857" s="273" t="s">
        <v>32</v>
      </c>
      <c r="N1857" s="274" t="s">
        <v>49</v>
      </c>
      <c r="O1857" s="88"/>
      <c r="P1857" s="217">
        <f>O1857*H1857</f>
        <v>0</v>
      </c>
      <c r="Q1857" s="217">
        <v>0.0023999999999999998</v>
      </c>
      <c r="R1857" s="217">
        <f>Q1857*H1857</f>
        <v>0.016799999999999999</v>
      </c>
      <c r="S1857" s="217">
        <v>0</v>
      </c>
      <c r="T1857" s="218">
        <f>S1857*H1857</f>
        <v>0</v>
      </c>
      <c r="U1857" s="42"/>
      <c r="V1857" s="42"/>
      <c r="W1857" s="42"/>
      <c r="X1857" s="42"/>
      <c r="Y1857" s="42"/>
      <c r="Z1857" s="42"/>
      <c r="AA1857" s="42"/>
      <c r="AB1857" s="42"/>
      <c r="AC1857" s="42"/>
      <c r="AD1857" s="42"/>
      <c r="AE1857" s="42"/>
      <c r="AR1857" s="219" t="s">
        <v>538</v>
      </c>
      <c r="AT1857" s="219" t="s">
        <v>286</v>
      </c>
      <c r="AU1857" s="219" t="s">
        <v>88</v>
      </c>
      <c r="AY1857" s="20" t="s">
        <v>146</v>
      </c>
      <c r="BE1857" s="220">
        <f>IF(N1857="základní",J1857,0)</f>
        <v>0</v>
      </c>
      <c r="BF1857" s="220">
        <f>IF(N1857="snížená",J1857,0)</f>
        <v>0</v>
      </c>
      <c r="BG1857" s="220">
        <f>IF(N1857="zákl. přenesená",J1857,0)</f>
        <v>0</v>
      </c>
      <c r="BH1857" s="220">
        <f>IF(N1857="sníž. přenesená",J1857,0)</f>
        <v>0</v>
      </c>
      <c r="BI1857" s="220">
        <f>IF(N1857="nulová",J1857,0)</f>
        <v>0</v>
      </c>
      <c r="BJ1857" s="20" t="s">
        <v>86</v>
      </c>
      <c r="BK1857" s="220">
        <f>ROUND(I1857*H1857,2)</f>
        <v>0</v>
      </c>
      <c r="BL1857" s="20" t="s">
        <v>362</v>
      </c>
      <c r="BM1857" s="219" t="s">
        <v>1889</v>
      </c>
    </row>
    <row r="1858" s="2" customFormat="1">
      <c r="A1858" s="42"/>
      <c r="B1858" s="43"/>
      <c r="C1858" s="44"/>
      <c r="D1858" s="221" t="s">
        <v>155</v>
      </c>
      <c r="E1858" s="44"/>
      <c r="F1858" s="222" t="s">
        <v>1888</v>
      </c>
      <c r="G1858" s="44"/>
      <c r="H1858" s="44"/>
      <c r="I1858" s="223"/>
      <c r="J1858" s="44"/>
      <c r="K1858" s="44"/>
      <c r="L1858" s="48"/>
      <c r="M1858" s="224"/>
      <c r="N1858" s="225"/>
      <c r="O1858" s="88"/>
      <c r="P1858" s="88"/>
      <c r="Q1858" s="88"/>
      <c r="R1858" s="88"/>
      <c r="S1858" s="88"/>
      <c r="T1858" s="89"/>
      <c r="U1858" s="42"/>
      <c r="V1858" s="42"/>
      <c r="W1858" s="42"/>
      <c r="X1858" s="42"/>
      <c r="Y1858" s="42"/>
      <c r="Z1858" s="42"/>
      <c r="AA1858" s="42"/>
      <c r="AB1858" s="42"/>
      <c r="AC1858" s="42"/>
      <c r="AD1858" s="42"/>
      <c r="AE1858" s="42"/>
      <c r="AT1858" s="20" t="s">
        <v>155</v>
      </c>
      <c r="AU1858" s="20" t="s">
        <v>88</v>
      </c>
    </row>
    <row r="1859" s="2" customFormat="1" ht="16.5" customHeight="1">
      <c r="A1859" s="42"/>
      <c r="B1859" s="43"/>
      <c r="C1859" s="208" t="s">
        <v>1890</v>
      </c>
      <c r="D1859" s="208" t="s">
        <v>149</v>
      </c>
      <c r="E1859" s="209" t="s">
        <v>1891</v>
      </c>
      <c r="F1859" s="210" t="s">
        <v>1892</v>
      </c>
      <c r="G1859" s="211" t="s">
        <v>802</v>
      </c>
      <c r="H1859" s="212">
        <v>9</v>
      </c>
      <c r="I1859" s="213"/>
      <c r="J1859" s="214">
        <f>ROUND(I1859*H1859,2)</f>
        <v>0</v>
      </c>
      <c r="K1859" s="210" t="s">
        <v>152</v>
      </c>
      <c r="L1859" s="48"/>
      <c r="M1859" s="215" t="s">
        <v>32</v>
      </c>
      <c r="N1859" s="216" t="s">
        <v>49</v>
      </c>
      <c r="O1859" s="88"/>
      <c r="P1859" s="217">
        <f>O1859*H1859</f>
        <v>0</v>
      </c>
      <c r="Q1859" s="217">
        <v>0</v>
      </c>
      <c r="R1859" s="217">
        <f>Q1859*H1859</f>
        <v>0</v>
      </c>
      <c r="S1859" s="217">
        <v>0</v>
      </c>
      <c r="T1859" s="218">
        <f>S1859*H1859</f>
        <v>0</v>
      </c>
      <c r="U1859" s="42"/>
      <c r="V1859" s="42"/>
      <c r="W1859" s="42"/>
      <c r="X1859" s="42"/>
      <c r="Y1859" s="42"/>
      <c r="Z1859" s="42"/>
      <c r="AA1859" s="42"/>
      <c r="AB1859" s="42"/>
      <c r="AC1859" s="42"/>
      <c r="AD1859" s="42"/>
      <c r="AE1859" s="42"/>
      <c r="AR1859" s="219" t="s">
        <v>362</v>
      </c>
      <c r="AT1859" s="219" t="s">
        <v>149</v>
      </c>
      <c r="AU1859" s="219" t="s">
        <v>88</v>
      </c>
      <c r="AY1859" s="20" t="s">
        <v>146</v>
      </c>
      <c r="BE1859" s="220">
        <f>IF(N1859="základní",J1859,0)</f>
        <v>0</v>
      </c>
      <c r="BF1859" s="220">
        <f>IF(N1859="snížená",J1859,0)</f>
        <v>0</v>
      </c>
      <c r="BG1859" s="220">
        <f>IF(N1859="zákl. přenesená",J1859,0)</f>
        <v>0</v>
      </c>
      <c r="BH1859" s="220">
        <f>IF(N1859="sníž. přenesená",J1859,0)</f>
        <v>0</v>
      </c>
      <c r="BI1859" s="220">
        <f>IF(N1859="nulová",J1859,0)</f>
        <v>0</v>
      </c>
      <c r="BJ1859" s="20" t="s">
        <v>86</v>
      </c>
      <c r="BK1859" s="220">
        <f>ROUND(I1859*H1859,2)</f>
        <v>0</v>
      </c>
      <c r="BL1859" s="20" t="s">
        <v>362</v>
      </c>
      <c r="BM1859" s="219" t="s">
        <v>1893</v>
      </c>
    </row>
    <row r="1860" s="2" customFormat="1">
      <c r="A1860" s="42"/>
      <c r="B1860" s="43"/>
      <c r="C1860" s="44"/>
      <c r="D1860" s="221" t="s">
        <v>155</v>
      </c>
      <c r="E1860" s="44"/>
      <c r="F1860" s="222" t="s">
        <v>1894</v>
      </c>
      <c r="G1860" s="44"/>
      <c r="H1860" s="44"/>
      <c r="I1860" s="223"/>
      <c r="J1860" s="44"/>
      <c r="K1860" s="44"/>
      <c r="L1860" s="48"/>
      <c r="M1860" s="224"/>
      <c r="N1860" s="225"/>
      <c r="O1860" s="88"/>
      <c r="P1860" s="88"/>
      <c r="Q1860" s="88"/>
      <c r="R1860" s="88"/>
      <c r="S1860" s="88"/>
      <c r="T1860" s="89"/>
      <c r="U1860" s="42"/>
      <c r="V1860" s="42"/>
      <c r="W1860" s="42"/>
      <c r="X1860" s="42"/>
      <c r="Y1860" s="42"/>
      <c r="Z1860" s="42"/>
      <c r="AA1860" s="42"/>
      <c r="AB1860" s="42"/>
      <c r="AC1860" s="42"/>
      <c r="AD1860" s="42"/>
      <c r="AE1860" s="42"/>
      <c r="AT1860" s="20" t="s">
        <v>155</v>
      </c>
      <c r="AU1860" s="20" t="s">
        <v>88</v>
      </c>
    </row>
    <row r="1861" s="2" customFormat="1">
      <c r="A1861" s="42"/>
      <c r="B1861" s="43"/>
      <c r="C1861" s="44"/>
      <c r="D1861" s="226" t="s">
        <v>156</v>
      </c>
      <c r="E1861" s="44"/>
      <c r="F1861" s="227" t="s">
        <v>1895</v>
      </c>
      <c r="G1861" s="44"/>
      <c r="H1861" s="44"/>
      <c r="I1861" s="223"/>
      <c r="J1861" s="44"/>
      <c r="K1861" s="44"/>
      <c r="L1861" s="48"/>
      <c r="M1861" s="224"/>
      <c r="N1861" s="225"/>
      <c r="O1861" s="88"/>
      <c r="P1861" s="88"/>
      <c r="Q1861" s="88"/>
      <c r="R1861" s="88"/>
      <c r="S1861" s="88"/>
      <c r="T1861" s="89"/>
      <c r="U1861" s="42"/>
      <c r="V1861" s="42"/>
      <c r="W1861" s="42"/>
      <c r="X1861" s="42"/>
      <c r="Y1861" s="42"/>
      <c r="Z1861" s="42"/>
      <c r="AA1861" s="42"/>
      <c r="AB1861" s="42"/>
      <c r="AC1861" s="42"/>
      <c r="AD1861" s="42"/>
      <c r="AE1861" s="42"/>
      <c r="AT1861" s="20" t="s">
        <v>156</v>
      </c>
      <c r="AU1861" s="20" t="s">
        <v>88</v>
      </c>
    </row>
    <row r="1862" s="13" customFormat="1">
      <c r="A1862" s="13"/>
      <c r="B1862" s="229"/>
      <c r="C1862" s="230"/>
      <c r="D1862" s="221" t="s">
        <v>186</v>
      </c>
      <c r="E1862" s="231" t="s">
        <v>32</v>
      </c>
      <c r="F1862" s="232" t="s">
        <v>1896</v>
      </c>
      <c r="G1862" s="230"/>
      <c r="H1862" s="233">
        <v>1</v>
      </c>
      <c r="I1862" s="234"/>
      <c r="J1862" s="230"/>
      <c r="K1862" s="230"/>
      <c r="L1862" s="235"/>
      <c r="M1862" s="236"/>
      <c r="N1862" s="237"/>
      <c r="O1862" s="237"/>
      <c r="P1862" s="237"/>
      <c r="Q1862" s="237"/>
      <c r="R1862" s="237"/>
      <c r="S1862" s="237"/>
      <c r="T1862" s="238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39" t="s">
        <v>186</v>
      </c>
      <c r="AU1862" s="239" t="s">
        <v>88</v>
      </c>
      <c r="AV1862" s="13" t="s">
        <v>88</v>
      </c>
      <c r="AW1862" s="13" t="s">
        <v>39</v>
      </c>
      <c r="AX1862" s="13" t="s">
        <v>78</v>
      </c>
      <c r="AY1862" s="239" t="s">
        <v>146</v>
      </c>
    </row>
    <row r="1863" s="13" customFormat="1">
      <c r="A1863" s="13"/>
      <c r="B1863" s="229"/>
      <c r="C1863" s="230"/>
      <c r="D1863" s="221" t="s">
        <v>186</v>
      </c>
      <c r="E1863" s="231" t="s">
        <v>32</v>
      </c>
      <c r="F1863" s="232" t="s">
        <v>1897</v>
      </c>
      <c r="G1863" s="230"/>
      <c r="H1863" s="233">
        <v>1</v>
      </c>
      <c r="I1863" s="234"/>
      <c r="J1863" s="230"/>
      <c r="K1863" s="230"/>
      <c r="L1863" s="235"/>
      <c r="M1863" s="236"/>
      <c r="N1863" s="237"/>
      <c r="O1863" s="237"/>
      <c r="P1863" s="237"/>
      <c r="Q1863" s="237"/>
      <c r="R1863" s="237"/>
      <c r="S1863" s="237"/>
      <c r="T1863" s="238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13"/>
      <c r="AT1863" s="239" t="s">
        <v>186</v>
      </c>
      <c r="AU1863" s="239" t="s">
        <v>88</v>
      </c>
      <c r="AV1863" s="13" t="s">
        <v>88</v>
      </c>
      <c r="AW1863" s="13" t="s">
        <v>39</v>
      </c>
      <c r="AX1863" s="13" t="s">
        <v>78</v>
      </c>
      <c r="AY1863" s="239" t="s">
        <v>146</v>
      </c>
    </row>
    <row r="1864" s="13" customFormat="1">
      <c r="A1864" s="13"/>
      <c r="B1864" s="229"/>
      <c r="C1864" s="230"/>
      <c r="D1864" s="221" t="s">
        <v>186</v>
      </c>
      <c r="E1864" s="231" t="s">
        <v>32</v>
      </c>
      <c r="F1864" s="232" t="s">
        <v>1898</v>
      </c>
      <c r="G1864" s="230"/>
      <c r="H1864" s="233">
        <v>1</v>
      </c>
      <c r="I1864" s="234"/>
      <c r="J1864" s="230"/>
      <c r="K1864" s="230"/>
      <c r="L1864" s="235"/>
      <c r="M1864" s="236"/>
      <c r="N1864" s="237"/>
      <c r="O1864" s="237"/>
      <c r="P1864" s="237"/>
      <c r="Q1864" s="237"/>
      <c r="R1864" s="237"/>
      <c r="S1864" s="237"/>
      <c r="T1864" s="238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39" t="s">
        <v>186</v>
      </c>
      <c r="AU1864" s="239" t="s">
        <v>88</v>
      </c>
      <c r="AV1864" s="13" t="s">
        <v>88</v>
      </c>
      <c r="AW1864" s="13" t="s">
        <v>39</v>
      </c>
      <c r="AX1864" s="13" t="s">
        <v>78</v>
      </c>
      <c r="AY1864" s="239" t="s">
        <v>146</v>
      </c>
    </row>
    <row r="1865" s="13" customFormat="1">
      <c r="A1865" s="13"/>
      <c r="B1865" s="229"/>
      <c r="C1865" s="230"/>
      <c r="D1865" s="221" t="s">
        <v>186</v>
      </c>
      <c r="E1865" s="231" t="s">
        <v>32</v>
      </c>
      <c r="F1865" s="232" t="s">
        <v>1899</v>
      </c>
      <c r="G1865" s="230"/>
      <c r="H1865" s="233">
        <v>1</v>
      </c>
      <c r="I1865" s="234"/>
      <c r="J1865" s="230"/>
      <c r="K1865" s="230"/>
      <c r="L1865" s="235"/>
      <c r="M1865" s="236"/>
      <c r="N1865" s="237"/>
      <c r="O1865" s="237"/>
      <c r="P1865" s="237"/>
      <c r="Q1865" s="237"/>
      <c r="R1865" s="237"/>
      <c r="S1865" s="237"/>
      <c r="T1865" s="238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T1865" s="239" t="s">
        <v>186</v>
      </c>
      <c r="AU1865" s="239" t="s">
        <v>88</v>
      </c>
      <c r="AV1865" s="13" t="s">
        <v>88</v>
      </c>
      <c r="AW1865" s="13" t="s">
        <v>39</v>
      </c>
      <c r="AX1865" s="13" t="s">
        <v>78</v>
      </c>
      <c r="AY1865" s="239" t="s">
        <v>146</v>
      </c>
    </row>
    <row r="1866" s="13" customFormat="1">
      <c r="A1866" s="13"/>
      <c r="B1866" s="229"/>
      <c r="C1866" s="230"/>
      <c r="D1866" s="221" t="s">
        <v>186</v>
      </c>
      <c r="E1866" s="231" t="s">
        <v>32</v>
      </c>
      <c r="F1866" s="232" t="s">
        <v>1900</v>
      </c>
      <c r="G1866" s="230"/>
      <c r="H1866" s="233">
        <v>1</v>
      </c>
      <c r="I1866" s="234"/>
      <c r="J1866" s="230"/>
      <c r="K1866" s="230"/>
      <c r="L1866" s="235"/>
      <c r="M1866" s="236"/>
      <c r="N1866" s="237"/>
      <c r="O1866" s="237"/>
      <c r="P1866" s="237"/>
      <c r="Q1866" s="237"/>
      <c r="R1866" s="237"/>
      <c r="S1866" s="237"/>
      <c r="T1866" s="238"/>
      <c r="U1866" s="13"/>
      <c r="V1866" s="13"/>
      <c r="W1866" s="13"/>
      <c r="X1866" s="13"/>
      <c r="Y1866" s="13"/>
      <c r="Z1866" s="13"/>
      <c r="AA1866" s="13"/>
      <c r="AB1866" s="13"/>
      <c r="AC1866" s="13"/>
      <c r="AD1866" s="13"/>
      <c r="AE1866" s="13"/>
      <c r="AT1866" s="239" t="s">
        <v>186</v>
      </c>
      <c r="AU1866" s="239" t="s">
        <v>88</v>
      </c>
      <c r="AV1866" s="13" t="s">
        <v>88</v>
      </c>
      <c r="AW1866" s="13" t="s">
        <v>39</v>
      </c>
      <c r="AX1866" s="13" t="s">
        <v>78</v>
      </c>
      <c r="AY1866" s="239" t="s">
        <v>146</v>
      </c>
    </row>
    <row r="1867" s="13" customFormat="1">
      <c r="A1867" s="13"/>
      <c r="B1867" s="229"/>
      <c r="C1867" s="230"/>
      <c r="D1867" s="221" t="s">
        <v>186</v>
      </c>
      <c r="E1867" s="231" t="s">
        <v>32</v>
      </c>
      <c r="F1867" s="232" t="s">
        <v>1901</v>
      </c>
      <c r="G1867" s="230"/>
      <c r="H1867" s="233">
        <v>1</v>
      </c>
      <c r="I1867" s="234"/>
      <c r="J1867" s="230"/>
      <c r="K1867" s="230"/>
      <c r="L1867" s="235"/>
      <c r="M1867" s="236"/>
      <c r="N1867" s="237"/>
      <c r="O1867" s="237"/>
      <c r="P1867" s="237"/>
      <c r="Q1867" s="237"/>
      <c r="R1867" s="237"/>
      <c r="S1867" s="237"/>
      <c r="T1867" s="238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T1867" s="239" t="s">
        <v>186</v>
      </c>
      <c r="AU1867" s="239" t="s">
        <v>88</v>
      </c>
      <c r="AV1867" s="13" t="s">
        <v>88</v>
      </c>
      <c r="AW1867" s="13" t="s">
        <v>39</v>
      </c>
      <c r="AX1867" s="13" t="s">
        <v>78</v>
      </c>
      <c r="AY1867" s="239" t="s">
        <v>146</v>
      </c>
    </row>
    <row r="1868" s="13" customFormat="1">
      <c r="A1868" s="13"/>
      <c r="B1868" s="229"/>
      <c r="C1868" s="230"/>
      <c r="D1868" s="221" t="s">
        <v>186</v>
      </c>
      <c r="E1868" s="231" t="s">
        <v>32</v>
      </c>
      <c r="F1868" s="232" t="s">
        <v>1902</v>
      </c>
      <c r="G1868" s="230"/>
      <c r="H1868" s="233">
        <v>1</v>
      </c>
      <c r="I1868" s="234"/>
      <c r="J1868" s="230"/>
      <c r="K1868" s="230"/>
      <c r="L1868" s="235"/>
      <c r="M1868" s="236"/>
      <c r="N1868" s="237"/>
      <c r="O1868" s="237"/>
      <c r="P1868" s="237"/>
      <c r="Q1868" s="237"/>
      <c r="R1868" s="237"/>
      <c r="S1868" s="237"/>
      <c r="T1868" s="238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T1868" s="239" t="s">
        <v>186</v>
      </c>
      <c r="AU1868" s="239" t="s">
        <v>88</v>
      </c>
      <c r="AV1868" s="13" t="s">
        <v>88</v>
      </c>
      <c r="AW1868" s="13" t="s">
        <v>39</v>
      </c>
      <c r="AX1868" s="13" t="s">
        <v>78</v>
      </c>
      <c r="AY1868" s="239" t="s">
        <v>146</v>
      </c>
    </row>
    <row r="1869" s="13" customFormat="1">
      <c r="A1869" s="13"/>
      <c r="B1869" s="229"/>
      <c r="C1869" s="230"/>
      <c r="D1869" s="221" t="s">
        <v>186</v>
      </c>
      <c r="E1869" s="231" t="s">
        <v>32</v>
      </c>
      <c r="F1869" s="232" t="s">
        <v>1903</v>
      </c>
      <c r="G1869" s="230"/>
      <c r="H1869" s="233">
        <v>1</v>
      </c>
      <c r="I1869" s="234"/>
      <c r="J1869" s="230"/>
      <c r="K1869" s="230"/>
      <c r="L1869" s="235"/>
      <c r="M1869" s="236"/>
      <c r="N1869" s="237"/>
      <c r="O1869" s="237"/>
      <c r="P1869" s="237"/>
      <c r="Q1869" s="237"/>
      <c r="R1869" s="237"/>
      <c r="S1869" s="237"/>
      <c r="T1869" s="238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39" t="s">
        <v>186</v>
      </c>
      <c r="AU1869" s="239" t="s">
        <v>88</v>
      </c>
      <c r="AV1869" s="13" t="s">
        <v>88</v>
      </c>
      <c r="AW1869" s="13" t="s">
        <v>39</v>
      </c>
      <c r="AX1869" s="13" t="s">
        <v>78</v>
      </c>
      <c r="AY1869" s="239" t="s">
        <v>146</v>
      </c>
    </row>
    <row r="1870" s="13" customFormat="1">
      <c r="A1870" s="13"/>
      <c r="B1870" s="229"/>
      <c r="C1870" s="230"/>
      <c r="D1870" s="221" t="s">
        <v>186</v>
      </c>
      <c r="E1870" s="231" t="s">
        <v>32</v>
      </c>
      <c r="F1870" s="232" t="s">
        <v>1904</v>
      </c>
      <c r="G1870" s="230"/>
      <c r="H1870" s="233">
        <v>1</v>
      </c>
      <c r="I1870" s="234"/>
      <c r="J1870" s="230"/>
      <c r="K1870" s="230"/>
      <c r="L1870" s="235"/>
      <c r="M1870" s="236"/>
      <c r="N1870" s="237"/>
      <c r="O1870" s="237"/>
      <c r="P1870" s="237"/>
      <c r="Q1870" s="237"/>
      <c r="R1870" s="237"/>
      <c r="S1870" s="237"/>
      <c r="T1870" s="238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T1870" s="239" t="s">
        <v>186</v>
      </c>
      <c r="AU1870" s="239" t="s">
        <v>88</v>
      </c>
      <c r="AV1870" s="13" t="s">
        <v>88</v>
      </c>
      <c r="AW1870" s="13" t="s">
        <v>39</v>
      </c>
      <c r="AX1870" s="13" t="s">
        <v>78</v>
      </c>
      <c r="AY1870" s="239" t="s">
        <v>146</v>
      </c>
    </row>
    <row r="1871" s="15" customFormat="1">
      <c r="A1871" s="15"/>
      <c r="B1871" s="254"/>
      <c r="C1871" s="255"/>
      <c r="D1871" s="221" t="s">
        <v>186</v>
      </c>
      <c r="E1871" s="256" t="s">
        <v>32</v>
      </c>
      <c r="F1871" s="257" t="s">
        <v>256</v>
      </c>
      <c r="G1871" s="255"/>
      <c r="H1871" s="258">
        <v>9</v>
      </c>
      <c r="I1871" s="259"/>
      <c r="J1871" s="255"/>
      <c r="K1871" s="255"/>
      <c r="L1871" s="260"/>
      <c r="M1871" s="261"/>
      <c r="N1871" s="262"/>
      <c r="O1871" s="262"/>
      <c r="P1871" s="262"/>
      <c r="Q1871" s="262"/>
      <c r="R1871" s="262"/>
      <c r="S1871" s="262"/>
      <c r="T1871" s="263"/>
      <c r="U1871" s="15"/>
      <c r="V1871" s="15"/>
      <c r="W1871" s="15"/>
      <c r="X1871" s="15"/>
      <c r="Y1871" s="15"/>
      <c r="Z1871" s="15"/>
      <c r="AA1871" s="15"/>
      <c r="AB1871" s="15"/>
      <c r="AC1871" s="15"/>
      <c r="AD1871" s="15"/>
      <c r="AE1871" s="15"/>
      <c r="AT1871" s="264" t="s">
        <v>186</v>
      </c>
      <c r="AU1871" s="264" t="s">
        <v>88</v>
      </c>
      <c r="AV1871" s="15" t="s">
        <v>171</v>
      </c>
      <c r="AW1871" s="15" t="s">
        <v>39</v>
      </c>
      <c r="AX1871" s="15" t="s">
        <v>86</v>
      </c>
      <c r="AY1871" s="264" t="s">
        <v>146</v>
      </c>
    </row>
    <row r="1872" s="2" customFormat="1" ht="24.15" customHeight="1">
      <c r="A1872" s="42"/>
      <c r="B1872" s="43"/>
      <c r="C1872" s="265" t="s">
        <v>1905</v>
      </c>
      <c r="D1872" s="265" t="s">
        <v>286</v>
      </c>
      <c r="E1872" s="266" t="s">
        <v>1906</v>
      </c>
      <c r="F1872" s="267" t="s">
        <v>1907</v>
      </c>
      <c r="G1872" s="268" t="s">
        <v>802</v>
      </c>
      <c r="H1872" s="269">
        <v>9</v>
      </c>
      <c r="I1872" s="270"/>
      <c r="J1872" s="271">
        <f>ROUND(I1872*H1872,2)</f>
        <v>0</v>
      </c>
      <c r="K1872" s="267" t="s">
        <v>152</v>
      </c>
      <c r="L1872" s="272"/>
      <c r="M1872" s="273" t="s">
        <v>32</v>
      </c>
      <c r="N1872" s="274" t="s">
        <v>49</v>
      </c>
      <c r="O1872" s="88"/>
      <c r="P1872" s="217">
        <f>O1872*H1872</f>
        <v>0</v>
      </c>
      <c r="Q1872" s="217">
        <v>0.00027999999999999998</v>
      </c>
      <c r="R1872" s="217">
        <f>Q1872*H1872</f>
        <v>0.0025199999999999997</v>
      </c>
      <c r="S1872" s="217">
        <v>0</v>
      </c>
      <c r="T1872" s="218">
        <f>S1872*H1872</f>
        <v>0</v>
      </c>
      <c r="U1872" s="42"/>
      <c r="V1872" s="42"/>
      <c r="W1872" s="42"/>
      <c r="X1872" s="42"/>
      <c r="Y1872" s="42"/>
      <c r="Z1872" s="42"/>
      <c r="AA1872" s="42"/>
      <c r="AB1872" s="42"/>
      <c r="AC1872" s="42"/>
      <c r="AD1872" s="42"/>
      <c r="AE1872" s="42"/>
      <c r="AR1872" s="219" t="s">
        <v>538</v>
      </c>
      <c r="AT1872" s="219" t="s">
        <v>286</v>
      </c>
      <c r="AU1872" s="219" t="s">
        <v>88</v>
      </c>
      <c r="AY1872" s="20" t="s">
        <v>146</v>
      </c>
      <c r="BE1872" s="220">
        <f>IF(N1872="základní",J1872,0)</f>
        <v>0</v>
      </c>
      <c r="BF1872" s="220">
        <f>IF(N1872="snížená",J1872,0)</f>
        <v>0</v>
      </c>
      <c r="BG1872" s="220">
        <f>IF(N1872="zákl. přenesená",J1872,0)</f>
        <v>0</v>
      </c>
      <c r="BH1872" s="220">
        <f>IF(N1872="sníž. přenesená",J1872,0)</f>
        <v>0</v>
      </c>
      <c r="BI1872" s="220">
        <f>IF(N1872="nulová",J1872,0)</f>
        <v>0</v>
      </c>
      <c r="BJ1872" s="20" t="s">
        <v>86</v>
      </c>
      <c r="BK1872" s="220">
        <f>ROUND(I1872*H1872,2)</f>
        <v>0</v>
      </c>
      <c r="BL1872" s="20" t="s">
        <v>362</v>
      </c>
      <c r="BM1872" s="219" t="s">
        <v>1908</v>
      </c>
    </row>
    <row r="1873" s="2" customFormat="1">
      <c r="A1873" s="42"/>
      <c r="B1873" s="43"/>
      <c r="C1873" s="44"/>
      <c r="D1873" s="221" t="s">
        <v>155</v>
      </c>
      <c r="E1873" s="44"/>
      <c r="F1873" s="222" t="s">
        <v>1907</v>
      </c>
      <c r="G1873" s="44"/>
      <c r="H1873" s="44"/>
      <c r="I1873" s="223"/>
      <c r="J1873" s="44"/>
      <c r="K1873" s="44"/>
      <c r="L1873" s="48"/>
      <c r="M1873" s="224"/>
      <c r="N1873" s="225"/>
      <c r="O1873" s="88"/>
      <c r="P1873" s="88"/>
      <c r="Q1873" s="88"/>
      <c r="R1873" s="88"/>
      <c r="S1873" s="88"/>
      <c r="T1873" s="89"/>
      <c r="U1873" s="42"/>
      <c r="V1873" s="42"/>
      <c r="W1873" s="42"/>
      <c r="X1873" s="42"/>
      <c r="Y1873" s="42"/>
      <c r="Z1873" s="42"/>
      <c r="AA1873" s="42"/>
      <c r="AB1873" s="42"/>
      <c r="AC1873" s="42"/>
      <c r="AD1873" s="42"/>
      <c r="AE1873" s="42"/>
      <c r="AT1873" s="20" t="s">
        <v>155</v>
      </c>
      <c r="AU1873" s="20" t="s">
        <v>88</v>
      </c>
    </row>
    <row r="1874" s="2" customFormat="1" ht="24.15" customHeight="1">
      <c r="A1874" s="42"/>
      <c r="B1874" s="43"/>
      <c r="C1874" s="208" t="s">
        <v>1909</v>
      </c>
      <c r="D1874" s="208" t="s">
        <v>149</v>
      </c>
      <c r="E1874" s="209" t="s">
        <v>1910</v>
      </c>
      <c r="F1874" s="210" t="s">
        <v>1911</v>
      </c>
      <c r="G1874" s="211" t="s">
        <v>802</v>
      </c>
      <c r="H1874" s="212">
        <v>4</v>
      </c>
      <c r="I1874" s="213"/>
      <c r="J1874" s="214">
        <f>ROUND(I1874*H1874,2)</f>
        <v>0</v>
      </c>
      <c r="K1874" s="210" t="s">
        <v>152</v>
      </c>
      <c r="L1874" s="48"/>
      <c r="M1874" s="215" t="s">
        <v>32</v>
      </c>
      <c r="N1874" s="216" t="s">
        <v>49</v>
      </c>
      <c r="O1874" s="88"/>
      <c r="P1874" s="217">
        <f>O1874*H1874</f>
        <v>0</v>
      </c>
      <c r="Q1874" s="217">
        <v>0.00046999999999999999</v>
      </c>
      <c r="R1874" s="217">
        <f>Q1874*H1874</f>
        <v>0.0018799999999999999</v>
      </c>
      <c r="S1874" s="217">
        <v>0</v>
      </c>
      <c r="T1874" s="218">
        <f>S1874*H1874</f>
        <v>0</v>
      </c>
      <c r="U1874" s="42"/>
      <c r="V1874" s="42"/>
      <c r="W1874" s="42"/>
      <c r="X1874" s="42"/>
      <c r="Y1874" s="42"/>
      <c r="Z1874" s="42"/>
      <c r="AA1874" s="42"/>
      <c r="AB1874" s="42"/>
      <c r="AC1874" s="42"/>
      <c r="AD1874" s="42"/>
      <c r="AE1874" s="42"/>
      <c r="AR1874" s="219" t="s">
        <v>362</v>
      </c>
      <c r="AT1874" s="219" t="s">
        <v>149</v>
      </c>
      <c r="AU1874" s="219" t="s">
        <v>88</v>
      </c>
      <c r="AY1874" s="20" t="s">
        <v>146</v>
      </c>
      <c r="BE1874" s="220">
        <f>IF(N1874="základní",J1874,0)</f>
        <v>0</v>
      </c>
      <c r="BF1874" s="220">
        <f>IF(N1874="snížená",J1874,0)</f>
        <v>0</v>
      </c>
      <c r="BG1874" s="220">
        <f>IF(N1874="zákl. přenesená",J1874,0)</f>
        <v>0</v>
      </c>
      <c r="BH1874" s="220">
        <f>IF(N1874="sníž. přenesená",J1874,0)</f>
        <v>0</v>
      </c>
      <c r="BI1874" s="220">
        <f>IF(N1874="nulová",J1874,0)</f>
        <v>0</v>
      </c>
      <c r="BJ1874" s="20" t="s">
        <v>86</v>
      </c>
      <c r="BK1874" s="220">
        <f>ROUND(I1874*H1874,2)</f>
        <v>0</v>
      </c>
      <c r="BL1874" s="20" t="s">
        <v>362</v>
      </c>
      <c r="BM1874" s="219" t="s">
        <v>1912</v>
      </c>
    </row>
    <row r="1875" s="2" customFormat="1">
      <c r="A1875" s="42"/>
      <c r="B1875" s="43"/>
      <c r="C1875" s="44"/>
      <c r="D1875" s="221" t="s">
        <v>155</v>
      </c>
      <c r="E1875" s="44"/>
      <c r="F1875" s="222" t="s">
        <v>1913</v>
      </c>
      <c r="G1875" s="44"/>
      <c r="H1875" s="44"/>
      <c r="I1875" s="223"/>
      <c r="J1875" s="44"/>
      <c r="K1875" s="44"/>
      <c r="L1875" s="48"/>
      <c r="M1875" s="224"/>
      <c r="N1875" s="225"/>
      <c r="O1875" s="88"/>
      <c r="P1875" s="88"/>
      <c r="Q1875" s="88"/>
      <c r="R1875" s="88"/>
      <c r="S1875" s="88"/>
      <c r="T1875" s="89"/>
      <c r="U1875" s="42"/>
      <c r="V1875" s="42"/>
      <c r="W1875" s="42"/>
      <c r="X1875" s="42"/>
      <c r="Y1875" s="42"/>
      <c r="Z1875" s="42"/>
      <c r="AA1875" s="42"/>
      <c r="AB1875" s="42"/>
      <c r="AC1875" s="42"/>
      <c r="AD1875" s="42"/>
      <c r="AE1875" s="42"/>
      <c r="AT1875" s="20" t="s">
        <v>155</v>
      </c>
      <c r="AU1875" s="20" t="s">
        <v>88</v>
      </c>
    </row>
    <row r="1876" s="2" customFormat="1">
      <c r="A1876" s="42"/>
      <c r="B1876" s="43"/>
      <c r="C1876" s="44"/>
      <c r="D1876" s="226" t="s">
        <v>156</v>
      </c>
      <c r="E1876" s="44"/>
      <c r="F1876" s="227" t="s">
        <v>1914</v>
      </c>
      <c r="G1876" s="44"/>
      <c r="H1876" s="44"/>
      <c r="I1876" s="223"/>
      <c r="J1876" s="44"/>
      <c r="K1876" s="44"/>
      <c r="L1876" s="48"/>
      <c r="M1876" s="224"/>
      <c r="N1876" s="225"/>
      <c r="O1876" s="88"/>
      <c r="P1876" s="88"/>
      <c r="Q1876" s="88"/>
      <c r="R1876" s="88"/>
      <c r="S1876" s="88"/>
      <c r="T1876" s="89"/>
      <c r="U1876" s="42"/>
      <c r="V1876" s="42"/>
      <c r="W1876" s="42"/>
      <c r="X1876" s="42"/>
      <c r="Y1876" s="42"/>
      <c r="Z1876" s="42"/>
      <c r="AA1876" s="42"/>
      <c r="AB1876" s="42"/>
      <c r="AC1876" s="42"/>
      <c r="AD1876" s="42"/>
      <c r="AE1876" s="42"/>
      <c r="AT1876" s="20" t="s">
        <v>156</v>
      </c>
      <c r="AU1876" s="20" t="s">
        <v>88</v>
      </c>
    </row>
    <row r="1877" s="14" customFormat="1">
      <c r="A1877" s="14"/>
      <c r="B1877" s="244"/>
      <c r="C1877" s="245"/>
      <c r="D1877" s="221" t="s">
        <v>186</v>
      </c>
      <c r="E1877" s="246" t="s">
        <v>32</v>
      </c>
      <c r="F1877" s="247" t="s">
        <v>1915</v>
      </c>
      <c r="G1877" s="245"/>
      <c r="H1877" s="246" t="s">
        <v>32</v>
      </c>
      <c r="I1877" s="248"/>
      <c r="J1877" s="245"/>
      <c r="K1877" s="245"/>
      <c r="L1877" s="249"/>
      <c r="M1877" s="250"/>
      <c r="N1877" s="251"/>
      <c r="O1877" s="251"/>
      <c r="P1877" s="251"/>
      <c r="Q1877" s="251"/>
      <c r="R1877" s="251"/>
      <c r="S1877" s="251"/>
      <c r="T1877" s="252"/>
      <c r="U1877" s="14"/>
      <c r="V1877" s="14"/>
      <c r="W1877" s="14"/>
      <c r="X1877" s="14"/>
      <c r="Y1877" s="14"/>
      <c r="Z1877" s="14"/>
      <c r="AA1877" s="14"/>
      <c r="AB1877" s="14"/>
      <c r="AC1877" s="14"/>
      <c r="AD1877" s="14"/>
      <c r="AE1877" s="14"/>
      <c r="AT1877" s="253" t="s">
        <v>186</v>
      </c>
      <c r="AU1877" s="253" t="s">
        <v>88</v>
      </c>
      <c r="AV1877" s="14" t="s">
        <v>86</v>
      </c>
      <c r="AW1877" s="14" t="s">
        <v>39</v>
      </c>
      <c r="AX1877" s="14" t="s">
        <v>78</v>
      </c>
      <c r="AY1877" s="253" t="s">
        <v>146</v>
      </c>
    </row>
    <row r="1878" s="14" customFormat="1">
      <c r="A1878" s="14"/>
      <c r="B1878" s="244"/>
      <c r="C1878" s="245"/>
      <c r="D1878" s="221" t="s">
        <v>186</v>
      </c>
      <c r="E1878" s="246" t="s">
        <v>32</v>
      </c>
      <c r="F1878" s="247" t="s">
        <v>1745</v>
      </c>
      <c r="G1878" s="245"/>
      <c r="H1878" s="246" t="s">
        <v>32</v>
      </c>
      <c r="I1878" s="248"/>
      <c r="J1878" s="245"/>
      <c r="K1878" s="245"/>
      <c r="L1878" s="249"/>
      <c r="M1878" s="250"/>
      <c r="N1878" s="251"/>
      <c r="O1878" s="251"/>
      <c r="P1878" s="251"/>
      <c r="Q1878" s="251"/>
      <c r="R1878" s="251"/>
      <c r="S1878" s="251"/>
      <c r="T1878" s="252"/>
      <c r="U1878" s="14"/>
      <c r="V1878" s="14"/>
      <c r="W1878" s="14"/>
      <c r="X1878" s="14"/>
      <c r="Y1878" s="14"/>
      <c r="Z1878" s="14"/>
      <c r="AA1878" s="14"/>
      <c r="AB1878" s="14"/>
      <c r="AC1878" s="14"/>
      <c r="AD1878" s="14"/>
      <c r="AE1878" s="14"/>
      <c r="AT1878" s="253" t="s">
        <v>186</v>
      </c>
      <c r="AU1878" s="253" t="s">
        <v>88</v>
      </c>
      <c r="AV1878" s="14" t="s">
        <v>86</v>
      </c>
      <c r="AW1878" s="14" t="s">
        <v>39</v>
      </c>
      <c r="AX1878" s="14" t="s">
        <v>78</v>
      </c>
      <c r="AY1878" s="253" t="s">
        <v>146</v>
      </c>
    </row>
    <row r="1879" s="13" customFormat="1">
      <c r="A1879" s="13"/>
      <c r="B1879" s="229"/>
      <c r="C1879" s="230"/>
      <c r="D1879" s="221" t="s">
        <v>186</v>
      </c>
      <c r="E1879" s="231" t="s">
        <v>32</v>
      </c>
      <c r="F1879" s="232" t="s">
        <v>1746</v>
      </c>
      <c r="G1879" s="230"/>
      <c r="H1879" s="233">
        <v>1</v>
      </c>
      <c r="I1879" s="234"/>
      <c r="J1879" s="230"/>
      <c r="K1879" s="230"/>
      <c r="L1879" s="235"/>
      <c r="M1879" s="236"/>
      <c r="N1879" s="237"/>
      <c r="O1879" s="237"/>
      <c r="P1879" s="237"/>
      <c r="Q1879" s="237"/>
      <c r="R1879" s="237"/>
      <c r="S1879" s="237"/>
      <c r="T1879" s="238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T1879" s="239" t="s">
        <v>186</v>
      </c>
      <c r="AU1879" s="239" t="s">
        <v>88</v>
      </c>
      <c r="AV1879" s="13" t="s">
        <v>88</v>
      </c>
      <c r="AW1879" s="13" t="s">
        <v>39</v>
      </c>
      <c r="AX1879" s="13" t="s">
        <v>78</v>
      </c>
      <c r="AY1879" s="239" t="s">
        <v>146</v>
      </c>
    </row>
    <row r="1880" s="13" customFormat="1">
      <c r="A1880" s="13"/>
      <c r="B1880" s="229"/>
      <c r="C1880" s="230"/>
      <c r="D1880" s="221" t="s">
        <v>186</v>
      </c>
      <c r="E1880" s="231" t="s">
        <v>32</v>
      </c>
      <c r="F1880" s="232" t="s">
        <v>1916</v>
      </c>
      <c r="G1880" s="230"/>
      <c r="H1880" s="233">
        <v>1</v>
      </c>
      <c r="I1880" s="234"/>
      <c r="J1880" s="230"/>
      <c r="K1880" s="230"/>
      <c r="L1880" s="235"/>
      <c r="M1880" s="236"/>
      <c r="N1880" s="237"/>
      <c r="O1880" s="237"/>
      <c r="P1880" s="237"/>
      <c r="Q1880" s="237"/>
      <c r="R1880" s="237"/>
      <c r="S1880" s="237"/>
      <c r="T1880" s="238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T1880" s="239" t="s">
        <v>186</v>
      </c>
      <c r="AU1880" s="239" t="s">
        <v>88</v>
      </c>
      <c r="AV1880" s="13" t="s">
        <v>88</v>
      </c>
      <c r="AW1880" s="13" t="s">
        <v>39</v>
      </c>
      <c r="AX1880" s="13" t="s">
        <v>78</v>
      </c>
      <c r="AY1880" s="239" t="s">
        <v>146</v>
      </c>
    </row>
    <row r="1881" s="14" customFormat="1">
      <c r="A1881" s="14"/>
      <c r="B1881" s="244"/>
      <c r="C1881" s="245"/>
      <c r="D1881" s="221" t="s">
        <v>186</v>
      </c>
      <c r="E1881" s="246" t="s">
        <v>32</v>
      </c>
      <c r="F1881" s="247" t="s">
        <v>1777</v>
      </c>
      <c r="G1881" s="245"/>
      <c r="H1881" s="246" t="s">
        <v>32</v>
      </c>
      <c r="I1881" s="248"/>
      <c r="J1881" s="245"/>
      <c r="K1881" s="245"/>
      <c r="L1881" s="249"/>
      <c r="M1881" s="250"/>
      <c r="N1881" s="251"/>
      <c r="O1881" s="251"/>
      <c r="P1881" s="251"/>
      <c r="Q1881" s="251"/>
      <c r="R1881" s="251"/>
      <c r="S1881" s="251"/>
      <c r="T1881" s="252"/>
      <c r="U1881" s="14"/>
      <c r="V1881" s="14"/>
      <c r="W1881" s="14"/>
      <c r="X1881" s="14"/>
      <c r="Y1881" s="14"/>
      <c r="Z1881" s="14"/>
      <c r="AA1881" s="14"/>
      <c r="AB1881" s="14"/>
      <c r="AC1881" s="14"/>
      <c r="AD1881" s="14"/>
      <c r="AE1881" s="14"/>
      <c r="AT1881" s="253" t="s">
        <v>186</v>
      </c>
      <c r="AU1881" s="253" t="s">
        <v>88</v>
      </c>
      <c r="AV1881" s="14" t="s">
        <v>86</v>
      </c>
      <c r="AW1881" s="14" t="s">
        <v>39</v>
      </c>
      <c r="AX1881" s="14" t="s">
        <v>78</v>
      </c>
      <c r="AY1881" s="253" t="s">
        <v>146</v>
      </c>
    </row>
    <row r="1882" s="13" customFormat="1">
      <c r="A1882" s="13"/>
      <c r="B1882" s="229"/>
      <c r="C1882" s="230"/>
      <c r="D1882" s="221" t="s">
        <v>186</v>
      </c>
      <c r="E1882" s="231" t="s">
        <v>32</v>
      </c>
      <c r="F1882" s="232" t="s">
        <v>1787</v>
      </c>
      <c r="G1882" s="230"/>
      <c r="H1882" s="233">
        <v>1</v>
      </c>
      <c r="I1882" s="234"/>
      <c r="J1882" s="230"/>
      <c r="K1882" s="230"/>
      <c r="L1882" s="235"/>
      <c r="M1882" s="236"/>
      <c r="N1882" s="237"/>
      <c r="O1882" s="237"/>
      <c r="P1882" s="237"/>
      <c r="Q1882" s="237"/>
      <c r="R1882" s="237"/>
      <c r="S1882" s="237"/>
      <c r="T1882" s="238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T1882" s="239" t="s">
        <v>186</v>
      </c>
      <c r="AU1882" s="239" t="s">
        <v>88</v>
      </c>
      <c r="AV1882" s="13" t="s">
        <v>88</v>
      </c>
      <c r="AW1882" s="13" t="s">
        <v>39</v>
      </c>
      <c r="AX1882" s="13" t="s">
        <v>78</v>
      </c>
      <c r="AY1882" s="239" t="s">
        <v>146</v>
      </c>
    </row>
    <row r="1883" s="13" customFormat="1">
      <c r="A1883" s="13"/>
      <c r="B1883" s="229"/>
      <c r="C1883" s="230"/>
      <c r="D1883" s="221" t="s">
        <v>186</v>
      </c>
      <c r="E1883" s="231" t="s">
        <v>32</v>
      </c>
      <c r="F1883" s="232" t="s">
        <v>1788</v>
      </c>
      <c r="G1883" s="230"/>
      <c r="H1883" s="233">
        <v>1</v>
      </c>
      <c r="I1883" s="234"/>
      <c r="J1883" s="230"/>
      <c r="K1883" s="230"/>
      <c r="L1883" s="235"/>
      <c r="M1883" s="236"/>
      <c r="N1883" s="237"/>
      <c r="O1883" s="237"/>
      <c r="P1883" s="237"/>
      <c r="Q1883" s="237"/>
      <c r="R1883" s="237"/>
      <c r="S1883" s="237"/>
      <c r="T1883" s="238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T1883" s="239" t="s">
        <v>186</v>
      </c>
      <c r="AU1883" s="239" t="s">
        <v>88</v>
      </c>
      <c r="AV1883" s="13" t="s">
        <v>88</v>
      </c>
      <c r="AW1883" s="13" t="s">
        <v>39</v>
      </c>
      <c r="AX1883" s="13" t="s">
        <v>78</v>
      </c>
      <c r="AY1883" s="239" t="s">
        <v>146</v>
      </c>
    </row>
    <row r="1884" s="15" customFormat="1">
      <c r="A1884" s="15"/>
      <c r="B1884" s="254"/>
      <c r="C1884" s="255"/>
      <c r="D1884" s="221" t="s">
        <v>186</v>
      </c>
      <c r="E1884" s="256" t="s">
        <v>32</v>
      </c>
      <c r="F1884" s="257" t="s">
        <v>256</v>
      </c>
      <c r="G1884" s="255"/>
      <c r="H1884" s="258">
        <v>4</v>
      </c>
      <c r="I1884" s="259"/>
      <c r="J1884" s="255"/>
      <c r="K1884" s="255"/>
      <c r="L1884" s="260"/>
      <c r="M1884" s="261"/>
      <c r="N1884" s="262"/>
      <c r="O1884" s="262"/>
      <c r="P1884" s="262"/>
      <c r="Q1884" s="262"/>
      <c r="R1884" s="262"/>
      <c r="S1884" s="262"/>
      <c r="T1884" s="263"/>
      <c r="U1884" s="15"/>
      <c r="V1884" s="15"/>
      <c r="W1884" s="15"/>
      <c r="X1884" s="15"/>
      <c r="Y1884" s="15"/>
      <c r="Z1884" s="15"/>
      <c r="AA1884" s="15"/>
      <c r="AB1884" s="15"/>
      <c r="AC1884" s="15"/>
      <c r="AD1884" s="15"/>
      <c r="AE1884" s="15"/>
      <c r="AT1884" s="264" t="s">
        <v>186</v>
      </c>
      <c r="AU1884" s="264" t="s">
        <v>88</v>
      </c>
      <c r="AV1884" s="15" t="s">
        <v>171</v>
      </c>
      <c r="AW1884" s="15" t="s">
        <v>39</v>
      </c>
      <c r="AX1884" s="15" t="s">
        <v>86</v>
      </c>
      <c r="AY1884" s="264" t="s">
        <v>146</v>
      </c>
    </row>
    <row r="1885" s="2" customFormat="1" ht="37.8" customHeight="1">
      <c r="A1885" s="42"/>
      <c r="B1885" s="43"/>
      <c r="C1885" s="265" t="s">
        <v>1917</v>
      </c>
      <c r="D1885" s="265" t="s">
        <v>286</v>
      </c>
      <c r="E1885" s="266" t="s">
        <v>1918</v>
      </c>
      <c r="F1885" s="267" t="s">
        <v>1919</v>
      </c>
      <c r="G1885" s="268" t="s">
        <v>802</v>
      </c>
      <c r="H1885" s="269">
        <v>4</v>
      </c>
      <c r="I1885" s="270"/>
      <c r="J1885" s="271">
        <f>ROUND(I1885*H1885,2)</f>
        <v>0</v>
      </c>
      <c r="K1885" s="267" t="s">
        <v>152</v>
      </c>
      <c r="L1885" s="272"/>
      <c r="M1885" s="273" t="s">
        <v>32</v>
      </c>
      <c r="N1885" s="274" t="s">
        <v>49</v>
      </c>
      <c r="O1885" s="88"/>
      <c r="P1885" s="217">
        <f>O1885*H1885</f>
        <v>0</v>
      </c>
      <c r="Q1885" s="217">
        <v>0.025999999999999999</v>
      </c>
      <c r="R1885" s="217">
        <f>Q1885*H1885</f>
        <v>0.104</v>
      </c>
      <c r="S1885" s="217">
        <v>0</v>
      </c>
      <c r="T1885" s="218">
        <f>S1885*H1885</f>
        <v>0</v>
      </c>
      <c r="U1885" s="42"/>
      <c r="V1885" s="42"/>
      <c r="W1885" s="42"/>
      <c r="X1885" s="42"/>
      <c r="Y1885" s="42"/>
      <c r="Z1885" s="42"/>
      <c r="AA1885" s="42"/>
      <c r="AB1885" s="42"/>
      <c r="AC1885" s="42"/>
      <c r="AD1885" s="42"/>
      <c r="AE1885" s="42"/>
      <c r="AR1885" s="219" t="s">
        <v>538</v>
      </c>
      <c r="AT1885" s="219" t="s">
        <v>286</v>
      </c>
      <c r="AU1885" s="219" t="s">
        <v>88</v>
      </c>
      <c r="AY1885" s="20" t="s">
        <v>146</v>
      </c>
      <c r="BE1885" s="220">
        <f>IF(N1885="základní",J1885,0)</f>
        <v>0</v>
      </c>
      <c r="BF1885" s="220">
        <f>IF(N1885="snížená",J1885,0)</f>
        <v>0</v>
      </c>
      <c r="BG1885" s="220">
        <f>IF(N1885="zákl. přenesená",J1885,0)</f>
        <v>0</v>
      </c>
      <c r="BH1885" s="220">
        <f>IF(N1885="sníž. přenesená",J1885,0)</f>
        <v>0</v>
      </c>
      <c r="BI1885" s="220">
        <f>IF(N1885="nulová",J1885,0)</f>
        <v>0</v>
      </c>
      <c r="BJ1885" s="20" t="s">
        <v>86</v>
      </c>
      <c r="BK1885" s="220">
        <f>ROUND(I1885*H1885,2)</f>
        <v>0</v>
      </c>
      <c r="BL1885" s="20" t="s">
        <v>362</v>
      </c>
      <c r="BM1885" s="219" t="s">
        <v>1920</v>
      </c>
    </row>
    <row r="1886" s="2" customFormat="1">
      <c r="A1886" s="42"/>
      <c r="B1886" s="43"/>
      <c r="C1886" s="44"/>
      <c r="D1886" s="221" t="s">
        <v>155</v>
      </c>
      <c r="E1886" s="44"/>
      <c r="F1886" s="222" t="s">
        <v>1919</v>
      </c>
      <c r="G1886" s="44"/>
      <c r="H1886" s="44"/>
      <c r="I1886" s="223"/>
      <c r="J1886" s="44"/>
      <c r="K1886" s="44"/>
      <c r="L1886" s="48"/>
      <c r="M1886" s="224"/>
      <c r="N1886" s="225"/>
      <c r="O1886" s="88"/>
      <c r="P1886" s="88"/>
      <c r="Q1886" s="88"/>
      <c r="R1886" s="88"/>
      <c r="S1886" s="88"/>
      <c r="T1886" s="89"/>
      <c r="U1886" s="42"/>
      <c r="V1886" s="42"/>
      <c r="W1886" s="42"/>
      <c r="X1886" s="42"/>
      <c r="Y1886" s="42"/>
      <c r="Z1886" s="42"/>
      <c r="AA1886" s="42"/>
      <c r="AB1886" s="42"/>
      <c r="AC1886" s="42"/>
      <c r="AD1886" s="42"/>
      <c r="AE1886" s="42"/>
      <c r="AT1886" s="20" t="s">
        <v>155</v>
      </c>
      <c r="AU1886" s="20" t="s">
        <v>88</v>
      </c>
    </row>
    <row r="1887" s="2" customFormat="1" ht="24.15" customHeight="1">
      <c r="A1887" s="42"/>
      <c r="B1887" s="43"/>
      <c r="C1887" s="208" t="s">
        <v>1921</v>
      </c>
      <c r="D1887" s="208" t="s">
        <v>149</v>
      </c>
      <c r="E1887" s="209" t="s">
        <v>1922</v>
      </c>
      <c r="F1887" s="210" t="s">
        <v>1923</v>
      </c>
      <c r="G1887" s="211" t="s">
        <v>802</v>
      </c>
      <c r="H1887" s="212">
        <v>8</v>
      </c>
      <c r="I1887" s="213"/>
      <c r="J1887" s="214">
        <f>ROUND(I1887*H1887,2)</f>
        <v>0</v>
      </c>
      <c r="K1887" s="210" t="s">
        <v>152</v>
      </c>
      <c r="L1887" s="48"/>
      <c r="M1887" s="215" t="s">
        <v>32</v>
      </c>
      <c r="N1887" s="216" t="s">
        <v>49</v>
      </c>
      <c r="O1887" s="88"/>
      <c r="P1887" s="217">
        <f>O1887*H1887</f>
        <v>0</v>
      </c>
      <c r="Q1887" s="217">
        <v>0.00048000000000000001</v>
      </c>
      <c r="R1887" s="217">
        <f>Q1887*H1887</f>
        <v>0.0038400000000000001</v>
      </c>
      <c r="S1887" s="217">
        <v>0</v>
      </c>
      <c r="T1887" s="218">
        <f>S1887*H1887</f>
        <v>0</v>
      </c>
      <c r="U1887" s="42"/>
      <c r="V1887" s="42"/>
      <c r="W1887" s="42"/>
      <c r="X1887" s="42"/>
      <c r="Y1887" s="42"/>
      <c r="Z1887" s="42"/>
      <c r="AA1887" s="42"/>
      <c r="AB1887" s="42"/>
      <c r="AC1887" s="42"/>
      <c r="AD1887" s="42"/>
      <c r="AE1887" s="42"/>
      <c r="AR1887" s="219" t="s">
        <v>362</v>
      </c>
      <c r="AT1887" s="219" t="s">
        <v>149</v>
      </c>
      <c r="AU1887" s="219" t="s">
        <v>88</v>
      </c>
      <c r="AY1887" s="20" t="s">
        <v>146</v>
      </c>
      <c r="BE1887" s="220">
        <f>IF(N1887="základní",J1887,0)</f>
        <v>0</v>
      </c>
      <c r="BF1887" s="220">
        <f>IF(N1887="snížená",J1887,0)</f>
        <v>0</v>
      </c>
      <c r="BG1887" s="220">
        <f>IF(N1887="zákl. přenesená",J1887,0)</f>
        <v>0</v>
      </c>
      <c r="BH1887" s="220">
        <f>IF(N1887="sníž. přenesená",J1887,0)</f>
        <v>0</v>
      </c>
      <c r="BI1887" s="220">
        <f>IF(N1887="nulová",J1887,0)</f>
        <v>0</v>
      </c>
      <c r="BJ1887" s="20" t="s">
        <v>86</v>
      </c>
      <c r="BK1887" s="220">
        <f>ROUND(I1887*H1887,2)</f>
        <v>0</v>
      </c>
      <c r="BL1887" s="20" t="s">
        <v>362</v>
      </c>
      <c r="BM1887" s="219" t="s">
        <v>1924</v>
      </c>
    </row>
    <row r="1888" s="2" customFormat="1">
      <c r="A1888" s="42"/>
      <c r="B1888" s="43"/>
      <c r="C1888" s="44"/>
      <c r="D1888" s="221" t="s">
        <v>155</v>
      </c>
      <c r="E1888" s="44"/>
      <c r="F1888" s="222" t="s">
        <v>1925</v>
      </c>
      <c r="G1888" s="44"/>
      <c r="H1888" s="44"/>
      <c r="I1888" s="223"/>
      <c r="J1888" s="44"/>
      <c r="K1888" s="44"/>
      <c r="L1888" s="48"/>
      <c r="M1888" s="224"/>
      <c r="N1888" s="225"/>
      <c r="O1888" s="88"/>
      <c r="P1888" s="88"/>
      <c r="Q1888" s="88"/>
      <c r="R1888" s="88"/>
      <c r="S1888" s="88"/>
      <c r="T1888" s="89"/>
      <c r="U1888" s="42"/>
      <c r="V1888" s="42"/>
      <c r="W1888" s="42"/>
      <c r="X1888" s="42"/>
      <c r="Y1888" s="42"/>
      <c r="Z1888" s="42"/>
      <c r="AA1888" s="42"/>
      <c r="AB1888" s="42"/>
      <c r="AC1888" s="42"/>
      <c r="AD1888" s="42"/>
      <c r="AE1888" s="42"/>
      <c r="AT1888" s="20" t="s">
        <v>155</v>
      </c>
      <c r="AU1888" s="20" t="s">
        <v>88</v>
      </c>
    </row>
    <row r="1889" s="2" customFormat="1">
      <c r="A1889" s="42"/>
      <c r="B1889" s="43"/>
      <c r="C1889" s="44"/>
      <c r="D1889" s="226" t="s">
        <v>156</v>
      </c>
      <c r="E1889" s="44"/>
      <c r="F1889" s="227" t="s">
        <v>1926</v>
      </c>
      <c r="G1889" s="44"/>
      <c r="H1889" s="44"/>
      <c r="I1889" s="223"/>
      <c r="J1889" s="44"/>
      <c r="K1889" s="44"/>
      <c r="L1889" s="48"/>
      <c r="M1889" s="224"/>
      <c r="N1889" s="225"/>
      <c r="O1889" s="88"/>
      <c r="P1889" s="88"/>
      <c r="Q1889" s="88"/>
      <c r="R1889" s="88"/>
      <c r="S1889" s="88"/>
      <c r="T1889" s="89"/>
      <c r="U1889" s="42"/>
      <c r="V1889" s="42"/>
      <c r="W1889" s="42"/>
      <c r="X1889" s="42"/>
      <c r="Y1889" s="42"/>
      <c r="Z1889" s="42"/>
      <c r="AA1889" s="42"/>
      <c r="AB1889" s="42"/>
      <c r="AC1889" s="42"/>
      <c r="AD1889" s="42"/>
      <c r="AE1889" s="42"/>
      <c r="AT1889" s="20" t="s">
        <v>156</v>
      </c>
      <c r="AU1889" s="20" t="s">
        <v>88</v>
      </c>
    </row>
    <row r="1890" s="14" customFormat="1">
      <c r="A1890" s="14"/>
      <c r="B1890" s="244"/>
      <c r="C1890" s="245"/>
      <c r="D1890" s="221" t="s">
        <v>186</v>
      </c>
      <c r="E1890" s="246" t="s">
        <v>32</v>
      </c>
      <c r="F1890" s="247" t="s">
        <v>1927</v>
      </c>
      <c r="G1890" s="245"/>
      <c r="H1890" s="246" t="s">
        <v>32</v>
      </c>
      <c r="I1890" s="248"/>
      <c r="J1890" s="245"/>
      <c r="K1890" s="245"/>
      <c r="L1890" s="249"/>
      <c r="M1890" s="250"/>
      <c r="N1890" s="251"/>
      <c r="O1890" s="251"/>
      <c r="P1890" s="251"/>
      <c r="Q1890" s="251"/>
      <c r="R1890" s="251"/>
      <c r="S1890" s="251"/>
      <c r="T1890" s="252"/>
      <c r="U1890" s="14"/>
      <c r="V1890" s="14"/>
      <c r="W1890" s="14"/>
      <c r="X1890" s="14"/>
      <c r="Y1890" s="14"/>
      <c r="Z1890" s="14"/>
      <c r="AA1890" s="14"/>
      <c r="AB1890" s="14"/>
      <c r="AC1890" s="14"/>
      <c r="AD1890" s="14"/>
      <c r="AE1890" s="14"/>
      <c r="AT1890" s="253" t="s">
        <v>186</v>
      </c>
      <c r="AU1890" s="253" t="s">
        <v>88</v>
      </c>
      <c r="AV1890" s="14" t="s">
        <v>86</v>
      </c>
      <c r="AW1890" s="14" t="s">
        <v>39</v>
      </c>
      <c r="AX1890" s="14" t="s">
        <v>78</v>
      </c>
      <c r="AY1890" s="253" t="s">
        <v>146</v>
      </c>
    </row>
    <row r="1891" s="14" customFormat="1">
      <c r="A1891" s="14"/>
      <c r="B1891" s="244"/>
      <c r="C1891" s="245"/>
      <c r="D1891" s="221" t="s">
        <v>186</v>
      </c>
      <c r="E1891" s="246" t="s">
        <v>32</v>
      </c>
      <c r="F1891" s="247" t="s">
        <v>1742</v>
      </c>
      <c r="G1891" s="245"/>
      <c r="H1891" s="246" t="s">
        <v>32</v>
      </c>
      <c r="I1891" s="248"/>
      <c r="J1891" s="245"/>
      <c r="K1891" s="245"/>
      <c r="L1891" s="249"/>
      <c r="M1891" s="250"/>
      <c r="N1891" s="251"/>
      <c r="O1891" s="251"/>
      <c r="P1891" s="251"/>
      <c r="Q1891" s="251"/>
      <c r="R1891" s="251"/>
      <c r="S1891" s="251"/>
      <c r="T1891" s="252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T1891" s="253" t="s">
        <v>186</v>
      </c>
      <c r="AU1891" s="253" t="s">
        <v>88</v>
      </c>
      <c r="AV1891" s="14" t="s">
        <v>86</v>
      </c>
      <c r="AW1891" s="14" t="s">
        <v>39</v>
      </c>
      <c r="AX1891" s="14" t="s">
        <v>78</v>
      </c>
      <c r="AY1891" s="253" t="s">
        <v>146</v>
      </c>
    </row>
    <row r="1892" s="13" customFormat="1">
      <c r="A1892" s="13"/>
      <c r="B1892" s="229"/>
      <c r="C1892" s="230"/>
      <c r="D1892" s="221" t="s">
        <v>186</v>
      </c>
      <c r="E1892" s="231" t="s">
        <v>32</v>
      </c>
      <c r="F1892" s="232" t="s">
        <v>1743</v>
      </c>
      <c r="G1892" s="230"/>
      <c r="H1892" s="233">
        <v>1</v>
      </c>
      <c r="I1892" s="234"/>
      <c r="J1892" s="230"/>
      <c r="K1892" s="230"/>
      <c r="L1892" s="235"/>
      <c r="M1892" s="236"/>
      <c r="N1892" s="237"/>
      <c r="O1892" s="237"/>
      <c r="P1892" s="237"/>
      <c r="Q1892" s="237"/>
      <c r="R1892" s="237"/>
      <c r="S1892" s="237"/>
      <c r="T1892" s="238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T1892" s="239" t="s">
        <v>186</v>
      </c>
      <c r="AU1892" s="239" t="s">
        <v>88</v>
      </c>
      <c r="AV1892" s="13" t="s">
        <v>88</v>
      </c>
      <c r="AW1892" s="13" t="s">
        <v>39</v>
      </c>
      <c r="AX1892" s="13" t="s">
        <v>78</v>
      </c>
      <c r="AY1892" s="239" t="s">
        <v>146</v>
      </c>
    </row>
    <row r="1893" s="13" customFormat="1">
      <c r="A1893" s="13"/>
      <c r="B1893" s="229"/>
      <c r="C1893" s="230"/>
      <c r="D1893" s="221" t="s">
        <v>186</v>
      </c>
      <c r="E1893" s="231" t="s">
        <v>32</v>
      </c>
      <c r="F1893" s="232" t="s">
        <v>1744</v>
      </c>
      <c r="G1893" s="230"/>
      <c r="H1893" s="233">
        <v>1</v>
      </c>
      <c r="I1893" s="234"/>
      <c r="J1893" s="230"/>
      <c r="K1893" s="230"/>
      <c r="L1893" s="235"/>
      <c r="M1893" s="236"/>
      <c r="N1893" s="237"/>
      <c r="O1893" s="237"/>
      <c r="P1893" s="237"/>
      <c r="Q1893" s="237"/>
      <c r="R1893" s="237"/>
      <c r="S1893" s="237"/>
      <c r="T1893" s="238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T1893" s="239" t="s">
        <v>186</v>
      </c>
      <c r="AU1893" s="239" t="s">
        <v>88</v>
      </c>
      <c r="AV1893" s="13" t="s">
        <v>88</v>
      </c>
      <c r="AW1893" s="13" t="s">
        <v>39</v>
      </c>
      <c r="AX1893" s="13" t="s">
        <v>78</v>
      </c>
      <c r="AY1893" s="239" t="s">
        <v>146</v>
      </c>
    </row>
    <row r="1894" s="14" customFormat="1">
      <c r="A1894" s="14"/>
      <c r="B1894" s="244"/>
      <c r="C1894" s="245"/>
      <c r="D1894" s="221" t="s">
        <v>186</v>
      </c>
      <c r="E1894" s="246" t="s">
        <v>32</v>
      </c>
      <c r="F1894" s="247" t="s">
        <v>1745</v>
      </c>
      <c r="G1894" s="245"/>
      <c r="H1894" s="246" t="s">
        <v>32</v>
      </c>
      <c r="I1894" s="248"/>
      <c r="J1894" s="245"/>
      <c r="K1894" s="245"/>
      <c r="L1894" s="249"/>
      <c r="M1894" s="250"/>
      <c r="N1894" s="251"/>
      <c r="O1894" s="251"/>
      <c r="P1894" s="251"/>
      <c r="Q1894" s="251"/>
      <c r="R1894" s="251"/>
      <c r="S1894" s="251"/>
      <c r="T1894" s="252"/>
      <c r="U1894" s="14"/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T1894" s="253" t="s">
        <v>186</v>
      </c>
      <c r="AU1894" s="253" t="s">
        <v>88</v>
      </c>
      <c r="AV1894" s="14" t="s">
        <v>86</v>
      </c>
      <c r="AW1894" s="14" t="s">
        <v>39</v>
      </c>
      <c r="AX1894" s="14" t="s">
        <v>78</v>
      </c>
      <c r="AY1894" s="253" t="s">
        <v>146</v>
      </c>
    </row>
    <row r="1895" s="13" customFormat="1">
      <c r="A1895" s="13"/>
      <c r="B1895" s="229"/>
      <c r="C1895" s="230"/>
      <c r="D1895" s="221" t="s">
        <v>186</v>
      </c>
      <c r="E1895" s="231" t="s">
        <v>32</v>
      </c>
      <c r="F1895" s="232" t="s">
        <v>1747</v>
      </c>
      <c r="G1895" s="230"/>
      <c r="H1895" s="233">
        <v>1</v>
      </c>
      <c r="I1895" s="234"/>
      <c r="J1895" s="230"/>
      <c r="K1895" s="230"/>
      <c r="L1895" s="235"/>
      <c r="M1895" s="236"/>
      <c r="N1895" s="237"/>
      <c r="O1895" s="237"/>
      <c r="P1895" s="237"/>
      <c r="Q1895" s="237"/>
      <c r="R1895" s="237"/>
      <c r="S1895" s="237"/>
      <c r="T1895" s="238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T1895" s="239" t="s">
        <v>186</v>
      </c>
      <c r="AU1895" s="239" t="s">
        <v>88</v>
      </c>
      <c r="AV1895" s="13" t="s">
        <v>88</v>
      </c>
      <c r="AW1895" s="13" t="s">
        <v>39</v>
      </c>
      <c r="AX1895" s="13" t="s">
        <v>78</v>
      </c>
      <c r="AY1895" s="239" t="s">
        <v>146</v>
      </c>
    </row>
    <row r="1896" s="14" customFormat="1">
      <c r="A1896" s="14"/>
      <c r="B1896" s="244"/>
      <c r="C1896" s="245"/>
      <c r="D1896" s="221" t="s">
        <v>186</v>
      </c>
      <c r="E1896" s="246" t="s">
        <v>32</v>
      </c>
      <c r="F1896" s="247" t="s">
        <v>1751</v>
      </c>
      <c r="G1896" s="245"/>
      <c r="H1896" s="246" t="s">
        <v>32</v>
      </c>
      <c r="I1896" s="248"/>
      <c r="J1896" s="245"/>
      <c r="K1896" s="245"/>
      <c r="L1896" s="249"/>
      <c r="M1896" s="250"/>
      <c r="N1896" s="251"/>
      <c r="O1896" s="251"/>
      <c r="P1896" s="251"/>
      <c r="Q1896" s="251"/>
      <c r="R1896" s="251"/>
      <c r="S1896" s="251"/>
      <c r="T1896" s="252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T1896" s="253" t="s">
        <v>186</v>
      </c>
      <c r="AU1896" s="253" t="s">
        <v>88</v>
      </c>
      <c r="AV1896" s="14" t="s">
        <v>86</v>
      </c>
      <c r="AW1896" s="14" t="s">
        <v>39</v>
      </c>
      <c r="AX1896" s="14" t="s">
        <v>78</v>
      </c>
      <c r="AY1896" s="253" t="s">
        <v>146</v>
      </c>
    </row>
    <row r="1897" s="13" customFormat="1">
      <c r="A1897" s="13"/>
      <c r="B1897" s="229"/>
      <c r="C1897" s="230"/>
      <c r="D1897" s="221" t="s">
        <v>186</v>
      </c>
      <c r="E1897" s="231" t="s">
        <v>32</v>
      </c>
      <c r="F1897" s="232" t="s">
        <v>1754</v>
      </c>
      <c r="G1897" s="230"/>
      <c r="H1897" s="233">
        <v>1</v>
      </c>
      <c r="I1897" s="234"/>
      <c r="J1897" s="230"/>
      <c r="K1897" s="230"/>
      <c r="L1897" s="235"/>
      <c r="M1897" s="236"/>
      <c r="N1897" s="237"/>
      <c r="O1897" s="237"/>
      <c r="P1897" s="237"/>
      <c r="Q1897" s="237"/>
      <c r="R1897" s="237"/>
      <c r="S1897" s="237"/>
      <c r="T1897" s="238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T1897" s="239" t="s">
        <v>186</v>
      </c>
      <c r="AU1897" s="239" t="s">
        <v>88</v>
      </c>
      <c r="AV1897" s="13" t="s">
        <v>88</v>
      </c>
      <c r="AW1897" s="13" t="s">
        <v>39</v>
      </c>
      <c r="AX1897" s="13" t="s">
        <v>78</v>
      </c>
      <c r="AY1897" s="239" t="s">
        <v>146</v>
      </c>
    </row>
    <row r="1898" s="14" customFormat="1">
      <c r="A1898" s="14"/>
      <c r="B1898" s="244"/>
      <c r="C1898" s="245"/>
      <c r="D1898" s="221" t="s">
        <v>186</v>
      </c>
      <c r="E1898" s="246" t="s">
        <v>32</v>
      </c>
      <c r="F1898" s="247" t="s">
        <v>1777</v>
      </c>
      <c r="G1898" s="245"/>
      <c r="H1898" s="246" t="s">
        <v>32</v>
      </c>
      <c r="I1898" s="248"/>
      <c r="J1898" s="245"/>
      <c r="K1898" s="245"/>
      <c r="L1898" s="249"/>
      <c r="M1898" s="250"/>
      <c r="N1898" s="251"/>
      <c r="O1898" s="251"/>
      <c r="P1898" s="251"/>
      <c r="Q1898" s="251"/>
      <c r="R1898" s="251"/>
      <c r="S1898" s="251"/>
      <c r="T1898" s="252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T1898" s="253" t="s">
        <v>186</v>
      </c>
      <c r="AU1898" s="253" t="s">
        <v>88</v>
      </c>
      <c r="AV1898" s="14" t="s">
        <v>86</v>
      </c>
      <c r="AW1898" s="14" t="s">
        <v>39</v>
      </c>
      <c r="AX1898" s="14" t="s">
        <v>78</v>
      </c>
      <c r="AY1898" s="253" t="s">
        <v>146</v>
      </c>
    </row>
    <row r="1899" s="13" customFormat="1">
      <c r="A1899" s="13"/>
      <c r="B1899" s="229"/>
      <c r="C1899" s="230"/>
      <c r="D1899" s="221" t="s">
        <v>186</v>
      </c>
      <c r="E1899" s="231" t="s">
        <v>32</v>
      </c>
      <c r="F1899" s="232" t="s">
        <v>1779</v>
      </c>
      <c r="G1899" s="230"/>
      <c r="H1899" s="233">
        <v>1</v>
      </c>
      <c r="I1899" s="234"/>
      <c r="J1899" s="230"/>
      <c r="K1899" s="230"/>
      <c r="L1899" s="235"/>
      <c r="M1899" s="236"/>
      <c r="N1899" s="237"/>
      <c r="O1899" s="237"/>
      <c r="P1899" s="237"/>
      <c r="Q1899" s="237"/>
      <c r="R1899" s="237"/>
      <c r="S1899" s="237"/>
      <c r="T1899" s="238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T1899" s="239" t="s">
        <v>186</v>
      </c>
      <c r="AU1899" s="239" t="s">
        <v>88</v>
      </c>
      <c r="AV1899" s="13" t="s">
        <v>88</v>
      </c>
      <c r="AW1899" s="13" t="s">
        <v>39</v>
      </c>
      <c r="AX1899" s="13" t="s">
        <v>78</v>
      </c>
      <c r="AY1899" s="239" t="s">
        <v>146</v>
      </c>
    </row>
    <row r="1900" s="13" customFormat="1">
      <c r="A1900" s="13"/>
      <c r="B1900" s="229"/>
      <c r="C1900" s="230"/>
      <c r="D1900" s="221" t="s">
        <v>186</v>
      </c>
      <c r="E1900" s="231" t="s">
        <v>32</v>
      </c>
      <c r="F1900" s="232" t="s">
        <v>1783</v>
      </c>
      <c r="G1900" s="230"/>
      <c r="H1900" s="233">
        <v>1</v>
      </c>
      <c r="I1900" s="234"/>
      <c r="J1900" s="230"/>
      <c r="K1900" s="230"/>
      <c r="L1900" s="235"/>
      <c r="M1900" s="236"/>
      <c r="N1900" s="237"/>
      <c r="O1900" s="237"/>
      <c r="P1900" s="237"/>
      <c r="Q1900" s="237"/>
      <c r="R1900" s="237"/>
      <c r="S1900" s="237"/>
      <c r="T1900" s="238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39" t="s">
        <v>186</v>
      </c>
      <c r="AU1900" s="239" t="s">
        <v>88</v>
      </c>
      <c r="AV1900" s="13" t="s">
        <v>88</v>
      </c>
      <c r="AW1900" s="13" t="s">
        <v>39</v>
      </c>
      <c r="AX1900" s="13" t="s">
        <v>78</v>
      </c>
      <c r="AY1900" s="239" t="s">
        <v>146</v>
      </c>
    </row>
    <row r="1901" s="13" customFormat="1">
      <c r="A1901" s="13"/>
      <c r="B1901" s="229"/>
      <c r="C1901" s="230"/>
      <c r="D1901" s="221" t="s">
        <v>186</v>
      </c>
      <c r="E1901" s="231" t="s">
        <v>32</v>
      </c>
      <c r="F1901" s="232" t="s">
        <v>1785</v>
      </c>
      <c r="G1901" s="230"/>
      <c r="H1901" s="233">
        <v>1</v>
      </c>
      <c r="I1901" s="234"/>
      <c r="J1901" s="230"/>
      <c r="K1901" s="230"/>
      <c r="L1901" s="235"/>
      <c r="M1901" s="236"/>
      <c r="N1901" s="237"/>
      <c r="O1901" s="237"/>
      <c r="P1901" s="237"/>
      <c r="Q1901" s="237"/>
      <c r="R1901" s="237"/>
      <c r="S1901" s="237"/>
      <c r="T1901" s="238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T1901" s="239" t="s">
        <v>186</v>
      </c>
      <c r="AU1901" s="239" t="s">
        <v>88</v>
      </c>
      <c r="AV1901" s="13" t="s">
        <v>88</v>
      </c>
      <c r="AW1901" s="13" t="s">
        <v>39</v>
      </c>
      <c r="AX1901" s="13" t="s">
        <v>78</v>
      </c>
      <c r="AY1901" s="239" t="s">
        <v>146</v>
      </c>
    </row>
    <row r="1902" s="13" customFormat="1">
      <c r="A1902" s="13"/>
      <c r="B1902" s="229"/>
      <c r="C1902" s="230"/>
      <c r="D1902" s="221" t="s">
        <v>186</v>
      </c>
      <c r="E1902" s="231" t="s">
        <v>32</v>
      </c>
      <c r="F1902" s="232" t="s">
        <v>1789</v>
      </c>
      <c r="G1902" s="230"/>
      <c r="H1902" s="233">
        <v>1</v>
      </c>
      <c r="I1902" s="234"/>
      <c r="J1902" s="230"/>
      <c r="K1902" s="230"/>
      <c r="L1902" s="235"/>
      <c r="M1902" s="236"/>
      <c r="N1902" s="237"/>
      <c r="O1902" s="237"/>
      <c r="P1902" s="237"/>
      <c r="Q1902" s="237"/>
      <c r="R1902" s="237"/>
      <c r="S1902" s="237"/>
      <c r="T1902" s="238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T1902" s="239" t="s">
        <v>186</v>
      </c>
      <c r="AU1902" s="239" t="s">
        <v>88</v>
      </c>
      <c r="AV1902" s="13" t="s">
        <v>88</v>
      </c>
      <c r="AW1902" s="13" t="s">
        <v>39</v>
      </c>
      <c r="AX1902" s="13" t="s">
        <v>78</v>
      </c>
      <c r="AY1902" s="239" t="s">
        <v>146</v>
      </c>
    </row>
    <row r="1903" s="15" customFormat="1">
      <c r="A1903" s="15"/>
      <c r="B1903" s="254"/>
      <c r="C1903" s="255"/>
      <c r="D1903" s="221" t="s">
        <v>186</v>
      </c>
      <c r="E1903" s="256" t="s">
        <v>32</v>
      </c>
      <c r="F1903" s="257" t="s">
        <v>256</v>
      </c>
      <c r="G1903" s="255"/>
      <c r="H1903" s="258">
        <v>8</v>
      </c>
      <c r="I1903" s="259"/>
      <c r="J1903" s="255"/>
      <c r="K1903" s="255"/>
      <c r="L1903" s="260"/>
      <c r="M1903" s="261"/>
      <c r="N1903" s="262"/>
      <c r="O1903" s="262"/>
      <c r="P1903" s="262"/>
      <c r="Q1903" s="262"/>
      <c r="R1903" s="262"/>
      <c r="S1903" s="262"/>
      <c r="T1903" s="263"/>
      <c r="U1903" s="15"/>
      <c r="V1903" s="15"/>
      <c r="W1903" s="15"/>
      <c r="X1903" s="15"/>
      <c r="Y1903" s="15"/>
      <c r="Z1903" s="15"/>
      <c r="AA1903" s="15"/>
      <c r="AB1903" s="15"/>
      <c r="AC1903" s="15"/>
      <c r="AD1903" s="15"/>
      <c r="AE1903" s="15"/>
      <c r="AT1903" s="264" t="s">
        <v>186</v>
      </c>
      <c r="AU1903" s="264" t="s">
        <v>88</v>
      </c>
      <c r="AV1903" s="15" t="s">
        <v>171</v>
      </c>
      <c r="AW1903" s="15" t="s">
        <v>39</v>
      </c>
      <c r="AX1903" s="15" t="s">
        <v>86</v>
      </c>
      <c r="AY1903" s="264" t="s">
        <v>146</v>
      </c>
    </row>
    <row r="1904" s="2" customFormat="1" ht="37.8" customHeight="1">
      <c r="A1904" s="42"/>
      <c r="B1904" s="43"/>
      <c r="C1904" s="265" t="s">
        <v>1928</v>
      </c>
      <c r="D1904" s="265" t="s">
        <v>286</v>
      </c>
      <c r="E1904" s="266" t="s">
        <v>1918</v>
      </c>
      <c r="F1904" s="267" t="s">
        <v>1919</v>
      </c>
      <c r="G1904" s="268" t="s">
        <v>802</v>
      </c>
      <c r="H1904" s="269">
        <v>8</v>
      </c>
      <c r="I1904" s="270"/>
      <c r="J1904" s="271">
        <f>ROUND(I1904*H1904,2)</f>
        <v>0</v>
      </c>
      <c r="K1904" s="267" t="s">
        <v>152</v>
      </c>
      <c r="L1904" s="272"/>
      <c r="M1904" s="273" t="s">
        <v>32</v>
      </c>
      <c r="N1904" s="274" t="s">
        <v>49</v>
      </c>
      <c r="O1904" s="88"/>
      <c r="P1904" s="217">
        <f>O1904*H1904</f>
        <v>0</v>
      </c>
      <c r="Q1904" s="217">
        <v>0.025999999999999999</v>
      </c>
      <c r="R1904" s="217">
        <f>Q1904*H1904</f>
        <v>0.20799999999999999</v>
      </c>
      <c r="S1904" s="217">
        <v>0</v>
      </c>
      <c r="T1904" s="218">
        <f>S1904*H1904</f>
        <v>0</v>
      </c>
      <c r="U1904" s="42"/>
      <c r="V1904" s="42"/>
      <c r="W1904" s="42"/>
      <c r="X1904" s="42"/>
      <c r="Y1904" s="42"/>
      <c r="Z1904" s="42"/>
      <c r="AA1904" s="42"/>
      <c r="AB1904" s="42"/>
      <c r="AC1904" s="42"/>
      <c r="AD1904" s="42"/>
      <c r="AE1904" s="42"/>
      <c r="AR1904" s="219" t="s">
        <v>538</v>
      </c>
      <c r="AT1904" s="219" t="s">
        <v>286</v>
      </c>
      <c r="AU1904" s="219" t="s">
        <v>88</v>
      </c>
      <c r="AY1904" s="20" t="s">
        <v>146</v>
      </c>
      <c r="BE1904" s="220">
        <f>IF(N1904="základní",J1904,0)</f>
        <v>0</v>
      </c>
      <c r="BF1904" s="220">
        <f>IF(N1904="snížená",J1904,0)</f>
        <v>0</v>
      </c>
      <c r="BG1904" s="220">
        <f>IF(N1904="zákl. přenesená",J1904,0)</f>
        <v>0</v>
      </c>
      <c r="BH1904" s="220">
        <f>IF(N1904="sníž. přenesená",J1904,0)</f>
        <v>0</v>
      </c>
      <c r="BI1904" s="220">
        <f>IF(N1904="nulová",J1904,0)</f>
        <v>0</v>
      </c>
      <c r="BJ1904" s="20" t="s">
        <v>86</v>
      </c>
      <c r="BK1904" s="220">
        <f>ROUND(I1904*H1904,2)</f>
        <v>0</v>
      </c>
      <c r="BL1904" s="20" t="s">
        <v>362</v>
      </c>
      <c r="BM1904" s="219" t="s">
        <v>1929</v>
      </c>
    </row>
    <row r="1905" s="2" customFormat="1">
      <c r="A1905" s="42"/>
      <c r="B1905" s="43"/>
      <c r="C1905" s="44"/>
      <c r="D1905" s="221" t="s">
        <v>155</v>
      </c>
      <c r="E1905" s="44"/>
      <c r="F1905" s="222" t="s">
        <v>1919</v>
      </c>
      <c r="G1905" s="44"/>
      <c r="H1905" s="44"/>
      <c r="I1905" s="223"/>
      <c r="J1905" s="44"/>
      <c r="K1905" s="44"/>
      <c r="L1905" s="48"/>
      <c r="M1905" s="224"/>
      <c r="N1905" s="225"/>
      <c r="O1905" s="88"/>
      <c r="P1905" s="88"/>
      <c r="Q1905" s="88"/>
      <c r="R1905" s="88"/>
      <c r="S1905" s="88"/>
      <c r="T1905" s="89"/>
      <c r="U1905" s="42"/>
      <c r="V1905" s="42"/>
      <c r="W1905" s="42"/>
      <c r="X1905" s="42"/>
      <c r="Y1905" s="42"/>
      <c r="Z1905" s="42"/>
      <c r="AA1905" s="42"/>
      <c r="AB1905" s="42"/>
      <c r="AC1905" s="42"/>
      <c r="AD1905" s="42"/>
      <c r="AE1905" s="42"/>
      <c r="AT1905" s="20" t="s">
        <v>155</v>
      </c>
      <c r="AU1905" s="20" t="s">
        <v>88</v>
      </c>
    </row>
    <row r="1906" s="2" customFormat="1" ht="24.15" customHeight="1">
      <c r="A1906" s="42"/>
      <c r="B1906" s="43"/>
      <c r="C1906" s="208" t="s">
        <v>1930</v>
      </c>
      <c r="D1906" s="208" t="s">
        <v>149</v>
      </c>
      <c r="E1906" s="209" t="s">
        <v>1922</v>
      </c>
      <c r="F1906" s="210" t="s">
        <v>1923</v>
      </c>
      <c r="G1906" s="211" t="s">
        <v>802</v>
      </c>
      <c r="H1906" s="212">
        <v>11</v>
      </c>
      <c r="I1906" s="213"/>
      <c r="J1906" s="214">
        <f>ROUND(I1906*H1906,2)</f>
        <v>0</v>
      </c>
      <c r="K1906" s="210" t="s">
        <v>152</v>
      </c>
      <c r="L1906" s="48"/>
      <c r="M1906" s="215" t="s">
        <v>32</v>
      </c>
      <c r="N1906" s="216" t="s">
        <v>49</v>
      </c>
      <c r="O1906" s="88"/>
      <c r="P1906" s="217">
        <f>O1906*H1906</f>
        <v>0</v>
      </c>
      <c r="Q1906" s="217">
        <v>0.00048000000000000001</v>
      </c>
      <c r="R1906" s="217">
        <f>Q1906*H1906</f>
        <v>0.00528</v>
      </c>
      <c r="S1906" s="217">
        <v>0</v>
      </c>
      <c r="T1906" s="218">
        <f>S1906*H1906</f>
        <v>0</v>
      </c>
      <c r="U1906" s="42"/>
      <c r="V1906" s="42"/>
      <c r="W1906" s="42"/>
      <c r="X1906" s="42"/>
      <c r="Y1906" s="42"/>
      <c r="Z1906" s="42"/>
      <c r="AA1906" s="42"/>
      <c r="AB1906" s="42"/>
      <c r="AC1906" s="42"/>
      <c r="AD1906" s="42"/>
      <c r="AE1906" s="42"/>
      <c r="AR1906" s="219" t="s">
        <v>362</v>
      </c>
      <c r="AT1906" s="219" t="s">
        <v>149</v>
      </c>
      <c r="AU1906" s="219" t="s">
        <v>88</v>
      </c>
      <c r="AY1906" s="20" t="s">
        <v>146</v>
      </c>
      <c r="BE1906" s="220">
        <f>IF(N1906="základní",J1906,0)</f>
        <v>0</v>
      </c>
      <c r="BF1906" s="220">
        <f>IF(N1906="snížená",J1906,0)</f>
        <v>0</v>
      </c>
      <c r="BG1906" s="220">
        <f>IF(N1906="zákl. přenesená",J1906,0)</f>
        <v>0</v>
      </c>
      <c r="BH1906" s="220">
        <f>IF(N1906="sníž. přenesená",J1906,0)</f>
        <v>0</v>
      </c>
      <c r="BI1906" s="220">
        <f>IF(N1906="nulová",J1906,0)</f>
        <v>0</v>
      </c>
      <c r="BJ1906" s="20" t="s">
        <v>86</v>
      </c>
      <c r="BK1906" s="220">
        <f>ROUND(I1906*H1906,2)</f>
        <v>0</v>
      </c>
      <c r="BL1906" s="20" t="s">
        <v>362</v>
      </c>
      <c r="BM1906" s="219" t="s">
        <v>1931</v>
      </c>
    </row>
    <row r="1907" s="2" customFormat="1">
      <c r="A1907" s="42"/>
      <c r="B1907" s="43"/>
      <c r="C1907" s="44"/>
      <c r="D1907" s="221" t="s">
        <v>155</v>
      </c>
      <c r="E1907" s="44"/>
      <c r="F1907" s="222" t="s">
        <v>1925</v>
      </c>
      <c r="G1907" s="44"/>
      <c r="H1907" s="44"/>
      <c r="I1907" s="223"/>
      <c r="J1907" s="44"/>
      <c r="K1907" s="44"/>
      <c r="L1907" s="48"/>
      <c r="M1907" s="224"/>
      <c r="N1907" s="225"/>
      <c r="O1907" s="88"/>
      <c r="P1907" s="88"/>
      <c r="Q1907" s="88"/>
      <c r="R1907" s="88"/>
      <c r="S1907" s="88"/>
      <c r="T1907" s="89"/>
      <c r="U1907" s="42"/>
      <c r="V1907" s="42"/>
      <c r="W1907" s="42"/>
      <c r="X1907" s="42"/>
      <c r="Y1907" s="42"/>
      <c r="Z1907" s="42"/>
      <c r="AA1907" s="42"/>
      <c r="AB1907" s="42"/>
      <c r="AC1907" s="42"/>
      <c r="AD1907" s="42"/>
      <c r="AE1907" s="42"/>
      <c r="AT1907" s="20" t="s">
        <v>155</v>
      </c>
      <c r="AU1907" s="20" t="s">
        <v>88</v>
      </c>
    </row>
    <row r="1908" s="2" customFormat="1">
      <c r="A1908" s="42"/>
      <c r="B1908" s="43"/>
      <c r="C1908" s="44"/>
      <c r="D1908" s="226" t="s">
        <v>156</v>
      </c>
      <c r="E1908" s="44"/>
      <c r="F1908" s="227" t="s">
        <v>1926</v>
      </c>
      <c r="G1908" s="44"/>
      <c r="H1908" s="44"/>
      <c r="I1908" s="223"/>
      <c r="J1908" s="44"/>
      <c r="K1908" s="44"/>
      <c r="L1908" s="48"/>
      <c r="M1908" s="224"/>
      <c r="N1908" s="225"/>
      <c r="O1908" s="88"/>
      <c r="P1908" s="88"/>
      <c r="Q1908" s="88"/>
      <c r="R1908" s="88"/>
      <c r="S1908" s="88"/>
      <c r="T1908" s="89"/>
      <c r="U1908" s="42"/>
      <c r="V1908" s="42"/>
      <c r="W1908" s="42"/>
      <c r="X1908" s="42"/>
      <c r="Y1908" s="42"/>
      <c r="Z1908" s="42"/>
      <c r="AA1908" s="42"/>
      <c r="AB1908" s="42"/>
      <c r="AC1908" s="42"/>
      <c r="AD1908" s="42"/>
      <c r="AE1908" s="42"/>
      <c r="AT1908" s="20" t="s">
        <v>156</v>
      </c>
      <c r="AU1908" s="20" t="s">
        <v>88</v>
      </c>
    </row>
    <row r="1909" s="14" customFormat="1">
      <c r="A1909" s="14"/>
      <c r="B1909" s="244"/>
      <c r="C1909" s="245"/>
      <c r="D1909" s="221" t="s">
        <v>186</v>
      </c>
      <c r="E1909" s="246" t="s">
        <v>32</v>
      </c>
      <c r="F1909" s="247" t="s">
        <v>1932</v>
      </c>
      <c r="G1909" s="245"/>
      <c r="H1909" s="246" t="s">
        <v>32</v>
      </c>
      <c r="I1909" s="248"/>
      <c r="J1909" s="245"/>
      <c r="K1909" s="245"/>
      <c r="L1909" s="249"/>
      <c r="M1909" s="250"/>
      <c r="N1909" s="251"/>
      <c r="O1909" s="251"/>
      <c r="P1909" s="251"/>
      <c r="Q1909" s="251"/>
      <c r="R1909" s="251"/>
      <c r="S1909" s="251"/>
      <c r="T1909" s="252"/>
      <c r="U1909" s="14"/>
      <c r="V1909" s="14"/>
      <c r="W1909" s="14"/>
      <c r="X1909" s="14"/>
      <c r="Y1909" s="14"/>
      <c r="Z1909" s="14"/>
      <c r="AA1909" s="14"/>
      <c r="AB1909" s="14"/>
      <c r="AC1909" s="14"/>
      <c r="AD1909" s="14"/>
      <c r="AE1909" s="14"/>
      <c r="AT1909" s="253" t="s">
        <v>186</v>
      </c>
      <c r="AU1909" s="253" t="s">
        <v>88</v>
      </c>
      <c r="AV1909" s="14" t="s">
        <v>86</v>
      </c>
      <c r="AW1909" s="14" t="s">
        <v>39</v>
      </c>
      <c r="AX1909" s="14" t="s">
        <v>78</v>
      </c>
      <c r="AY1909" s="253" t="s">
        <v>146</v>
      </c>
    </row>
    <row r="1910" s="14" customFormat="1">
      <c r="A1910" s="14"/>
      <c r="B1910" s="244"/>
      <c r="C1910" s="245"/>
      <c r="D1910" s="221" t="s">
        <v>186</v>
      </c>
      <c r="E1910" s="246" t="s">
        <v>32</v>
      </c>
      <c r="F1910" s="247" t="s">
        <v>1745</v>
      </c>
      <c r="G1910" s="245"/>
      <c r="H1910" s="246" t="s">
        <v>32</v>
      </c>
      <c r="I1910" s="248"/>
      <c r="J1910" s="245"/>
      <c r="K1910" s="245"/>
      <c r="L1910" s="249"/>
      <c r="M1910" s="250"/>
      <c r="N1910" s="251"/>
      <c r="O1910" s="251"/>
      <c r="P1910" s="251"/>
      <c r="Q1910" s="251"/>
      <c r="R1910" s="251"/>
      <c r="S1910" s="251"/>
      <c r="T1910" s="252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T1910" s="253" t="s">
        <v>186</v>
      </c>
      <c r="AU1910" s="253" t="s">
        <v>88</v>
      </c>
      <c r="AV1910" s="14" t="s">
        <v>86</v>
      </c>
      <c r="AW1910" s="14" t="s">
        <v>39</v>
      </c>
      <c r="AX1910" s="14" t="s">
        <v>78</v>
      </c>
      <c r="AY1910" s="253" t="s">
        <v>146</v>
      </c>
    </row>
    <row r="1911" s="13" customFormat="1">
      <c r="A1911" s="13"/>
      <c r="B1911" s="229"/>
      <c r="C1911" s="230"/>
      <c r="D1911" s="221" t="s">
        <v>186</v>
      </c>
      <c r="E1911" s="231" t="s">
        <v>32</v>
      </c>
      <c r="F1911" s="232" t="s">
        <v>1749</v>
      </c>
      <c r="G1911" s="230"/>
      <c r="H1911" s="233">
        <v>1</v>
      </c>
      <c r="I1911" s="234"/>
      <c r="J1911" s="230"/>
      <c r="K1911" s="230"/>
      <c r="L1911" s="235"/>
      <c r="M1911" s="236"/>
      <c r="N1911" s="237"/>
      <c r="O1911" s="237"/>
      <c r="P1911" s="237"/>
      <c r="Q1911" s="237"/>
      <c r="R1911" s="237"/>
      <c r="S1911" s="237"/>
      <c r="T1911" s="238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T1911" s="239" t="s">
        <v>186</v>
      </c>
      <c r="AU1911" s="239" t="s">
        <v>88</v>
      </c>
      <c r="AV1911" s="13" t="s">
        <v>88</v>
      </c>
      <c r="AW1911" s="13" t="s">
        <v>39</v>
      </c>
      <c r="AX1911" s="13" t="s">
        <v>78</v>
      </c>
      <c r="AY1911" s="239" t="s">
        <v>146</v>
      </c>
    </row>
    <row r="1912" s="13" customFormat="1">
      <c r="A1912" s="13"/>
      <c r="B1912" s="229"/>
      <c r="C1912" s="230"/>
      <c r="D1912" s="221" t="s">
        <v>186</v>
      </c>
      <c r="E1912" s="231" t="s">
        <v>32</v>
      </c>
      <c r="F1912" s="232" t="s">
        <v>1750</v>
      </c>
      <c r="G1912" s="230"/>
      <c r="H1912" s="233">
        <v>1</v>
      </c>
      <c r="I1912" s="234"/>
      <c r="J1912" s="230"/>
      <c r="K1912" s="230"/>
      <c r="L1912" s="235"/>
      <c r="M1912" s="236"/>
      <c r="N1912" s="237"/>
      <c r="O1912" s="237"/>
      <c r="P1912" s="237"/>
      <c r="Q1912" s="237"/>
      <c r="R1912" s="237"/>
      <c r="S1912" s="237"/>
      <c r="T1912" s="238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39" t="s">
        <v>186</v>
      </c>
      <c r="AU1912" s="239" t="s">
        <v>88</v>
      </c>
      <c r="AV1912" s="13" t="s">
        <v>88</v>
      </c>
      <c r="AW1912" s="13" t="s">
        <v>39</v>
      </c>
      <c r="AX1912" s="13" t="s">
        <v>78</v>
      </c>
      <c r="AY1912" s="239" t="s">
        <v>146</v>
      </c>
    </row>
    <row r="1913" s="14" customFormat="1">
      <c r="A1913" s="14"/>
      <c r="B1913" s="244"/>
      <c r="C1913" s="245"/>
      <c r="D1913" s="221" t="s">
        <v>186</v>
      </c>
      <c r="E1913" s="246" t="s">
        <v>32</v>
      </c>
      <c r="F1913" s="247" t="s">
        <v>1751</v>
      </c>
      <c r="G1913" s="245"/>
      <c r="H1913" s="246" t="s">
        <v>32</v>
      </c>
      <c r="I1913" s="248"/>
      <c r="J1913" s="245"/>
      <c r="K1913" s="245"/>
      <c r="L1913" s="249"/>
      <c r="M1913" s="250"/>
      <c r="N1913" s="251"/>
      <c r="O1913" s="251"/>
      <c r="P1913" s="251"/>
      <c r="Q1913" s="251"/>
      <c r="R1913" s="251"/>
      <c r="S1913" s="251"/>
      <c r="T1913" s="252"/>
      <c r="U1913" s="14"/>
      <c r="V1913" s="14"/>
      <c r="W1913" s="14"/>
      <c r="X1913" s="14"/>
      <c r="Y1913" s="14"/>
      <c r="Z1913" s="14"/>
      <c r="AA1913" s="14"/>
      <c r="AB1913" s="14"/>
      <c r="AC1913" s="14"/>
      <c r="AD1913" s="14"/>
      <c r="AE1913" s="14"/>
      <c r="AT1913" s="253" t="s">
        <v>186</v>
      </c>
      <c r="AU1913" s="253" t="s">
        <v>88</v>
      </c>
      <c r="AV1913" s="14" t="s">
        <v>86</v>
      </c>
      <c r="AW1913" s="14" t="s">
        <v>39</v>
      </c>
      <c r="AX1913" s="14" t="s">
        <v>78</v>
      </c>
      <c r="AY1913" s="253" t="s">
        <v>146</v>
      </c>
    </row>
    <row r="1914" s="13" customFormat="1">
      <c r="A1914" s="13"/>
      <c r="B1914" s="229"/>
      <c r="C1914" s="230"/>
      <c r="D1914" s="221" t="s">
        <v>186</v>
      </c>
      <c r="E1914" s="231" t="s">
        <v>32</v>
      </c>
      <c r="F1914" s="232" t="s">
        <v>1752</v>
      </c>
      <c r="G1914" s="230"/>
      <c r="H1914" s="233">
        <v>1</v>
      </c>
      <c r="I1914" s="234"/>
      <c r="J1914" s="230"/>
      <c r="K1914" s="230"/>
      <c r="L1914" s="235"/>
      <c r="M1914" s="236"/>
      <c r="N1914" s="237"/>
      <c r="O1914" s="237"/>
      <c r="P1914" s="237"/>
      <c r="Q1914" s="237"/>
      <c r="R1914" s="237"/>
      <c r="S1914" s="237"/>
      <c r="T1914" s="238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T1914" s="239" t="s">
        <v>186</v>
      </c>
      <c r="AU1914" s="239" t="s">
        <v>88</v>
      </c>
      <c r="AV1914" s="13" t="s">
        <v>88</v>
      </c>
      <c r="AW1914" s="13" t="s">
        <v>39</v>
      </c>
      <c r="AX1914" s="13" t="s">
        <v>78</v>
      </c>
      <c r="AY1914" s="239" t="s">
        <v>146</v>
      </c>
    </row>
    <row r="1915" s="13" customFormat="1">
      <c r="A1915" s="13"/>
      <c r="B1915" s="229"/>
      <c r="C1915" s="230"/>
      <c r="D1915" s="221" t="s">
        <v>186</v>
      </c>
      <c r="E1915" s="231" t="s">
        <v>32</v>
      </c>
      <c r="F1915" s="232" t="s">
        <v>1753</v>
      </c>
      <c r="G1915" s="230"/>
      <c r="H1915" s="233">
        <v>1</v>
      </c>
      <c r="I1915" s="234"/>
      <c r="J1915" s="230"/>
      <c r="K1915" s="230"/>
      <c r="L1915" s="235"/>
      <c r="M1915" s="236"/>
      <c r="N1915" s="237"/>
      <c r="O1915" s="237"/>
      <c r="P1915" s="237"/>
      <c r="Q1915" s="237"/>
      <c r="R1915" s="237"/>
      <c r="S1915" s="237"/>
      <c r="T1915" s="238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T1915" s="239" t="s">
        <v>186</v>
      </c>
      <c r="AU1915" s="239" t="s">
        <v>88</v>
      </c>
      <c r="AV1915" s="13" t="s">
        <v>88</v>
      </c>
      <c r="AW1915" s="13" t="s">
        <v>39</v>
      </c>
      <c r="AX1915" s="13" t="s">
        <v>78</v>
      </c>
      <c r="AY1915" s="239" t="s">
        <v>146</v>
      </c>
    </row>
    <row r="1916" s="14" customFormat="1">
      <c r="A1916" s="14"/>
      <c r="B1916" s="244"/>
      <c r="C1916" s="245"/>
      <c r="D1916" s="221" t="s">
        <v>186</v>
      </c>
      <c r="E1916" s="246" t="s">
        <v>32</v>
      </c>
      <c r="F1916" s="247" t="s">
        <v>1777</v>
      </c>
      <c r="G1916" s="245"/>
      <c r="H1916" s="246" t="s">
        <v>32</v>
      </c>
      <c r="I1916" s="248"/>
      <c r="J1916" s="245"/>
      <c r="K1916" s="245"/>
      <c r="L1916" s="249"/>
      <c r="M1916" s="250"/>
      <c r="N1916" s="251"/>
      <c r="O1916" s="251"/>
      <c r="P1916" s="251"/>
      <c r="Q1916" s="251"/>
      <c r="R1916" s="251"/>
      <c r="S1916" s="251"/>
      <c r="T1916" s="252"/>
      <c r="U1916" s="14"/>
      <c r="V1916" s="14"/>
      <c r="W1916" s="14"/>
      <c r="X1916" s="14"/>
      <c r="Y1916" s="14"/>
      <c r="Z1916" s="14"/>
      <c r="AA1916" s="14"/>
      <c r="AB1916" s="14"/>
      <c r="AC1916" s="14"/>
      <c r="AD1916" s="14"/>
      <c r="AE1916" s="14"/>
      <c r="AT1916" s="253" t="s">
        <v>186</v>
      </c>
      <c r="AU1916" s="253" t="s">
        <v>88</v>
      </c>
      <c r="AV1916" s="14" t="s">
        <v>86</v>
      </c>
      <c r="AW1916" s="14" t="s">
        <v>39</v>
      </c>
      <c r="AX1916" s="14" t="s">
        <v>78</v>
      </c>
      <c r="AY1916" s="253" t="s">
        <v>146</v>
      </c>
    </row>
    <row r="1917" s="13" customFormat="1">
      <c r="A1917" s="13"/>
      <c r="B1917" s="229"/>
      <c r="C1917" s="230"/>
      <c r="D1917" s="221" t="s">
        <v>186</v>
      </c>
      <c r="E1917" s="231" t="s">
        <v>32</v>
      </c>
      <c r="F1917" s="232" t="s">
        <v>1778</v>
      </c>
      <c r="G1917" s="230"/>
      <c r="H1917" s="233">
        <v>1</v>
      </c>
      <c r="I1917" s="234"/>
      <c r="J1917" s="230"/>
      <c r="K1917" s="230"/>
      <c r="L1917" s="235"/>
      <c r="M1917" s="236"/>
      <c r="N1917" s="237"/>
      <c r="O1917" s="237"/>
      <c r="P1917" s="237"/>
      <c r="Q1917" s="237"/>
      <c r="R1917" s="237"/>
      <c r="S1917" s="237"/>
      <c r="T1917" s="238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39" t="s">
        <v>186</v>
      </c>
      <c r="AU1917" s="239" t="s">
        <v>88</v>
      </c>
      <c r="AV1917" s="13" t="s">
        <v>88</v>
      </c>
      <c r="AW1917" s="13" t="s">
        <v>39</v>
      </c>
      <c r="AX1917" s="13" t="s">
        <v>78</v>
      </c>
      <c r="AY1917" s="239" t="s">
        <v>146</v>
      </c>
    </row>
    <row r="1918" s="13" customFormat="1">
      <c r="A1918" s="13"/>
      <c r="B1918" s="229"/>
      <c r="C1918" s="230"/>
      <c r="D1918" s="221" t="s">
        <v>186</v>
      </c>
      <c r="E1918" s="231" t="s">
        <v>32</v>
      </c>
      <c r="F1918" s="232" t="s">
        <v>1780</v>
      </c>
      <c r="G1918" s="230"/>
      <c r="H1918" s="233">
        <v>1</v>
      </c>
      <c r="I1918" s="234"/>
      <c r="J1918" s="230"/>
      <c r="K1918" s="230"/>
      <c r="L1918" s="235"/>
      <c r="M1918" s="236"/>
      <c r="N1918" s="237"/>
      <c r="O1918" s="237"/>
      <c r="P1918" s="237"/>
      <c r="Q1918" s="237"/>
      <c r="R1918" s="237"/>
      <c r="S1918" s="237"/>
      <c r="T1918" s="238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T1918" s="239" t="s">
        <v>186</v>
      </c>
      <c r="AU1918" s="239" t="s">
        <v>88</v>
      </c>
      <c r="AV1918" s="13" t="s">
        <v>88</v>
      </c>
      <c r="AW1918" s="13" t="s">
        <v>39</v>
      </c>
      <c r="AX1918" s="13" t="s">
        <v>78</v>
      </c>
      <c r="AY1918" s="239" t="s">
        <v>146</v>
      </c>
    </row>
    <row r="1919" s="13" customFormat="1">
      <c r="A1919" s="13"/>
      <c r="B1919" s="229"/>
      <c r="C1919" s="230"/>
      <c r="D1919" s="221" t="s">
        <v>186</v>
      </c>
      <c r="E1919" s="231" t="s">
        <v>32</v>
      </c>
      <c r="F1919" s="232" t="s">
        <v>1781</v>
      </c>
      <c r="G1919" s="230"/>
      <c r="H1919" s="233">
        <v>1</v>
      </c>
      <c r="I1919" s="234"/>
      <c r="J1919" s="230"/>
      <c r="K1919" s="230"/>
      <c r="L1919" s="235"/>
      <c r="M1919" s="236"/>
      <c r="N1919" s="237"/>
      <c r="O1919" s="237"/>
      <c r="P1919" s="237"/>
      <c r="Q1919" s="237"/>
      <c r="R1919" s="237"/>
      <c r="S1919" s="237"/>
      <c r="T1919" s="238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T1919" s="239" t="s">
        <v>186</v>
      </c>
      <c r="AU1919" s="239" t="s">
        <v>88</v>
      </c>
      <c r="AV1919" s="13" t="s">
        <v>88</v>
      </c>
      <c r="AW1919" s="13" t="s">
        <v>39</v>
      </c>
      <c r="AX1919" s="13" t="s">
        <v>78</v>
      </c>
      <c r="AY1919" s="239" t="s">
        <v>146</v>
      </c>
    </row>
    <row r="1920" s="13" customFormat="1">
      <c r="A1920" s="13"/>
      <c r="B1920" s="229"/>
      <c r="C1920" s="230"/>
      <c r="D1920" s="221" t="s">
        <v>186</v>
      </c>
      <c r="E1920" s="231" t="s">
        <v>32</v>
      </c>
      <c r="F1920" s="232" t="s">
        <v>1782</v>
      </c>
      <c r="G1920" s="230"/>
      <c r="H1920" s="233">
        <v>1</v>
      </c>
      <c r="I1920" s="234"/>
      <c r="J1920" s="230"/>
      <c r="K1920" s="230"/>
      <c r="L1920" s="235"/>
      <c r="M1920" s="236"/>
      <c r="N1920" s="237"/>
      <c r="O1920" s="237"/>
      <c r="P1920" s="237"/>
      <c r="Q1920" s="237"/>
      <c r="R1920" s="237"/>
      <c r="S1920" s="237"/>
      <c r="T1920" s="238"/>
      <c r="U1920" s="13"/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13"/>
      <c r="AT1920" s="239" t="s">
        <v>186</v>
      </c>
      <c r="AU1920" s="239" t="s">
        <v>88</v>
      </c>
      <c r="AV1920" s="13" t="s">
        <v>88</v>
      </c>
      <c r="AW1920" s="13" t="s">
        <v>39</v>
      </c>
      <c r="AX1920" s="13" t="s">
        <v>78</v>
      </c>
      <c r="AY1920" s="239" t="s">
        <v>146</v>
      </c>
    </row>
    <row r="1921" s="13" customFormat="1">
      <c r="A1921" s="13"/>
      <c r="B1921" s="229"/>
      <c r="C1921" s="230"/>
      <c r="D1921" s="221" t="s">
        <v>186</v>
      </c>
      <c r="E1921" s="231" t="s">
        <v>32</v>
      </c>
      <c r="F1921" s="232" t="s">
        <v>1784</v>
      </c>
      <c r="G1921" s="230"/>
      <c r="H1921" s="233">
        <v>1</v>
      </c>
      <c r="I1921" s="234"/>
      <c r="J1921" s="230"/>
      <c r="K1921" s="230"/>
      <c r="L1921" s="235"/>
      <c r="M1921" s="236"/>
      <c r="N1921" s="237"/>
      <c r="O1921" s="237"/>
      <c r="P1921" s="237"/>
      <c r="Q1921" s="237"/>
      <c r="R1921" s="237"/>
      <c r="S1921" s="237"/>
      <c r="T1921" s="238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239" t="s">
        <v>186</v>
      </c>
      <c r="AU1921" s="239" t="s">
        <v>88</v>
      </c>
      <c r="AV1921" s="13" t="s">
        <v>88</v>
      </c>
      <c r="AW1921" s="13" t="s">
        <v>39</v>
      </c>
      <c r="AX1921" s="13" t="s">
        <v>78</v>
      </c>
      <c r="AY1921" s="239" t="s">
        <v>146</v>
      </c>
    </row>
    <row r="1922" s="13" customFormat="1">
      <c r="A1922" s="13"/>
      <c r="B1922" s="229"/>
      <c r="C1922" s="230"/>
      <c r="D1922" s="221" t="s">
        <v>186</v>
      </c>
      <c r="E1922" s="231" t="s">
        <v>32</v>
      </c>
      <c r="F1922" s="232" t="s">
        <v>1786</v>
      </c>
      <c r="G1922" s="230"/>
      <c r="H1922" s="233">
        <v>1</v>
      </c>
      <c r="I1922" s="234"/>
      <c r="J1922" s="230"/>
      <c r="K1922" s="230"/>
      <c r="L1922" s="235"/>
      <c r="M1922" s="236"/>
      <c r="N1922" s="237"/>
      <c r="O1922" s="237"/>
      <c r="P1922" s="237"/>
      <c r="Q1922" s="237"/>
      <c r="R1922" s="237"/>
      <c r="S1922" s="237"/>
      <c r="T1922" s="238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239" t="s">
        <v>186</v>
      </c>
      <c r="AU1922" s="239" t="s">
        <v>88</v>
      </c>
      <c r="AV1922" s="13" t="s">
        <v>88</v>
      </c>
      <c r="AW1922" s="13" t="s">
        <v>39</v>
      </c>
      <c r="AX1922" s="13" t="s">
        <v>78</v>
      </c>
      <c r="AY1922" s="239" t="s">
        <v>146</v>
      </c>
    </row>
    <row r="1923" s="13" customFormat="1">
      <c r="A1923" s="13"/>
      <c r="B1923" s="229"/>
      <c r="C1923" s="230"/>
      <c r="D1923" s="221" t="s">
        <v>186</v>
      </c>
      <c r="E1923" s="231" t="s">
        <v>32</v>
      </c>
      <c r="F1923" s="232" t="s">
        <v>1790</v>
      </c>
      <c r="G1923" s="230"/>
      <c r="H1923" s="233">
        <v>1</v>
      </c>
      <c r="I1923" s="234"/>
      <c r="J1923" s="230"/>
      <c r="K1923" s="230"/>
      <c r="L1923" s="235"/>
      <c r="M1923" s="236"/>
      <c r="N1923" s="237"/>
      <c r="O1923" s="237"/>
      <c r="P1923" s="237"/>
      <c r="Q1923" s="237"/>
      <c r="R1923" s="237"/>
      <c r="S1923" s="237"/>
      <c r="T1923" s="238"/>
      <c r="U1923" s="13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13"/>
      <c r="AT1923" s="239" t="s">
        <v>186</v>
      </c>
      <c r="AU1923" s="239" t="s">
        <v>88</v>
      </c>
      <c r="AV1923" s="13" t="s">
        <v>88</v>
      </c>
      <c r="AW1923" s="13" t="s">
        <v>39</v>
      </c>
      <c r="AX1923" s="13" t="s">
        <v>78</v>
      </c>
      <c r="AY1923" s="239" t="s">
        <v>146</v>
      </c>
    </row>
    <row r="1924" s="15" customFormat="1">
      <c r="A1924" s="15"/>
      <c r="B1924" s="254"/>
      <c r="C1924" s="255"/>
      <c r="D1924" s="221" t="s">
        <v>186</v>
      </c>
      <c r="E1924" s="256" t="s">
        <v>32</v>
      </c>
      <c r="F1924" s="257" t="s">
        <v>256</v>
      </c>
      <c r="G1924" s="255"/>
      <c r="H1924" s="258">
        <v>11</v>
      </c>
      <c r="I1924" s="259"/>
      <c r="J1924" s="255"/>
      <c r="K1924" s="255"/>
      <c r="L1924" s="260"/>
      <c r="M1924" s="261"/>
      <c r="N1924" s="262"/>
      <c r="O1924" s="262"/>
      <c r="P1924" s="262"/>
      <c r="Q1924" s="262"/>
      <c r="R1924" s="262"/>
      <c r="S1924" s="262"/>
      <c r="T1924" s="263"/>
      <c r="U1924" s="15"/>
      <c r="V1924" s="15"/>
      <c r="W1924" s="15"/>
      <c r="X1924" s="15"/>
      <c r="Y1924" s="15"/>
      <c r="Z1924" s="15"/>
      <c r="AA1924" s="15"/>
      <c r="AB1924" s="15"/>
      <c r="AC1924" s="15"/>
      <c r="AD1924" s="15"/>
      <c r="AE1924" s="15"/>
      <c r="AT1924" s="264" t="s">
        <v>186</v>
      </c>
      <c r="AU1924" s="264" t="s">
        <v>88</v>
      </c>
      <c r="AV1924" s="15" t="s">
        <v>171</v>
      </c>
      <c r="AW1924" s="15" t="s">
        <v>39</v>
      </c>
      <c r="AX1924" s="15" t="s">
        <v>86</v>
      </c>
      <c r="AY1924" s="264" t="s">
        <v>146</v>
      </c>
    </row>
    <row r="1925" s="2" customFormat="1" ht="37.8" customHeight="1">
      <c r="A1925" s="42"/>
      <c r="B1925" s="43"/>
      <c r="C1925" s="265" t="s">
        <v>1933</v>
      </c>
      <c r="D1925" s="265" t="s">
        <v>286</v>
      </c>
      <c r="E1925" s="266" t="s">
        <v>1918</v>
      </c>
      <c r="F1925" s="267" t="s">
        <v>1919</v>
      </c>
      <c r="G1925" s="268" t="s">
        <v>802</v>
      </c>
      <c r="H1925" s="269">
        <v>11</v>
      </c>
      <c r="I1925" s="270"/>
      <c r="J1925" s="271">
        <f>ROUND(I1925*H1925,2)</f>
        <v>0</v>
      </c>
      <c r="K1925" s="267" t="s">
        <v>152</v>
      </c>
      <c r="L1925" s="272"/>
      <c r="M1925" s="273" t="s">
        <v>32</v>
      </c>
      <c r="N1925" s="274" t="s">
        <v>49</v>
      </c>
      <c r="O1925" s="88"/>
      <c r="P1925" s="217">
        <f>O1925*H1925</f>
        <v>0</v>
      </c>
      <c r="Q1925" s="217">
        <v>0.025999999999999999</v>
      </c>
      <c r="R1925" s="217">
        <f>Q1925*H1925</f>
        <v>0.28599999999999998</v>
      </c>
      <c r="S1925" s="217">
        <v>0</v>
      </c>
      <c r="T1925" s="218">
        <f>S1925*H1925</f>
        <v>0</v>
      </c>
      <c r="U1925" s="42"/>
      <c r="V1925" s="42"/>
      <c r="W1925" s="42"/>
      <c r="X1925" s="42"/>
      <c r="Y1925" s="42"/>
      <c r="Z1925" s="42"/>
      <c r="AA1925" s="42"/>
      <c r="AB1925" s="42"/>
      <c r="AC1925" s="42"/>
      <c r="AD1925" s="42"/>
      <c r="AE1925" s="42"/>
      <c r="AR1925" s="219" t="s">
        <v>538</v>
      </c>
      <c r="AT1925" s="219" t="s">
        <v>286</v>
      </c>
      <c r="AU1925" s="219" t="s">
        <v>88</v>
      </c>
      <c r="AY1925" s="20" t="s">
        <v>146</v>
      </c>
      <c r="BE1925" s="220">
        <f>IF(N1925="základní",J1925,0)</f>
        <v>0</v>
      </c>
      <c r="BF1925" s="220">
        <f>IF(N1925="snížená",J1925,0)</f>
        <v>0</v>
      </c>
      <c r="BG1925" s="220">
        <f>IF(N1925="zákl. přenesená",J1925,0)</f>
        <v>0</v>
      </c>
      <c r="BH1925" s="220">
        <f>IF(N1925="sníž. přenesená",J1925,0)</f>
        <v>0</v>
      </c>
      <c r="BI1925" s="220">
        <f>IF(N1925="nulová",J1925,0)</f>
        <v>0</v>
      </c>
      <c r="BJ1925" s="20" t="s">
        <v>86</v>
      </c>
      <c r="BK1925" s="220">
        <f>ROUND(I1925*H1925,2)</f>
        <v>0</v>
      </c>
      <c r="BL1925" s="20" t="s">
        <v>362</v>
      </c>
      <c r="BM1925" s="219" t="s">
        <v>1934</v>
      </c>
    </row>
    <row r="1926" s="2" customFormat="1">
      <c r="A1926" s="42"/>
      <c r="B1926" s="43"/>
      <c r="C1926" s="44"/>
      <c r="D1926" s="221" t="s">
        <v>155</v>
      </c>
      <c r="E1926" s="44"/>
      <c r="F1926" s="222" t="s">
        <v>1919</v>
      </c>
      <c r="G1926" s="44"/>
      <c r="H1926" s="44"/>
      <c r="I1926" s="223"/>
      <c r="J1926" s="44"/>
      <c r="K1926" s="44"/>
      <c r="L1926" s="48"/>
      <c r="M1926" s="224"/>
      <c r="N1926" s="225"/>
      <c r="O1926" s="88"/>
      <c r="P1926" s="88"/>
      <c r="Q1926" s="88"/>
      <c r="R1926" s="88"/>
      <c r="S1926" s="88"/>
      <c r="T1926" s="89"/>
      <c r="U1926" s="42"/>
      <c r="V1926" s="42"/>
      <c r="W1926" s="42"/>
      <c r="X1926" s="42"/>
      <c r="Y1926" s="42"/>
      <c r="Z1926" s="42"/>
      <c r="AA1926" s="42"/>
      <c r="AB1926" s="42"/>
      <c r="AC1926" s="42"/>
      <c r="AD1926" s="42"/>
      <c r="AE1926" s="42"/>
      <c r="AT1926" s="20" t="s">
        <v>155</v>
      </c>
      <c r="AU1926" s="20" t="s">
        <v>88</v>
      </c>
    </row>
    <row r="1927" s="2" customFormat="1" ht="24.15" customHeight="1">
      <c r="A1927" s="42"/>
      <c r="B1927" s="43"/>
      <c r="C1927" s="208" t="s">
        <v>1935</v>
      </c>
      <c r="D1927" s="208" t="s">
        <v>149</v>
      </c>
      <c r="E1927" s="209" t="s">
        <v>1936</v>
      </c>
      <c r="F1927" s="210" t="s">
        <v>1937</v>
      </c>
      <c r="G1927" s="211" t="s">
        <v>802</v>
      </c>
      <c r="H1927" s="212">
        <v>3</v>
      </c>
      <c r="I1927" s="213"/>
      <c r="J1927" s="214">
        <f>ROUND(I1927*H1927,2)</f>
        <v>0</v>
      </c>
      <c r="K1927" s="210" t="s">
        <v>152</v>
      </c>
      <c r="L1927" s="48"/>
      <c r="M1927" s="215" t="s">
        <v>32</v>
      </c>
      <c r="N1927" s="216" t="s">
        <v>49</v>
      </c>
      <c r="O1927" s="88"/>
      <c r="P1927" s="217">
        <f>O1927*H1927</f>
        <v>0</v>
      </c>
      <c r="Q1927" s="217">
        <v>0.00046999999999999999</v>
      </c>
      <c r="R1927" s="217">
        <f>Q1927*H1927</f>
        <v>0.00141</v>
      </c>
      <c r="S1927" s="217">
        <v>0</v>
      </c>
      <c r="T1927" s="218">
        <f>S1927*H1927</f>
        <v>0</v>
      </c>
      <c r="U1927" s="42"/>
      <c r="V1927" s="42"/>
      <c r="W1927" s="42"/>
      <c r="X1927" s="42"/>
      <c r="Y1927" s="42"/>
      <c r="Z1927" s="42"/>
      <c r="AA1927" s="42"/>
      <c r="AB1927" s="42"/>
      <c r="AC1927" s="42"/>
      <c r="AD1927" s="42"/>
      <c r="AE1927" s="42"/>
      <c r="AR1927" s="219" t="s">
        <v>362</v>
      </c>
      <c r="AT1927" s="219" t="s">
        <v>149</v>
      </c>
      <c r="AU1927" s="219" t="s">
        <v>88</v>
      </c>
      <c r="AY1927" s="20" t="s">
        <v>146</v>
      </c>
      <c r="BE1927" s="220">
        <f>IF(N1927="základní",J1927,0)</f>
        <v>0</v>
      </c>
      <c r="BF1927" s="220">
        <f>IF(N1927="snížená",J1927,0)</f>
        <v>0</v>
      </c>
      <c r="BG1927" s="220">
        <f>IF(N1927="zákl. přenesená",J1927,0)</f>
        <v>0</v>
      </c>
      <c r="BH1927" s="220">
        <f>IF(N1927="sníž. přenesená",J1927,0)</f>
        <v>0</v>
      </c>
      <c r="BI1927" s="220">
        <f>IF(N1927="nulová",J1927,0)</f>
        <v>0</v>
      </c>
      <c r="BJ1927" s="20" t="s">
        <v>86</v>
      </c>
      <c r="BK1927" s="220">
        <f>ROUND(I1927*H1927,2)</f>
        <v>0</v>
      </c>
      <c r="BL1927" s="20" t="s">
        <v>362</v>
      </c>
      <c r="BM1927" s="219" t="s">
        <v>1938</v>
      </c>
    </row>
    <row r="1928" s="2" customFormat="1">
      <c r="A1928" s="42"/>
      <c r="B1928" s="43"/>
      <c r="C1928" s="44"/>
      <c r="D1928" s="221" t="s">
        <v>155</v>
      </c>
      <c r="E1928" s="44"/>
      <c r="F1928" s="222" t="s">
        <v>1939</v>
      </c>
      <c r="G1928" s="44"/>
      <c r="H1928" s="44"/>
      <c r="I1928" s="223"/>
      <c r="J1928" s="44"/>
      <c r="K1928" s="44"/>
      <c r="L1928" s="48"/>
      <c r="M1928" s="224"/>
      <c r="N1928" s="225"/>
      <c r="O1928" s="88"/>
      <c r="P1928" s="88"/>
      <c r="Q1928" s="88"/>
      <c r="R1928" s="88"/>
      <c r="S1928" s="88"/>
      <c r="T1928" s="89"/>
      <c r="U1928" s="42"/>
      <c r="V1928" s="42"/>
      <c r="W1928" s="42"/>
      <c r="X1928" s="42"/>
      <c r="Y1928" s="42"/>
      <c r="Z1928" s="42"/>
      <c r="AA1928" s="42"/>
      <c r="AB1928" s="42"/>
      <c r="AC1928" s="42"/>
      <c r="AD1928" s="42"/>
      <c r="AE1928" s="42"/>
      <c r="AT1928" s="20" t="s">
        <v>155</v>
      </c>
      <c r="AU1928" s="20" t="s">
        <v>88</v>
      </c>
    </row>
    <row r="1929" s="2" customFormat="1">
      <c r="A1929" s="42"/>
      <c r="B1929" s="43"/>
      <c r="C1929" s="44"/>
      <c r="D1929" s="226" t="s">
        <v>156</v>
      </c>
      <c r="E1929" s="44"/>
      <c r="F1929" s="227" t="s">
        <v>1940</v>
      </c>
      <c r="G1929" s="44"/>
      <c r="H1929" s="44"/>
      <c r="I1929" s="223"/>
      <c r="J1929" s="44"/>
      <c r="K1929" s="44"/>
      <c r="L1929" s="48"/>
      <c r="M1929" s="224"/>
      <c r="N1929" s="225"/>
      <c r="O1929" s="88"/>
      <c r="P1929" s="88"/>
      <c r="Q1929" s="88"/>
      <c r="R1929" s="88"/>
      <c r="S1929" s="88"/>
      <c r="T1929" s="89"/>
      <c r="U1929" s="42"/>
      <c r="V1929" s="42"/>
      <c r="W1929" s="42"/>
      <c r="X1929" s="42"/>
      <c r="Y1929" s="42"/>
      <c r="Z1929" s="42"/>
      <c r="AA1929" s="42"/>
      <c r="AB1929" s="42"/>
      <c r="AC1929" s="42"/>
      <c r="AD1929" s="42"/>
      <c r="AE1929" s="42"/>
      <c r="AT1929" s="20" t="s">
        <v>156</v>
      </c>
      <c r="AU1929" s="20" t="s">
        <v>88</v>
      </c>
    </row>
    <row r="1930" s="14" customFormat="1">
      <c r="A1930" s="14"/>
      <c r="B1930" s="244"/>
      <c r="C1930" s="245"/>
      <c r="D1930" s="221" t="s">
        <v>186</v>
      </c>
      <c r="E1930" s="246" t="s">
        <v>32</v>
      </c>
      <c r="F1930" s="247" t="s">
        <v>1803</v>
      </c>
      <c r="G1930" s="245"/>
      <c r="H1930" s="246" t="s">
        <v>32</v>
      </c>
      <c r="I1930" s="248"/>
      <c r="J1930" s="245"/>
      <c r="K1930" s="245"/>
      <c r="L1930" s="249"/>
      <c r="M1930" s="250"/>
      <c r="N1930" s="251"/>
      <c r="O1930" s="251"/>
      <c r="P1930" s="251"/>
      <c r="Q1930" s="251"/>
      <c r="R1930" s="251"/>
      <c r="S1930" s="251"/>
      <c r="T1930" s="252"/>
      <c r="U1930" s="14"/>
      <c r="V1930" s="14"/>
      <c r="W1930" s="14"/>
      <c r="X1930" s="14"/>
      <c r="Y1930" s="14"/>
      <c r="Z1930" s="14"/>
      <c r="AA1930" s="14"/>
      <c r="AB1930" s="14"/>
      <c r="AC1930" s="14"/>
      <c r="AD1930" s="14"/>
      <c r="AE1930" s="14"/>
      <c r="AT1930" s="253" t="s">
        <v>186</v>
      </c>
      <c r="AU1930" s="253" t="s">
        <v>88</v>
      </c>
      <c r="AV1930" s="14" t="s">
        <v>86</v>
      </c>
      <c r="AW1930" s="14" t="s">
        <v>39</v>
      </c>
      <c r="AX1930" s="14" t="s">
        <v>78</v>
      </c>
      <c r="AY1930" s="253" t="s">
        <v>146</v>
      </c>
    </row>
    <row r="1931" s="14" customFormat="1">
      <c r="A1931" s="14"/>
      <c r="B1931" s="244"/>
      <c r="C1931" s="245"/>
      <c r="D1931" s="221" t="s">
        <v>186</v>
      </c>
      <c r="E1931" s="246" t="s">
        <v>32</v>
      </c>
      <c r="F1931" s="247" t="s">
        <v>1804</v>
      </c>
      <c r="G1931" s="245"/>
      <c r="H1931" s="246" t="s">
        <v>32</v>
      </c>
      <c r="I1931" s="248"/>
      <c r="J1931" s="245"/>
      <c r="K1931" s="245"/>
      <c r="L1931" s="249"/>
      <c r="M1931" s="250"/>
      <c r="N1931" s="251"/>
      <c r="O1931" s="251"/>
      <c r="P1931" s="251"/>
      <c r="Q1931" s="251"/>
      <c r="R1931" s="251"/>
      <c r="S1931" s="251"/>
      <c r="T1931" s="252"/>
      <c r="U1931" s="14"/>
      <c r="V1931" s="14"/>
      <c r="W1931" s="14"/>
      <c r="X1931" s="14"/>
      <c r="Y1931" s="14"/>
      <c r="Z1931" s="14"/>
      <c r="AA1931" s="14"/>
      <c r="AB1931" s="14"/>
      <c r="AC1931" s="14"/>
      <c r="AD1931" s="14"/>
      <c r="AE1931" s="14"/>
      <c r="AT1931" s="253" t="s">
        <v>186</v>
      </c>
      <c r="AU1931" s="253" t="s">
        <v>88</v>
      </c>
      <c r="AV1931" s="14" t="s">
        <v>86</v>
      </c>
      <c r="AW1931" s="14" t="s">
        <v>39</v>
      </c>
      <c r="AX1931" s="14" t="s">
        <v>78</v>
      </c>
      <c r="AY1931" s="253" t="s">
        <v>146</v>
      </c>
    </row>
    <row r="1932" s="13" customFormat="1">
      <c r="A1932" s="13"/>
      <c r="B1932" s="229"/>
      <c r="C1932" s="230"/>
      <c r="D1932" s="221" t="s">
        <v>186</v>
      </c>
      <c r="E1932" s="231" t="s">
        <v>32</v>
      </c>
      <c r="F1932" s="232" t="s">
        <v>1805</v>
      </c>
      <c r="G1932" s="230"/>
      <c r="H1932" s="233">
        <v>1</v>
      </c>
      <c r="I1932" s="234"/>
      <c r="J1932" s="230"/>
      <c r="K1932" s="230"/>
      <c r="L1932" s="235"/>
      <c r="M1932" s="236"/>
      <c r="N1932" s="237"/>
      <c r="O1932" s="237"/>
      <c r="P1932" s="237"/>
      <c r="Q1932" s="237"/>
      <c r="R1932" s="237"/>
      <c r="S1932" s="237"/>
      <c r="T1932" s="238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  <c r="AT1932" s="239" t="s">
        <v>186</v>
      </c>
      <c r="AU1932" s="239" t="s">
        <v>88</v>
      </c>
      <c r="AV1932" s="13" t="s">
        <v>88</v>
      </c>
      <c r="AW1932" s="13" t="s">
        <v>39</v>
      </c>
      <c r="AX1932" s="13" t="s">
        <v>78</v>
      </c>
      <c r="AY1932" s="239" t="s">
        <v>146</v>
      </c>
    </row>
    <row r="1933" s="13" customFormat="1">
      <c r="A1933" s="13"/>
      <c r="B1933" s="229"/>
      <c r="C1933" s="230"/>
      <c r="D1933" s="221" t="s">
        <v>186</v>
      </c>
      <c r="E1933" s="231" t="s">
        <v>32</v>
      </c>
      <c r="F1933" s="232" t="s">
        <v>1806</v>
      </c>
      <c r="G1933" s="230"/>
      <c r="H1933" s="233">
        <v>1</v>
      </c>
      <c r="I1933" s="234"/>
      <c r="J1933" s="230"/>
      <c r="K1933" s="230"/>
      <c r="L1933" s="235"/>
      <c r="M1933" s="236"/>
      <c r="N1933" s="237"/>
      <c r="O1933" s="237"/>
      <c r="P1933" s="237"/>
      <c r="Q1933" s="237"/>
      <c r="R1933" s="237"/>
      <c r="S1933" s="237"/>
      <c r="T1933" s="238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T1933" s="239" t="s">
        <v>186</v>
      </c>
      <c r="AU1933" s="239" t="s">
        <v>88</v>
      </c>
      <c r="AV1933" s="13" t="s">
        <v>88</v>
      </c>
      <c r="AW1933" s="13" t="s">
        <v>39</v>
      </c>
      <c r="AX1933" s="13" t="s">
        <v>78</v>
      </c>
      <c r="AY1933" s="239" t="s">
        <v>146</v>
      </c>
    </row>
    <row r="1934" s="13" customFormat="1">
      <c r="A1934" s="13"/>
      <c r="B1934" s="229"/>
      <c r="C1934" s="230"/>
      <c r="D1934" s="221" t="s">
        <v>186</v>
      </c>
      <c r="E1934" s="231" t="s">
        <v>32</v>
      </c>
      <c r="F1934" s="232" t="s">
        <v>1807</v>
      </c>
      <c r="G1934" s="230"/>
      <c r="H1934" s="233">
        <v>1</v>
      </c>
      <c r="I1934" s="234"/>
      <c r="J1934" s="230"/>
      <c r="K1934" s="230"/>
      <c r="L1934" s="235"/>
      <c r="M1934" s="236"/>
      <c r="N1934" s="237"/>
      <c r="O1934" s="237"/>
      <c r="P1934" s="237"/>
      <c r="Q1934" s="237"/>
      <c r="R1934" s="237"/>
      <c r="S1934" s="237"/>
      <c r="T1934" s="238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T1934" s="239" t="s">
        <v>186</v>
      </c>
      <c r="AU1934" s="239" t="s">
        <v>88</v>
      </c>
      <c r="AV1934" s="13" t="s">
        <v>88</v>
      </c>
      <c r="AW1934" s="13" t="s">
        <v>39</v>
      </c>
      <c r="AX1934" s="13" t="s">
        <v>78</v>
      </c>
      <c r="AY1934" s="239" t="s">
        <v>146</v>
      </c>
    </row>
    <row r="1935" s="15" customFormat="1">
      <c r="A1935" s="15"/>
      <c r="B1935" s="254"/>
      <c r="C1935" s="255"/>
      <c r="D1935" s="221" t="s">
        <v>186</v>
      </c>
      <c r="E1935" s="256" t="s">
        <v>32</v>
      </c>
      <c r="F1935" s="257" t="s">
        <v>256</v>
      </c>
      <c r="G1935" s="255"/>
      <c r="H1935" s="258">
        <v>3</v>
      </c>
      <c r="I1935" s="259"/>
      <c r="J1935" s="255"/>
      <c r="K1935" s="255"/>
      <c r="L1935" s="260"/>
      <c r="M1935" s="261"/>
      <c r="N1935" s="262"/>
      <c r="O1935" s="262"/>
      <c r="P1935" s="262"/>
      <c r="Q1935" s="262"/>
      <c r="R1935" s="262"/>
      <c r="S1935" s="262"/>
      <c r="T1935" s="263"/>
      <c r="U1935" s="15"/>
      <c r="V1935" s="15"/>
      <c r="W1935" s="15"/>
      <c r="X1935" s="15"/>
      <c r="Y1935" s="15"/>
      <c r="Z1935" s="15"/>
      <c r="AA1935" s="15"/>
      <c r="AB1935" s="15"/>
      <c r="AC1935" s="15"/>
      <c r="AD1935" s="15"/>
      <c r="AE1935" s="15"/>
      <c r="AT1935" s="264" t="s">
        <v>186</v>
      </c>
      <c r="AU1935" s="264" t="s">
        <v>88</v>
      </c>
      <c r="AV1935" s="15" t="s">
        <v>171</v>
      </c>
      <c r="AW1935" s="15" t="s">
        <v>39</v>
      </c>
      <c r="AX1935" s="15" t="s">
        <v>86</v>
      </c>
      <c r="AY1935" s="264" t="s">
        <v>146</v>
      </c>
    </row>
    <row r="1936" s="2" customFormat="1" ht="37.8" customHeight="1">
      <c r="A1936" s="42"/>
      <c r="B1936" s="43"/>
      <c r="C1936" s="265" t="s">
        <v>1941</v>
      </c>
      <c r="D1936" s="265" t="s">
        <v>286</v>
      </c>
      <c r="E1936" s="266" t="s">
        <v>1942</v>
      </c>
      <c r="F1936" s="267" t="s">
        <v>1943</v>
      </c>
      <c r="G1936" s="268" t="s">
        <v>802</v>
      </c>
      <c r="H1936" s="269">
        <v>3</v>
      </c>
      <c r="I1936" s="270"/>
      <c r="J1936" s="271">
        <f>ROUND(I1936*H1936,2)</f>
        <v>0</v>
      </c>
      <c r="K1936" s="267" t="s">
        <v>152</v>
      </c>
      <c r="L1936" s="272"/>
      <c r="M1936" s="273" t="s">
        <v>32</v>
      </c>
      <c r="N1936" s="274" t="s">
        <v>49</v>
      </c>
      <c r="O1936" s="88"/>
      <c r="P1936" s="217">
        <f>O1936*H1936</f>
        <v>0</v>
      </c>
      <c r="Q1936" s="217">
        <v>0.029999999999999999</v>
      </c>
      <c r="R1936" s="217">
        <f>Q1936*H1936</f>
        <v>0.089999999999999997</v>
      </c>
      <c r="S1936" s="217">
        <v>0</v>
      </c>
      <c r="T1936" s="218">
        <f>S1936*H1936</f>
        <v>0</v>
      </c>
      <c r="U1936" s="42"/>
      <c r="V1936" s="42"/>
      <c r="W1936" s="42"/>
      <c r="X1936" s="42"/>
      <c r="Y1936" s="42"/>
      <c r="Z1936" s="42"/>
      <c r="AA1936" s="42"/>
      <c r="AB1936" s="42"/>
      <c r="AC1936" s="42"/>
      <c r="AD1936" s="42"/>
      <c r="AE1936" s="42"/>
      <c r="AR1936" s="219" t="s">
        <v>538</v>
      </c>
      <c r="AT1936" s="219" t="s">
        <v>286</v>
      </c>
      <c r="AU1936" s="219" t="s">
        <v>88</v>
      </c>
      <c r="AY1936" s="20" t="s">
        <v>146</v>
      </c>
      <c r="BE1936" s="220">
        <f>IF(N1936="základní",J1936,0)</f>
        <v>0</v>
      </c>
      <c r="BF1936" s="220">
        <f>IF(N1936="snížená",J1936,0)</f>
        <v>0</v>
      </c>
      <c r="BG1936" s="220">
        <f>IF(N1936="zákl. přenesená",J1936,0)</f>
        <v>0</v>
      </c>
      <c r="BH1936" s="220">
        <f>IF(N1936="sníž. přenesená",J1936,0)</f>
        <v>0</v>
      </c>
      <c r="BI1936" s="220">
        <f>IF(N1936="nulová",J1936,0)</f>
        <v>0</v>
      </c>
      <c r="BJ1936" s="20" t="s">
        <v>86</v>
      </c>
      <c r="BK1936" s="220">
        <f>ROUND(I1936*H1936,2)</f>
        <v>0</v>
      </c>
      <c r="BL1936" s="20" t="s">
        <v>362</v>
      </c>
      <c r="BM1936" s="219" t="s">
        <v>1944</v>
      </c>
    </row>
    <row r="1937" s="2" customFormat="1">
      <c r="A1937" s="42"/>
      <c r="B1937" s="43"/>
      <c r="C1937" s="44"/>
      <c r="D1937" s="221" t="s">
        <v>155</v>
      </c>
      <c r="E1937" s="44"/>
      <c r="F1937" s="222" t="s">
        <v>1943</v>
      </c>
      <c r="G1937" s="44"/>
      <c r="H1937" s="44"/>
      <c r="I1937" s="223"/>
      <c r="J1937" s="44"/>
      <c r="K1937" s="44"/>
      <c r="L1937" s="48"/>
      <c r="M1937" s="224"/>
      <c r="N1937" s="225"/>
      <c r="O1937" s="88"/>
      <c r="P1937" s="88"/>
      <c r="Q1937" s="88"/>
      <c r="R1937" s="88"/>
      <c r="S1937" s="88"/>
      <c r="T1937" s="89"/>
      <c r="U1937" s="42"/>
      <c r="V1937" s="42"/>
      <c r="W1937" s="42"/>
      <c r="X1937" s="42"/>
      <c r="Y1937" s="42"/>
      <c r="Z1937" s="42"/>
      <c r="AA1937" s="42"/>
      <c r="AB1937" s="42"/>
      <c r="AC1937" s="42"/>
      <c r="AD1937" s="42"/>
      <c r="AE1937" s="42"/>
      <c r="AT1937" s="20" t="s">
        <v>155</v>
      </c>
      <c r="AU1937" s="20" t="s">
        <v>88</v>
      </c>
    </row>
    <row r="1938" s="2" customFormat="1" ht="24.15" customHeight="1">
      <c r="A1938" s="42"/>
      <c r="B1938" s="43"/>
      <c r="C1938" s="208" t="s">
        <v>1945</v>
      </c>
      <c r="D1938" s="208" t="s">
        <v>149</v>
      </c>
      <c r="E1938" s="209" t="s">
        <v>1946</v>
      </c>
      <c r="F1938" s="210" t="s">
        <v>1947</v>
      </c>
      <c r="G1938" s="211" t="s">
        <v>802</v>
      </c>
      <c r="H1938" s="212">
        <v>2</v>
      </c>
      <c r="I1938" s="213"/>
      <c r="J1938" s="214">
        <f>ROUND(I1938*H1938,2)</f>
        <v>0</v>
      </c>
      <c r="K1938" s="210" t="s">
        <v>152</v>
      </c>
      <c r="L1938" s="48"/>
      <c r="M1938" s="215" t="s">
        <v>32</v>
      </c>
      <c r="N1938" s="216" t="s">
        <v>49</v>
      </c>
      <c r="O1938" s="88"/>
      <c r="P1938" s="217">
        <f>O1938*H1938</f>
        <v>0</v>
      </c>
      <c r="Q1938" s="217">
        <v>0.00040000000000000002</v>
      </c>
      <c r="R1938" s="217">
        <f>Q1938*H1938</f>
        <v>0.00080000000000000004</v>
      </c>
      <c r="S1938" s="217">
        <v>0</v>
      </c>
      <c r="T1938" s="218">
        <f>S1938*H1938</f>
        <v>0</v>
      </c>
      <c r="U1938" s="42"/>
      <c r="V1938" s="42"/>
      <c r="W1938" s="42"/>
      <c r="X1938" s="42"/>
      <c r="Y1938" s="42"/>
      <c r="Z1938" s="42"/>
      <c r="AA1938" s="42"/>
      <c r="AB1938" s="42"/>
      <c r="AC1938" s="42"/>
      <c r="AD1938" s="42"/>
      <c r="AE1938" s="42"/>
      <c r="AR1938" s="219" t="s">
        <v>362</v>
      </c>
      <c r="AT1938" s="219" t="s">
        <v>149</v>
      </c>
      <c r="AU1938" s="219" t="s">
        <v>88</v>
      </c>
      <c r="AY1938" s="20" t="s">
        <v>146</v>
      </c>
      <c r="BE1938" s="220">
        <f>IF(N1938="základní",J1938,0)</f>
        <v>0</v>
      </c>
      <c r="BF1938" s="220">
        <f>IF(N1938="snížená",J1938,0)</f>
        <v>0</v>
      </c>
      <c r="BG1938" s="220">
        <f>IF(N1938="zákl. přenesená",J1938,0)</f>
        <v>0</v>
      </c>
      <c r="BH1938" s="220">
        <f>IF(N1938="sníž. přenesená",J1938,0)</f>
        <v>0</v>
      </c>
      <c r="BI1938" s="220">
        <f>IF(N1938="nulová",J1938,0)</f>
        <v>0</v>
      </c>
      <c r="BJ1938" s="20" t="s">
        <v>86</v>
      </c>
      <c r="BK1938" s="220">
        <f>ROUND(I1938*H1938,2)</f>
        <v>0</v>
      </c>
      <c r="BL1938" s="20" t="s">
        <v>362</v>
      </c>
      <c r="BM1938" s="219" t="s">
        <v>1948</v>
      </c>
    </row>
    <row r="1939" s="2" customFormat="1">
      <c r="A1939" s="42"/>
      <c r="B1939" s="43"/>
      <c r="C1939" s="44"/>
      <c r="D1939" s="221" t="s">
        <v>155</v>
      </c>
      <c r="E1939" s="44"/>
      <c r="F1939" s="222" t="s">
        <v>1949</v>
      </c>
      <c r="G1939" s="44"/>
      <c r="H1939" s="44"/>
      <c r="I1939" s="223"/>
      <c r="J1939" s="44"/>
      <c r="K1939" s="44"/>
      <c r="L1939" s="48"/>
      <c r="M1939" s="224"/>
      <c r="N1939" s="225"/>
      <c r="O1939" s="88"/>
      <c r="P1939" s="88"/>
      <c r="Q1939" s="88"/>
      <c r="R1939" s="88"/>
      <c r="S1939" s="88"/>
      <c r="T1939" s="89"/>
      <c r="U1939" s="42"/>
      <c r="V1939" s="42"/>
      <c r="W1939" s="42"/>
      <c r="X1939" s="42"/>
      <c r="Y1939" s="42"/>
      <c r="Z1939" s="42"/>
      <c r="AA1939" s="42"/>
      <c r="AB1939" s="42"/>
      <c r="AC1939" s="42"/>
      <c r="AD1939" s="42"/>
      <c r="AE1939" s="42"/>
      <c r="AT1939" s="20" t="s">
        <v>155</v>
      </c>
      <c r="AU1939" s="20" t="s">
        <v>88</v>
      </c>
    </row>
    <row r="1940" s="2" customFormat="1">
      <c r="A1940" s="42"/>
      <c r="B1940" s="43"/>
      <c r="C1940" s="44"/>
      <c r="D1940" s="226" t="s">
        <v>156</v>
      </c>
      <c r="E1940" s="44"/>
      <c r="F1940" s="227" t="s">
        <v>1950</v>
      </c>
      <c r="G1940" s="44"/>
      <c r="H1940" s="44"/>
      <c r="I1940" s="223"/>
      <c r="J1940" s="44"/>
      <c r="K1940" s="44"/>
      <c r="L1940" s="48"/>
      <c r="M1940" s="224"/>
      <c r="N1940" s="225"/>
      <c r="O1940" s="88"/>
      <c r="P1940" s="88"/>
      <c r="Q1940" s="88"/>
      <c r="R1940" s="88"/>
      <c r="S1940" s="88"/>
      <c r="T1940" s="89"/>
      <c r="U1940" s="42"/>
      <c r="V1940" s="42"/>
      <c r="W1940" s="42"/>
      <c r="X1940" s="42"/>
      <c r="Y1940" s="42"/>
      <c r="Z1940" s="42"/>
      <c r="AA1940" s="42"/>
      <c r="AB1940" s="42"/>
      <c r="AC1940" s="42"/>
      <c r="AD1940" s="42"/>
      <c r="AE1940" s="42"/>
      <c r="AT1940" s="20" t="s">
        <v>156</v>
      </c>
      <c r="AU1940" s="20" t="s">
        <v>88</v>
      </c>
    </row>
    <row r="1941" s="14" customFormat="1">
      <c r="A1941" s="14"/>
      <c r="B1941" s="244"/>
      <c r="C1941" s="245"/>
      <c r="D1941" s="221" t="s">
        <v>186</v>
      </c>
      <c r="E1941" s="246" t="s">
        <v>32</v>
      </c>
      <c r="F1941" s="247" t="s">
        <v>1820</v>
      </c>
      <c r="G1941" s="245"/>
      <c r="H1941" s="246" t="s">
        <v>32</v>
      </c>
      <c r="I1941" s="248"/>
      <c r="J1941" s="245"/>
      <c r="K1941" s="245"/>
      <c r="L1941" s="249"/>
      <c r="M1941" s="250"/>
      <c r="N1941" s="251"/>
      <c r="O1941" s="251"/>
      <c r="P1941" s="251"/>
      <c r="Q1941" s="251"/>
      <c r="R1941" s="251"/>
      <c r="S1941" s="251"/>
      <c r="T1941" s="252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T1941" s="253" t="s">
        <v>186</v>
      </c>
      <c r="AU1941" s="253" t="s">
        <v>88</v>
      </c>
      <c r="AV1941" s="14" t="s">
        <v>86</v>
      </c>
      <c r="AW1941" s="14" t="s">
        <v>39</v>
      </c>
      <c r="AX1941" s="14" t="s">
        <v>78</v>
      </c>
      <c r="AY1941" s="253" t="s">
        <v>146</v>
      </c>
    </row>
    <row r="1942" s="13" customFormat="1">
      <c r="A1942" s="13"/>
      <c r="B1942" s="229"/>
      <c r="C1942" s="230"/>
      <c r="D1942" s="221" t="s">
        <v>186</v>
      </c>
      <c r="E1942" s="231" t="s">
        <v>32</v>
      </c>
      <c r="F1942" s="232" t="s">
        <v>1821</v>
      </c>
      <c r="G1942" s="230"/>
      <c r="H1942" s="233">
        <v>1</v>
      </c>
      <c r="I1942" s="234"/>
      <c r="J1942" s="230"/>
      <c r="K1942" s="230"/>
      <c r="L1942" s="235"/>
      <c r="M1942" s="236"/>
      <c r="N1942" s="237"/>
      <c r="O1942" s="237"/>
      <c r="P1942" s="237"/>
      <c r="Q1942" s="237"/>
      <c r="R1942" s="237"/>
      <c r="S1942" s="237"/>
      <c r="T1942" s="238"/>
      <c r="U1942" s="13"/>
      <c r="V1942" s="13"/>
      <c r="W1942" s="13"/>
      <c r="X1942" s="13"/>
      <c r="Y1942" s="13"/>
      <c r="Z1942" s="13"/>
      <c r="AA1942" s="13"/>
      <c r="AB1942" s="13"/>
      <c r="AC1942" s="13"/>
      <c r="AD1942" s="13"/>
      <c r="AE1942" s="13"/>
      <c r="AT1942" s="239" t="s">
        <v>186</v>
      </c>
      <c r="AU1942" s="239" t="s">
        <v>88</v>
      </c>
      <c r="AV1942" s="13" t="s">
        <v>88</v>
      </c>
      <c r="AW1942" s="13" t="s">
        <v>39</v>
      </c>
      <c r="AX1942" s="13" t="s">
        <v>78</v>
      </c>
      <c r="AY1942" s="239" t="s">
        <v>146</v>
      </c>
    </row>
    <row r="1943" s="14" customFormat="1">
      <c r="A1943" s="14"/>
      <c r="B1943" s="244"/>
      <c r="C1943" s="245"/>
      <c r="D1943" s="221" t="s">
        <v>186</v>
      </c>
      <c r="E1943" s="246" t="s">
        <v>32</v>
      </c>
      <c r="F1943" s="247" t="s">
        <v>1822</v>
      </c>
      <c r="G1943" s="245"/>
      <c r="H1943" s="246" t="s">
        <v>32</v>
      </c>
      <c r="I1943" s="248"/>
      <c r="J1943" s="245"/>
      <c r="K1943" s="245"/>
      <c r="L1943" s="249"/>
      <c r="M1943" s="250"/>
      <c r="N1943" s="251"/>
      <c r="O1943" s="251"/>
      <c r="P1943" s="251"/>
      <c r="Q1943" s="251"/>
      <c r="R1943" s="251"/>
      <c r="S1943" s="251"/>
      <c r="T1943" s="252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T1943" s="253" t="s">
        <v>186</v>
      </c>
      <c r="AU1943" s="253" t="s">
        <v>88</v>
      </c>
      <c r="AV1943" s="14" t="s">
        <v>86</v>
      </c>
      <c r="AW1943" s="14" t="s">
        <v>39</v>
      </c>
      <c r="AX1943" s="14" t="s">
        <v>78</v>
      </c>
      <c r="AY1943" s="253" t="s">
        <v>146</v>
      </c>
    </row>
    <row r="1944" s="13" customFormat="1">
      <c r="A1944" s="13"/>
      <c r="B1944" s="229"/>
      <c r="C1944" s="230"/>
      <c r="D1944" s="221" t="s">
        <v>186</v>
      </c>
      <c r="E1944" s="231" t="s">
        <v>32</v>
      </c>
      <c r="F1944" s="232" t="s">
        <v>1823</v>
      </c>
      <c r="G1944" s="230"/>
      <c r="H1944" s="233">
        <v>1</v>
      </c>
      <c r="I1944" s="234"/>
      <c r="J1944" s="230"/>
      <c r="K1944" s="230"/>
      <c r="L1944" s="235"/>
      <c r="M1944" s="236"/>
      <c r="N1944" s="237"/>
      <c r="O1944" s="237"/>
      <c r="P1944" s="237"/>
      <c r="Q1944" s="237"/>
      <c r="R1944" s="237"/>
      <c r="S1944" s="237"/>
      <c r="T1944" s="238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T1944" s="239" t="s">
        <v>186</v>
      </c>
      <c r="AU1944" s="239" t="s">
        <v>88</v>
      </c>
      <c r="AV1944" s="13" t="s">
        <v>88</v>
      </c>
      <c r="AW1944" s="13" t="s">
        <v>39</v>
      </c>
      <c r="AX1944" s="13" t="s">
        <v>78</v>
      </c>
      <c r="AY1944" s="239" t="s">
        <v>146</v>
      </c>
    </row>
    <row r="1945" s="15" customFormat="1">
      <c r="A1945" s="15"/>
      <c r="B1945" s="254"/>
      <c r="C1945" s="255"/>
      <c r="D1945" s="221" t="s">
        <v>186</v>
      </c>
      <c r="E1945" s="256" t="s">
        <v>32</v>
      </c>
      <c r="F1945" s="257" t="s">
        <v>256</v>
      </c>
      <c r="G1945" s="255"/>
      <c r="H1945" s="258">
        <v>2</v>
      </c>
      <c r="I1945" s="259"/>
      <c r="J1945" s="255"/>
      <c r="K1945" s="255"/>
      <c r="L1945" s="260"/>
      <c r="M1945" s="261"/>
      <c r="N1945" s="262"/>
      <c r="O1945" s="262"/>
      <c r="P1945" s="262"/>
      <c r="Q1945" s="262"/>
      <c r="R1945" s="262"/>
      <c r="S1945" s="262"/>
      <c r="T1945" s="263"/>
      <c r="U1945" s="15"/>
      <c r="V1945" s="15"/>
      <c r="W1945" s="15"/>
      <c r="X1945" s="15"/>
      <c r="Y1945" s="15"/>
      <c r="Z1945" s="15"/>
      <c r="AA1945" s="15"/>
      <c r="AB1945" s="15"/>
      <c r="AC1945" s="15"/>
      <c r="AD1945" s="15"/>
      <c r="AE1945" s="15"/>
      <c r="AT1945" s="264" t="s">
        <v>186</v>
      </c>
      <c r="AU1945" s="264" t="s">
        <v>88</v>
      </c>
      <c r="AV1945" s="15" t="s">
        <v>171</v>
      </c>
      <c r="AW1945" s="15" t="s">
        <v>39</v>
      </c>
      <c r="AX1945" s="15" t="s">
        <v>86</v>
      </c>
      <c r="AY1945" s="264" t="s">
        <v>146</v>
      </c>
    </row>
    <row r="1946" s="2" customFormat="1" ht="37.8" customHeight="1">
      <c r="A1946" s="42"/>
      <c r="B1946" s="43"/>
      <c r="C1946" s="265" t="s">
        <v>1951</v>
      </c>
      <c r="D1946" s="265" t="s">
        <v>286</v>
      </c>
      <c r="E1946" s="266" t="s">
        <v>1952</v>
      </c>
      <c r="F1946" s="267" t="s">
        <v>1953</v>
      </c>
      <c r="G1946" s="268" t="s">
        <v>802</v>
      </c>
      <c r="H1946" s="269">
        <v>2</v>
      </c>
      <c r="I1946" s="270"/>
      <c r="J1946" s="271">
        <f>ROUND(I1946*H1946,2)</f>
        <v>0</v>
      </c>
      <c r="K1946" s="267" t="s">
        <v>152</v>
      </c>
      <c r="L1946" s="272"/>
      <c r="M1946" s="273" t="s">
        <v>32</v>
      </c>
      <c r="N1946" s="274" t="s">
        <v>49</v>
      </c>
      <c r="O1946" s="88"/>
      <c r="P1946" s="217">
        <f>O1946*H1946</f>
        <v>0</v>
      </c>
      <c r="Q1946" s="217">
        <v>0.025999999999999999</v>
      </c>
      <c r="R1946" s="217">
        <f>Q1946*H1946</f>
        <v>0.051999999999999998</v>
      </c>
      <c r="S1946" s="217">
        <v>0</v>
      </c>
      <c r="T1946" s="218">
        <f>S1946*H1946</f>
        <v>0</v>
      </c>
      <c r="U1946" s="42"/>
      <c r="V1946" s="42"/>
      <c r="W1946" s="42"/>
      <c r="X1946" s="42"/>
      <c r="Y1946" s="42"/>
      <c r="Z1946" s="42"/>
      <c r="AA1946" s="42"/>
      <c r="AB1946" s="42"/>
      <c r="AC1946" s="42"/>
      <c r="AD1946" s="42"/>
      <c r="AE1946" s="42"/>
      <c r="AR1946" s="219" t="s">
        <v>538</v>
      </c>
      <c r="AT1946" s="219" t="s">
        <v>286</v>
      </c>
      <c r="AU1946" s="219" t="s">
        <v>88</v>
      </c>
      <c r="AY1946" s="20" t="s">
        <v>146</v>
      </c>
      <c r="BE1946" s="220">
        <f>IF(N1946="základní",J1946,0)</f>
        <v>0</v>
      </c>
      <c r="BF1946" s="220">
        <f>IF(N1946="snížená",J1946,0)</f>
        <v>0</v>
      </c>
      <c r="BG1946" s="220">
        <f>IF(N1946="zákl. přenesená",J1946,0)</f>
        <v>0</v>
      </c>
      <c r="BH1946" s="220">
        <f>IF(N1946="sníž. přenesená",J1946,0)</f>
        <v>0</v>
      </c>
      <c r="BI1946" s="220">
        <f>IF(N1946="nulová",J1946,0)</f>
        <v>0</v>
      </c>
      <c r="BJ1946" s="20" t="s">
        <v>86</v>
      </c>
      <c r="BK1946" s="220">
        <f>ROUND(I1946*H1946,2)</f>
        <v>0</v>
      </c>
      <c r="BL1946" s="20" t="s">
        <v>362</v>
      </c>
      <c r="BM1946" s="219" t="s">
        <v>1954</v>
      </c>
    </row>
    <row r="1947" s="2" customFormat="1">
      <c r="A1947" s="42"/>
      <c r="B1947" s="43"/>
      <c r="C1947" s="44"/>
      <c r="D1947" s="221" t="s">
        <v>155</v>
      </c>
      <c r="E1947" s="44"/>
      <c r="F1947" s="222" t="s">
        <v>1953</v>
      </c>
      <c r="G1947" s="44"/>
      <c r="H1947" s="44"/>
      <c r="I1947" s="223"/>
      <c r="J1947" s="44"/>
      <c r="K1947" s="44"/>
      <c r="L1947" s="48"/>
      <c r="M1947" s="224"/>
      <c r="N1947" s="225"/>
      <c r="O1947" s="88"/>
      <c r="P1947" s="88"/>
      <c r="Q1947" s="88"/>
      <c r="R1947" s="88"/>
      <c r="S1947" s="88"/>
      <c r="T1947" s="89"/>
      <c r="U1947" s="42"/>
      <c r="V1947" s="42"/>
      <c r="W1947" s="42"/>
      <c r="X1947" s="42"/>
      <c r="Y1947" s="42"/>
      <c r="Z1947" s="42"/>
      <c r="AA1947" s="42"/>
      <c r="AB1947" s="42"/>
      <c r="AC1947" s="42"/>
      <c r="AD1947" s="42"/>
      <c r="AE1947" s="42"/>
      <c r="AT1947" s="20" t="s">
        <v>155</v>
      </c>
      <c r="AU1947" s="20" t="s">
        <v>88</v>
      </c>
    </row>
    <row r="1948" s="2" customFormat="1" ht="33" customHeight="1">
      <c r="A1948" s="42"/>
      <c r="B1948" s="43"/>
      <c r="C1948" s="208" t="s">
        <v>1955</v>
      </c>
      <c r="D1948" s="208" t="s">
        <v>149</v>
      </c>
      <c r="E1948" s="209" t="s">
        <v>1956</v>
      </c>
      <c r="F1948" s="210" t="s">
        <v>1957</v>
      </c>
      <c r="G1948" s="211" t="s">
        <v>802</v>
      </c>
      <c r="H1948" s="212">
        <v>5</v>
      </c>
      <c r="I1948" s="213"/>
      <c r="J1948" s="214">
        <f>ROUND(I1948*H1948,2)</f>
        <v>0</v>
      </c>
      <c r="K1948" s="210" t="s">
        <v>152</v>
      </c>
      <c r="L1948" s="48"/>
      <c r="M1948" s="215" t="s">
        <v>32</v>
      </c>
      <c r="N1948" s="216" t="s">
        <v>49</v>
      </c>
      <c r="O1948" s="88"/>
      <c r="P1948" s="217">
        <f>O1948*H1948</f>
        <v>0</v>
      </c>
      <c r="Q1948" s="217">
        <v>0.00040999999999999999</v>
      </c>
      <c r="R1948" s="217">
        <f>Q1948*H1948</f>
        <v>0.0020499999999999997</v>
      </c>
      <c r="S1948" s="217">
        <v>0</v>
      </c>
      <c r="T1948" s="218">
        <f>S1948*H1948</f>
        <v>0</v>
      </c>
      <c r="U1948" s="42"/>
      <c r="V1948" s="42"/>
      <c r="W1948" s="42"/>
      <c r="X1948" s="42"/>
      <c r="Y1948" s="42"/>
      <c r="Z1948" s="42"/>
      <c r="AA1948" s="42"/>
      <c r="AB1948" s="42"/>
      <c r="AC1948" s="42"/>
      <c r="AD1948" s="42"/>
      <c r="AE1948" s="42"/>
      <c r="AR1948" s="219" t="s">
        <v>362</v>
      </c>
      <c r="AT1948" s="219" t="s">
        <v>149</v>
      </c>
      <c r="AU1948" s="219" t="s">
        <v>88</v>
      </c>
      <c r="AY1948" s="20" t="s">
        <v>146</v>
      </c>
      <c r="BE1948" s="220">
        <f>IF(N1948="základní",J1948,0)</f>
        <v>0</v>
      </c>
      <c r="BF1948" s="220">
        <f>IF(N1948="snížená",J1948,0)</f>
        <v>0</v>
      </c>
      <c r="BG1948" s="220">
        <f>IF(N1948="zákl. přenesená",J1948,0)</f>
        <v>0</v>
      </c>
      <c r="BH1948" s="220">
        <f>IF(N1948="sníž. přenesená",J1948,0)</f>
        <v>0</v>
      </c>
      <c r="BI1948" s="220">
        <f>IF(N1948="nulová",J1948,0)</f>
        <v>0</v>
      </c>
      <c r="BJ1948" s="20" t="s">
        <v>86</v>
      </c>
      <c r="BK1948" s="220">
        <f>ROUND(I1948*H1948,2)</f>
        <v>0</v>
      </c>
      <c r="BL1948" s="20" t="s">
        <v>362</v>
      </c>
      <c r="BM1948" s="219" t="s">
        <v>1958</v>
      </c>
    </row>
    <row r="1949" s="2" customFormat="1">
      <c r="A1949" s="42"/>
      <c r="B1949" s="43"/>
      <c r="C1949" s="44"/>
      <c r="D1949" s="221" t="s">
        <v>155</v>
      </c>
      <c r="E1949" s="44"/>
      <c r="F1949" s="222" t="s">
        <v>1959</v>
      </c>
      <c r="G1949" s="44"/>
      <c r="H1949" s="44"/>
      <c r="I1949" s="223"/>
      <c r="J1949" s="44"/>
      <c r="K1949" s="44"/>
      <c r="L1949" s="48"/>
      <c r="M1949" s="224"/>
      <c r="N1949" s="225"/>
      <c r="O1949" s="88"/>
      <c r="P1949" s="88"/>
      <c r="Q1949" s="88"/>
      <c r="R1949" s="88"/>
      <c r="S1949" s="88"/>
      <c r="T1949" s="89"/>
      <c r="U1949" s="42"/>
      <c r="V1949" s="42"/>
      <c r="W1949" s="42"/>
      <c r="X1949" s="42"/>
      <c r="Y1949" s="42"/>
      <c r="Z1949" s="42"/>
      <c r="AA1949" s="42"/>
      <c r="AB1949" s="42"/>
      <c r="AC1949" s="42"/>
      <c r="AD1949" s="42"/>
      <c r="AE1949" s="42"/>
      <c r="AT1949" s="20" t="s">
        <v>155</v>
      </c>
      <c r="AU1949" s="20" t="s">
        <v>88</v>
      </c>
    </row>
    <row r="1950" s="2" customFormat="1">
      <c r="A1950" s="42"/>
      <c r="B1950" s="43"/>
      <c r="C1950" s="44"/>
      <c r="D1950" s="226" t="s">
        <v>156</v>
      </c>
      <c r="E1950" s="44"/>
      <c r="F1950" s="227" t="s">
        <v>1960</v>
      </c>
      <c r="G1950" s="44"/>
      <c r="H1950" s="44"/>
      <c r="I1950" s="223"/>
      <c r="J1950" s="44"/>
      <c r="K1950" s="44"/>
      <c r="L1950" s="48"/>
      <c r="M1950" s="224"/>
      <c r="N1950" s="225"/>
      <c r="O1950" s="88"/>
      <c r="P1950" s="88"/>
      <c r="Q1950" s="88"/>
      <c r="R1950" s="88"/>
      <c r="S1950" s="88"/>
      <c r="T1950" s="89"/>
      <c r="U1950" s="42"/>
      <c r="V1950" s="42"/>
      <c r="W1950" s="42"/>
      <c r="X1950" s="42"/>
      <c r="Y1950" s="42"/>
      <c r="Z1950" s="42"/>
      <c r="AA1950" s="42"/>
      <c r="AB1950" s="42"/>
      <c r="AC1950" s="42"/>
      <c r="AD1950" s="42"/>
      <c r="AE1950" s="42"/>
      <c r="AT1950" s="20" t="s">
        <v>156</v>
      </c>
      <c r="AU1950" s="20" t="s">
        <v>88</v>
      </c>
    </row>
    <row r="1951" s="14" customFormat="1">
      <c r="A1951" s="14"/>
      <c r="B1951" s="244"/>
      <c r="C1951" s="245"/>
      <c r="D1951" s="221" t="s">
        <v>186</v>
      </c>
      <c r="E1951" s="246" t="s">
        <v>32</v>
      </c>
      <c r="F1951" s="247" t="s">
        <v>1822</v>
      </c>
      <c r="G1951" s="245"/>
      <c r="H1951" s="246" t="s">
        <v>32</v>
      </c>
      <c r="I1951" s="248"/>
      <c r="J1951" s="245"/>
      <c r="K1951" s="245"/>
      <c r="L1951" s="249"/>
      <c r="M1951" s="250"/>
      <c r="N1951" s="251"/>
      <c r="O1951" s="251"/>
      <c r="P1951" s="251"/>
      <c r="Q1951" s="251"/>
      <c r="R1951" s="251"/>
      <c r="S1951" s="251"/>
      <c r="T1951" s="252"/>
      <c r="U1951" s="14"/>
      <c r="V1951" s="14"/>
      <c r="W1951" s="14"/>
      <c r="X1951" s="14"/>
      <c r="Y1951" s="14"/>
      <c r="Z1951" s="14"/>
      <c r="AA1951" s="14"/>
      <c r="AB1951" s="14"/>
      <c r="AC1951" s="14"/>
      <c r="AD1951" s="14"/>
      <c r="AE1951" s="14"/>
      <c r="AT1951" s="253" t="s">
        <v>186</v>
      </c>
      <c r="AU1951" s="253" t="s">
        <v>88</v>
      </c>
      <c r="AV1951" s="14" t="s">
        <v>86</v>
      </c>
      <c r="AW1951" s="14" t="s">
        <v>39</v>
      </c>
      <c r="AX1951" s="14" t="s">
        <v>78</v>
      </c>
      <c r="AY1951" s="253" t="s">
        <v>146</v>
      </c>
    </row>
    <row r="1952" s="13" customFormat="1">
      <c r="A1952" s="13"/>
      <c r="B1952" s="229"/>
      <c r="C1952" s="230"/>
      <c r="D1952" s="221" t="s">
        <v>186</v>
      </c>
      <c r="E1952" s="231" t="s">
        <v>32</v>
      </c>
      <c r="F1952" s="232" t="s">
        <v>1824</v>
      </c>
      <c r="G1952" s="230"/>
      <c r="H1952" s="233">
        <v>1</v>
      </c>
      <c r="I1952" s="234"/>
      <c r="J1952" s="230"/>
      <c r="K1952" s="230"/>
      <c r="L1952" s="235"/>
      <c r="M1952" s="236"/>
      <c r="N1952" s="237"/>
      <c r="O1952" s="237"/>
      <c r="P1952" s="237"/>
      <c r="Q1952" s="237"/>
      <c r="R1952" s="237"/>
      <c r="S1952" s="237"/>
      <c r="T1952" s="238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T1952" s="239" t="s">
        <v>186</v>
      </c>
      <c r="AU1952" s="239" t="s">
        <v>88</v>
      </c>
      <c r="AV1952" s="13" t="s">
        <v>88</v>
      </c>
      <c r="AW1952" s="13" t="s">
        <v>39</v>
      </c>
      <c r="AX1952" s="13" t="s">
        <v>78</v>
      </c>
      <c r="AY1952" s="239" t="s">
        <v>146</v>
      </c>
    </row>
    <row r="1953" s="13" customFormat="1">
      <c r="A1953" s="13"/>
      <c r="B1953" s="229"/>
      <c r="C1953" s="230"/>
      <c r="D1953" s="221" t="s">
        <v>186</v>
      </c>
      <c r="E1953" s="231" t="s">
        <v>32</v>
      </c>
      <c r="F1953" s="232" t="s">
        <v>1825</v>
      </c>
      <c r="G1953" s="230"/>
      <c r="H1953" s="233">
        <v>1</v>
      </c>
      <c r="I1953" s="234"/>
      <c r="J1953" s="230"/>
      <c r="K1953" s="230"/>
      <c r="L1953" s="235"/>
      <c r="M1953" s="236"/>
      <c r="N1953" s="237"/>
      <c r="O1953" s="237"/>
      <c r="P1953" s="237"/>
      <c r="Q1953" s="237"/>
      <c r="R1953" s="237"/>
      <c r="S1953" s="237"/>
      <c r="T1953" s="238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T1953" s="239" t="s">
        <v>186</v>
      </c>
      <c r="AU1953" s="239" t="s">
        <v>88</v>
      </c>
      <c r="AV1953" s="13" t="s">
        <v>88</v>
      </c>
      <c r="AW1953" s="13" t="s">
        <v>39</v>
      </c>
      <c r="AX1953" s="13" t="s">
        <v>78</v>
      </c>
      <c r="AY1953" s="239" t="s">
        <v>146</v>
      </c>
    </row>
    <row r="1954" s="14" customFormat="1">
      <c r="A1954" s="14"/>
      <c r="B1954" s="244"/>
      <c r="C1954" s="245"/>
      <c r="D1954" s="221" t="s">
        <v>186</v>
      </c>
      <c r="E1954" s="246" t="s">
        <v>32</v>
      </c>
      <c r="F1954" s="247" t="s">
        <v>1844</v>
      </c>
      <c r="G1954" s="245"/>
      <c r="H1954" s="246" t="s">
        <v>32</v>
      </c>
      <c r="I1954" s="248"/>
      <c r="J1954" s="245"/>
      <c r="K1954" s="245"/>
      <c r="L1954" s="249"/>
      <c r="M1954" s="250"/>
      <c r="N1954" s="251"/>
      <c r="O1954" s="251"/>
      <c r="P1954" s="251"/>
      <c r="Q1954" s="251"/>
      <c r="R1954" s="251"/>
      <c r="S1954" s="251"/>
      <c r="T1954" s="252"/>
      <c r="U1954" s="14"/>
      <c r="V1954" s="14"/>
      <c r="W1954" s="14"/>
      <c r="X1954" s="14"/>
      <c r="Y1954" s="14"/>
      <c r="Z1954" s="14"/>
      <c r="AA1954" s="14"/>
      <c r="AB1954" s="14"/>
      <c r="AC1954" s="14"/>
      <c r="AD1954" s="14"/>
      <c r="AE1954" s="14"/>
      <c r="AT1954" s="253" t="s">
        <v>186</v>
      </c>
      <c r="AU1954" s="253" t="s">
        <v>88</v>
      </c>
      <c r="AV1954" s="14" t="s">
        <v>86</v>
      </c>
      <c r="AW1954" s="14" t="s">
        <v>39</v>
      </c>
      <c r="AX1954" s="14" t="s">
        <v>78</v>
      </c>
      <c r="AY1954" s="253" t="s">
        <v>146</v>
      </c>
    </row>
    <row r="1955" s="13" customFormat="1">
      <c r="A1955" s="13"/>
      <c r="B1955" s="229"/>
      <c r="C1955" s="230"/>
      <c r="D1955" s="221" t="s">
        <v>186</v>
      </c>
      <c r="E1955" s="231" t="s">
        <v>32</v>
      </c>
      <c r="F1955" s="232" t="s">
        <v>1845</v>
      </c>
      <c r="G1955" s="230"/>
      <c r="H1955" s="233">
        <v>1</v>
      </c>
      <c r="I1955" s="234"/>
      <c r="J1955" s="230"/>
      <c r="K1955" s="230"/>
      <c r="L1955" s="235"/>
      <c r="M1955" s="236"/>
      <c r="N1955" s="237"/>
      <c r="O1955" s="237"/>
      <c r="P1955" s="237"/>
      <c r="Q1955" s="237"/>
      <c r="R1955" s="237"/>
      <c r="S1955" s="237"/>
      <c r="T1955" s="238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T1955" s="239" t="s">
        <v>186</v>
      </c>
      <c r="AU1955" s="239" t="s">
        <v>88</v>
      </c>
      <c r="AV1955" s="13" t="s">
        <v>88</v>
      </c>
      <c r="AW1955" s="13" t="s">
        <v>39</v>
      </c>
      <c r="AX1955" s="13" t="s">
        <v>78</v>
      </c>
      <c r="AY1955" s="239" t="s">
        <v>146</v>
      </c>
    </row>
    <row r="1956" s="13" customFormat="1">
      <c r="A1956" s="13"/>
      <c r="B1956" s="229"/>
      <c r="C1956" s="230"/>
      <c r="D1956" s="221" t="s">
        <v>186</v>
      </c>
      <c r="E1956" s="231" t="s">
        <v>32</v>
      </c>
      <c r="F1956" s="232" t="s">
        <v>1846</v>
      </c>
      <c r="G1956" s="230"/>
      <c r="H1956" s="233">
        <v>1</v>
      </c>
      <c r="I1956" s="234"/>
      <c r="J1956" s="230"/>
      <c r="K1956" s="230"/>
      <c r="L1956" s="235"/>
      <c r="M1956" s="236"/>
      <c r="N1956" s="237"/>
      <c r="O1956" s="237"/>
      <c r="P1956" s="237"/>
      <c r="Q1956" s="237"/>
      <c r="R1956" s="237"/>
      <c r="S1956" s="237"/>
      <c r="T1956" s="238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T1956" s="239" t="s">
        <v>186</v>
      </c>
      <c r="AU1956" s="239" t="s">
        <v>88</v>
      </c>
      <c r="AV1956" s="13" t="s">
        <v>88</v>
      </c>
      <c r="AW1956" s="13" t="s">
        <v>39</v>
      </c>
      <c r="AX1956" s="13" t="s">
        <v>78</v>
      </c>
      <c r="AY1956" s="239" t="s">
        <v>146</v>
      </c>
    </row>
    <row r="1957" s="13" customFormat="1">
      <c r="A1957" s="13"/>
      <c r="B1957" s="229"/>
      <c r="C1957" s="230"/>
      <c r="D1957" s="221" t="s">
        <v>186</v>
      </c>
      <c r="E1957" s="231" t="s">
        <v>32</v>
      </c>
      <c r="F1957" s="232" t="s">
        <v>1847</v>
      </c>
      <c r="G1957" s="230"/>
      <c r="H1957" s="233">
        <v>1</v>
      </c>
      <c r="I1957" s="234"/>
      <c r="J1957" s="230"/>
      <c r="K1957" s="230"/>
      <c r="L1957" s="235"/>
      <c r="M1957" s="236"/>
      <c r="N1957" s="237"/>
      <c r="O1957" s="237"/>
      <c r="P1957" s="237"/>
      <c r="Q1957" s="237"/>
      <c r="R1957" s="237"/>
      <c r="S1957" s="237"/>
      <c r="T1957" s="238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T1957" s="239" t="s">
        <v>186</v>
      </c>
      <c r="AU1957" s="239" t="s">
        <v>88</v>
      </c>
      <c r="AV1957" s="13" t="s">
        <v>88</v>
      </c>
      <c r="AW1957" s="13" t="s">
        <v>39</v>
      </c>
      <c r="AX1957" s="13" t="s">
        <v>78</v>
      </c>
      <c r="AY1957" s="239" t="s">
        <v>146</v>
      </c>
    </row>
    <row r="1958" s="15" customFormat="1">
      <c r="A1958" s="15"/>
      <c r="B1958" s="254"/>
      <c r="C1958" s="255"/>
      <c r="D1958" s="221" t="s">
        <v>186</v>
      </c>
      <c r="E1958" s="256" t="s">
        <v>32</v>
      </c>
      <c r="F1958" s="257" t="s">
        <v>256</v>
      </c>
      <c r="G1958" s="255"/>
      <c r="H1958" s="258">
        <v>5</v>
      </c>
      <c r="I1958" s="259"/>
      <c r="J1958" s="255"/>
      <c r="K1958" s="255"/>
      <c r="L1958" s="260"/>
      <c r="M1958" s="261"/>
      <c r="N1958" s="262"/>
      <c r="O1958" s="262"/>
      <c r="P1958" s="262"/>
      <c r="Q1958" s="262"/>
      <c r="R1958" s="262"/>
      <c r="S1958" s="262"/>
      <c r="T1958" s="263"/>
      <c r="U1958" s="15"/>
      <c r="V1958" s="15"/>
      <c r="W1958" s="15"/>
      <c r="X1958" s="15"/>
      <c r="Y1958" s="15"/>
      <c r="Z1958" s="15"/>
      <c r="AA1958" s="15"/>
      <c r="AB1958" s="15"/>
      <c r="AC1958" s="15"/>
      <c r="AD1958" s="15"/>
      <c r="AE1958" s="15"/>
      <c r="AT1958" s="264" t="s">
        <v>186</v>
      </c>
      <c r="AU1958" s="264" t="s">
        <v>88</v>
      </c>
      <c r="AV1958" s="15" t="s">
        <v>171</v>
      </c>
      <c r="AW1958" s="15" t="s">
        <v>39</v>
      </c>
      <c r="AX1958" s="15" t="s">
        <v>86</v>
      </c>
      <c r="AY1958" s="264" t="s">
        <v>146</v>
      </c>
    </row>
    <row r="1959" s="2" customFormat="1" ht="37.8" customHeight="1">
      <c r="A1959" s="42"/>
      <c r="B1959" s="43"/>
      <c r="C1959" s="265" t="s">
        <v>1961</v>
      </c>
      <c r="D1959" s="265" t="s">
        <v>286</v>
      </c>
      <c r="E1959" s="266" t="s">
        <v>1952</v>
      </c>
      <c r="F1959" s="267" t="s">
        <v>1953</v>
      </c>
      <c r="G1959" s="268" t="s">
        <v>802</v>
      </c>
      <c r="H1959" s="269">
        <v>5</v>
      </c>
      <c r="I1959" s="270"/>
      <c r="J1959" s="271">
        <f>ROUND(I1959*H1959,2)</f>
        <v>0</v>
      </c>
      <c r="K1959" s="267" t="s">
        <v>152</v>
      </c>
      <c r="L1959" s="272"/>
      <c r="M1959" s="273" t="s">
        <v>32</v>
      </c>
      <c r="N1959" s="274" t="s">
        <v>49</v>
      </c>
      <c r="O1959" s="88"/>
      <c r="P1959" s="217">
        <f>O1959*H1959</f>
        <v>0</v>
      </c>
      <c r="Q1959" s="217">
        <v>0.025999999999999999</v>
      </c>
      <c r="R1959" s="217">
        <f>Q1959*H1959</f>
        <v>0.13</v>
      </c>
      <c r="S1959" s="217">
        <v>0</v>
      </c>
      <c r="T1959" s="218">
        <f>S1959*H1959</f>
        <v>0</v>
      </c>
      <c r="U1959" s="42"/>
      <c r="V1959" s="42"/>
      <c r="W1959" s="42"/>
      <c r="X1959" s="42"/>
      <c r="Y1959" s="42"/>
      <c r="Z1959" s="42"/>
      <c r="AA1959" s="42"/>
      <c r="AB1959" s="42"/>
      <c r="AC1959" s="42"/>
      <c r="AD1959" s="42"/>
      <c r="AE1959" s="42"/>
      <c r="AR1959" s="219" t="s">
        <v>538</v>
      </c>
      <c r="AT1959" s="219" t="s">
        <v>286</v>
      </c>
      <c r="AU1959" s="219" t="s">
        <v>88</v>
      </c>
      <c r="AY1959" s="20" t="s">
        <v>146</v>
      </c>
      <c r="BE1959" s="220">
        <f>IF(N1959="základní",J1959,0)</f>
        <v>0</v>
      </c>
      <c r="BF1959" s="220">
        <f>IF(N1959="snížená",J1959,0)</f>
        <v>0</v>
      </c>
      <c r="BG1959" s="220">
        <f>IF(N1959="zákl. přenesená",J1959,0)</f>
        <v>0</v>
      </c>
      <c r="BH1959" s="220">
        <f>IF(N1959="sníž. přenesená",J1959,0)</f>
        <v>0</v>
      </c>
      <c r="BI1959" s="220">
        <f>IF(N1959="nulová",J1959,0)</f>
        <v>0</v>
      </c>
      <c r="BJ1959" s="20" t="s">
        <v>86</v>
      </c>
      <c r="BK1959" s="220">
        <f>ROUND(I1959*H1959,2)</f>
        <v>0</v>
      </c>
      <c r="BL1959" s="20" t="s">
        <v>362</v>
      </c>
      <c r="BM1959" s="219" t="s">
        <v>1962</v>
      </c>
    </row>
    <row r="1960" s="2" customFormat="1">
      <c r="A1960" s="42"/>
      <c r="B1960" s="43"/>
      <c r="C1960" s="44"/>
      <c r="D1960" s="221" t="s">
        <v>155</v>
      </c>
      <c r="E1960" s="44"/>
      <c r="F1960" s="222" t="s">
        <v>1953</v>
      </c>
      <c r="G1960" s="44"/>
      <c r="H1960" s="44"/>
      <c r="I1960" s="223"/>
      <c r="J1960" s="44"/>
      <c r="K1960" s="44"/>
      <c r="L1960" s="48"/>
      <c r="M1960" s="224"/>
      <c r="N1960" s="225"/>
      <c r="O1960" s="88"/>
      <c r="P1960" s="88"/>
      <c r="Q1960" s="88"/>
      <c r="R1960" s="88"/>
      <c r="S1960" s="88"/>
      <c r="T1960" s="89"/>
      <c r="U1960" s="42"/>
      <c r="V1960" s="42"/>
      <c r="W1960" s="42"/>
      <c r="X1960" s="42"/>
      <c r="Y1960" s="42"/>
      <c r="Z1960" s="42"/>
      <c r="AA1960" s="42"/>
      <c r="AB1960" s="42"/>
      <c r="AC1960" s="42"/>
      <c r="AD1960" s="42"/>
      <c r="AE1960" s="42"/>
      <c r="AT1960" s="20" t="s">
        <v>155</v>
      </c>
      <c r="AU1960" s="20" t="s">
        <v>88</v>
      </c>
    </row>
    <row r="1961" s="2" customFormat="1" ht="24.15" customHeight="1">
      <c r="A1961" s="42"/>
      <c r="B1961" s="43"/>
      <c r="C1961" s="208" t="s">
        <v>1963</v>
      </c>
      <c r="D1961" s="208" t="s">
        <v>149</v>
      </c>
      <c r="E1961" s="209" t="s">
        <v>1964</v>
      </c>
      <c r="F1961" s="210" t="s">
        <v>1965</v>
      </c>
      <c r="G1961" s="211" t="s">
        <v>265</v>
      </c>
      <c r="H1961" s="212">
        <v>11.303000000000001</v>
      </c>
      <c r="I1961" s="213"/>
      <c r="J1961" s="214">
        <f>ROUND(I1961*H1961,2)</f>
        <v>0</v>
      </c>
      <c r="K1961" s="210" t="s">
        <v>152</v>
      </c>
      <c r="L1961" s="48"/>
      <c r="M1961" s="215" t="s">
        <v>32</v>
      </c>
      <c r="N1961" s="216" t="s">
        <v>49</v>
      </c>
      <c r="O1961" s="88"/>
      <c r="P1961" s="217">
        <f>O1961*H1961</f>
        <v>0</v>
      </c>
      <c r="Q1961" s="217">
        <v>0</v>
      </c>
      <c r="R1961" s="217">
        <f>Q1961*H1961</f>
        <v>0</v>
      </c>
      <c r="S1961" s="217">
        <v>0</v>
      </c>
      <c r="T1961" s="218">
        <f>S1961*H1961</f>
        <v>0</v>
      </c>
      <c r="U1961" s="42"/>
      <c r="V1961" s="42"/>
      <c r="W1961" s="42"/>
      <c r="X1961" s="42"/>
      <c r="Y1961" s="42"/>
      <c r="Z1961" s="42"/>
      <c r="AA1961" s="42"/>
      <c r="AB1961" s="42"/>
      <c r="AC1961" s="42"/>
      <c r="AD1961" s="42"/>
      <c r="AE1961" s="42"/>
      <c r="AR1961" s="219" t="s">
        <v>362</v>
      </c>
      <c r="AT1961" s="219" t="s">
        <v>149</v>
      </c>
      <c r="AU1961" s="219" t="s">
        <v>88</v>
      </c>
      <c r="AY1961" s="20" t="s">
        <v>146</v>
      </c>
      <c r="BE1961" s="220">
        <f>IF(N1961="základní",J1961,0)</f>
        <v>0</v>
      </c>
      <c r="BF1961" s="220">
        <f>IF(N1961="snížená",J1961,0)</f>
        <v>0</v>
      </c>
      <c r="BG1961" s="220">
        <f>IF(N1961="zákl. přenesená",J1961,0)</f>
        <v>0</v>
      </c>
      <c r="BH1961" s="220">
        <f>IF(N1961="sníž. přenesená",J1961,0)</f>
        <v>0</v>
      </c>
      <c r="BI1961" s="220">
        <f>IF(N1961="nulová",J1961,0)</f>
        <v>0</v>
      </c>
      <c r="BJ1961" s="20" t="s">
        <v>86</v>
      </c>
      <c r="BK1961" s="220">
        <f>ROUND(I1961*H1961,2)</f>
        <v>0</v>
      </c>
      <c r="BL1961" s="20" t="s">
        <v>362</v>
      </c>
      <c r="BM1961" s="219" t="s">
        <v>1966</v>
      </c>
    </row>
    <row r="1962" s="2" customFormat="1">
      <c r="A1962" s="42"/>
      <c r="B1962" s="43"/>
      <c r="C1962" s="44"/>
      <c r="D1962" s="221" t="s">
        <v>155</v>
      </c>
      <c r="E1962" s="44"/>
      <c r="F1962" s="222" t="s">
        <v>1967</v>
      </c>
      <c r="G1962" s="44"/>
      <c r="H1962" s="44"/>
      <c r="I1962" s="223"/>
      <c r="J1962" s="44"/>
      <c r="K1962" s="44"/>
      <c r="L1962" s="48"/>
      <c r="M1962" s="224"/>
      <c r="N1962" s="225"/>
      <c r="O1962" s="88"/>
      <c r="P1962" s="88"/>
      <c r="Q1962" s="88"/>
      <c r="R1962" s="88"/>
      <c r="S1962" s="88"/>
      <c r="T1962" s="89"/>
      <c r="U1962" s="42"/>
      <c r="V1962" s="42"/>
      <c r="W1962" s="42"/>
      <c r="X1962" s="42"/>
      <c r="Y1962" s="42"/>
      <c r="Z1962" s="42"/>
      <c r="AA1962" s="42"/>
      <c r="AB1962" s="42"/>
      <c r="AC1962" s="42"/>
      <c r="AD1962" s="42"/>
      <c r="AE1962" s="42"/>
      <c r="AT1962" s="20" t="s">
        <v>155</v>
      </c>
      <c r="AU1962" s="20" t="s">
        <v>88</v>
      </c>
    </row>
    <row r="1963" s="2" customFormat="1">
      <c r="A1963" s="42"/>
      <c r="B1963" s="43"/>
      <c r="C1963" s="44"/>
      <c r="D1963" s="226" t="s">
        <v>156</v>
      </c>
      <c r="E1963" s="44"/>
      <c r="F1963" s="227" t="s">
        <v>1968</v>
      </c>
      <c r="G1963" s="44"/>
      <c r="H1963" s="44"/>
      <c r="I1963" s="223"/>
      <c r="J1963" s="44"/>
      <c r="K1963" s="44"/>
      <c r="L1963" s="48"/>
      <c r="M1963" s="224"/>
      <c r="N1963" s="225"/>
      <c r="O1963" s="88"/>
      <c r="P1963" s="88"/>
      <c r="Q1963" s="88"/>
      <c r="R1963" s="88"/>
      <c r="S1963" s="88"/>
      <c r="T1963" s="89"/>
      <c r="U1963" s="42"/>
      <c r="V1963" s="42"/>
      <c r="W1963" s="42"/>
      <c r="X1963" s="42"/>
      <c r="Y1963" s="42"/>
      <c r="Z1963" s="42"/>
      <c r="AA1963" s="42"/>
      <c r="AB1963" s="42"/>
      <c r="AC1963" s="42"/>
      <c r="AD1963" s="42"/>
      <c r="AE1963" s="42"/>
      <c r="AT1963" s="20" t="s">
        <v>156</v>
      </c>
      <c r="AU1963" s="20" t="s">
        <v>88</v>
      </c>
    </row>
    <row r="1964" s="12" customFormat="1" ht="22.8" customHeight="1">
      <c r="A1964" s="12"/>
      <c r="B1964" s="192"/>
      <c r="C1964" s="193"/>
      <c r="D1964" s="194" t="s">
        <v>77</v>
      </c>
      <c r="E1964" s="206" t="s">
        <v>1969</v>
      </c>
      <c r="F1964" s="206" t="s">
        <v>1970</v>
      </c>
      <c r="G1964" s="193"/>
      <c r="H1964" s="193"/>
      <c r="I1964" s="196"/>
      <c r="J1964" s="207">
        <f>BK1964</f>
        <v>0</v>
      </c>
      <c r="K1964" s="193"/>
      <c r="L1964" s="198"/>
      <c r="M1964" s="199"/>
      <c r="N1964" s="200"/>
      <c r="O1964" s="200"/>
      <c r="P1964" s="201">
        <f>SUM(P1965:P2156)</f>
        <v>0</v>
      </c>
      <c r="Q1964" s="200"/>
      <c r="R1964" s="201">
        <f>SUM(R1965:R2156)</f>
        <v>17.143466490000002</v>
      </c>
      <c r="S1964" s="200"/>
      <c r="T1964" s="202">
        <f>SUM(T1965:T2156)</f>
        <v>0</v>
      </c>
      <c r="U1964" s="12"/>
      <c r="V1964" s="12"/>
      <c r="W1964" s="12"/>
      <c r="X1964" s="12"/>
      <c r="Y1964" s="12"/>
      <c r="Z1964" s="12"/>
      <c r="AA1964" s="12"/>
      <c r="AB1964" s="12"/>
      <c r="AC1964" s="12"/>
      <c r="AD1964" s="12"/>
      <c r="AE1964" s="12"/>
      <c r="AR1964" s="203" t="s">
        <v>88</v>
      </c>
      <c r="AT1964" s="204" t="s">
        <v>77</v>
      </c>
      <c r="AU1964" s="204" t="s">
        <v>86</v>
      </c>
      <c r="AY1964" s="203" t="s">
        <v>146</v>
      </c>
      <c r="BK1964" s="205">
        <f>SUM(BK1965:BK2156)</f>
        <v>0</v>
      </c>
    </row>
    <row r="1965" s="2" customFormat="1" ht="44.25" customHeight="1">
      <c r="A1965" s="42"/>
      <c r="B1965" s="43"/>
      <c r="C1965" s="208" t="s">
        <v>1971</v>
      </c>
      <c r="D1965" s="208" t="s">
        <v>149</v>
      </c>
      <c r="E1965" s="209" t="s">
        <v>1972</v>
      </c>
      <c r="F1965" s="210" t="s">
        <v>1973</v>
      </c>
      <c r="G1965" s="211" t="s">
        <v>294</v>
      </c>
      <c r="H1965" s="212">
        <v>8.4779999999999998</v>
      </c>
      <c r="I1965" s="213"/>
      <c r="J1965" s="214">
        <f>ROUND(I1965*H1965,2)</f>
        <v>0</v>
      </c>
      <c r="K1965" s="210" t="s">
        <v>152</v>
      </c>
      <c r="L1965" s="48"/>
      <c r="M1965" s="215" t="s">
        <v>32</v>
      </c>
      <c r="N1965" s="216" t="s">
        <v>49</v>
      </c>
      <c r="O1965" s="88"/>
      <c r="P1965" s="217">
        <f>O1965*H1965</f>
        <v>0</v>
      </c>
      <c r="Q1965" s="217">
        <v>0.00019000000000000001</v>
      </c>
      <c r="R1965" s="217">
        <f>Q1965*H1965</f>
        <v>0.00161082</v>
      </c>
      <c r="S1965" s="217">
        <v>0</v>
      </c>
      <c r="T1965" s="218">
        <f>S1965*H1965</f>
        <v>0</v>
      </c>
      <c r="U1965" s="42"/>
      <c r="V1965" s="42"/>
      <c r="W1965" s="42"/>
      <c r="X1965" s="42"/>
      <c r="Y1965" s="42"/>
      <c r="Z1965" s="42"/>
      <c r="AA1965" s="42"/>
      <c r="AB1965" s="42"/>
      <c r="AC1965" s="42"/>
      <c r="AD1965" s="42"/>
      <c r="AE1965" s="42"/>
      <c r="AR1965" s="219" t="s">
        <v>362</v>
      </c>
      <c r="AT1965" s="219" t="s">
        <v>149</v>
      </c>
      <c r="AU1965" s="219" t="s">
        <v>88</v>
      </c>
      <c r="AY1965" s="20" t="s">
        <v>146</v>
      </c>
      <c r="BE1965" s="220">
        <f>IF(N1965="základní",J1965,0)</f>
        <v>0</v>
      </c>
      <c r="BF1965" s="220">
        <f>IF(N1965="snížená",J1965,0)</f>
        <v>0</v>
      </c>
      <c r="BG1965" s="220">
        <f>IF(N1965="zákl. přenesená",J1965,0)</f>
        <v>0</v>
      </c>
      <c r="BH1965" s="220">
        <f>IF(N1965="sníž. přenesená",J1965,0)</f>
        <v>0</v>
      </c>
      <c r="BI1965" s="220">
        <f>IF(N1965="nulová",J1965,0)</f>
        <v>0</v>
      </c>
      <c r="BJ1965" s="20" t="s">
        <v>86</v>
      </c>
      <c r="BK1965" s="220">
        <f>ROUND(I1965*H1965,2)</f>
        <v>0</v>
      </c>
      <c r="BL1965" s="20" t="s">
        <v>362</v>
      </c>
      <c r="BM1965" s="219" t="s">
        <v>1974</v>
      </c>
    </row>
    <row r="1966" s="2" customFormat="1">
      <c r="A1966" s="42"/>
      <c r="B1966" s="43"/>
      <c r="C1966" s="44"/>
      <c r="D1966" s="221" t="s">
        <v>155</v>
      </c>
      <c r="E1966" s="44"/>
      <c r="F1966" s="222" t="s">
        <v>1975</v>
      </c>
      <c r="G1966" s="44"/>
      <c r="H1966" s="44"/>
      <c r="I1966" s="223"/>
      <c r="J1966" s="44"/>
      <c r="K1966" s="44"/>
      <c r="L1966" s="48"/>
      <c r="M1966" s="224"/>
      <c r="N1966" s="225"/>
      <c r="O1966" s="88"/>
      <c r="P1966" s="88"/>
      <c r="Q1966" s="88"/>
      <c r="R1966" s="88"/>
      <c r="S1966" s="88"/>
      <c r="T1966" s="89"/>
      <c r="U1966" s="42"/>
      <c r="V1966" s="42"/>
      <c r="W1966" s="42"/>
      <c r="X1966" s="42"/>
      <c r="Y1966" s="42"/>
      <c r="Z1966" s="42"/>
      <c r="AA1966" s="42"/>
      <c r="AB1966" s="42"/>
      <c r="AC1966" s="42"/>
      <c r="AD1966" s="42"/>
      <c r="AE1966" s="42"/>
      <c r="AT1966" s="20" t="s">
        <v>155</v>
      </c>
      <c r="AU1966" s="20" t="s">
        <v>88</v>
      </c>
    </row>
    <row r="1967" s="2" customFormat="1">
      <c r="A1967" s="42"/>
      <c r="B1967" s="43"/>
      <c r="C1967" s="44"/>
      <c r="D1967" s="226" t="s">
        <v>156</v>
      </c>
      <c r="E1967" s="44"/>
      <c r="F1967" s="227" t="s">
        <v>1976</v>
      </c>
      <c r="G1967" s="44"/>
      <c r="H1967" s="44"/>
      <c r="I1967" s="223"/>
      <c r="J1967" s="44"/>
      <c r="K1967" s="44"/>
      <c r="L1967" s="48"/>
      <c r="M1967" s="224"/>
      <c r="N1967" s="225"/>
      <c r="O1967" s="88"/>
      <c r="P1967" s="88"/>
      <c r="Q1967" s="88"/>
      <c r="R1967" s="88"/>
      <c r="S1967" s="88"/>
      <c r="T1967" s="89"/>
      <c r="U1967" s="42"/>
      <c r="V1967" s="42"/>
      <c r="W1967" s="42"/>
      <c r="X1967" s="42"/>
      <c r="Y1967" s="42"/>
      <c r="Z1967" s="42"/>
      <c r="AA1967" s="42"/>
      <c r="AB1967" s="42"/>
      <c r="AC1967" s="42"/>
      <c r="AD1967" s="42"/>
      <c r="AE1967" s="42"/>
      <c r="AT1967" s="20" t="s">
        <v>156</v>
      </c>
      <c r="AU1967" s="20" t="s">
        <v>88</v>
      </c>
    </row>
    <row r="1968" s="14" customFormat="1">
      <c r="A1968" s="14"/>
      <c r="B1968" s="244"/>
      <c r="C1968" s="245"/>
      <c r="D1968" s="221" t="s">
        <v>186</v>
      </c>
      <c r="E1968" s="246" t="s">
        <v>32</v>
      </c>
      <c r="F1968" s="247" t="s">
        <v>1977</v>
      </c>
      <c r="G1968" s="245"/>
      <c r="H1968" s="246" t="s">
        <v>32</v>
      </c>
      <c r="I1968" s="248"/>
      <c r="J1968" s="245"/>
      <c r="K1968" s="245"/>
      <c r="L1968" s="249"/>
      <c r="M1968" s="250"/>
      <c r="N1968" s="251"/>
      <c r="O1968" s="251"/>
      <c r="P1968" s="251"/>
      <c r="Q1968" s="251"/>
      <c r="R1968" s="251"/>
      <c r="S1968" s="251"/>
      <c r="T1968" s="252"/>
      <c r="U1968" s="14"/>
      <c r="V1968" s="14"/>
      <c r="W1968" s="14"/>
      <c r="X1968" s="14"/>
      <c r="Y1968" s="14"/>
      <c r="Z1968" s="14"/>
      <c r="AA1968" s="14"/>
      <c r="AB1968" s="14"/>
      <c r="AC1968" s="14"/>
      <c r="AD1968" s="14"/>
      <c r="AE1968" s="14"/>
      <c r="AT1968" s="253" t="s">
        <v>186</v>
      </c>
      <c r="AU1968" s="253" t="s">
        <v>88</v>
      </c>
      <c r="AV1968" s="14" t="s">
        <v>86</v>
      </c>
      <c r="AW1968" s="14" t="s">
        <v>39</v>
      </c>
      <c r="AX1968" s="14" t="s">
        <v>78</v>
      </c>
      <c r="AY1968" s="253" t="s">
        <v>146</v>
      </c>
    </row>
    <row r="1969" s="13" customFormat="1">
      <c r="A1969" s="13"/>
      <c r="B1969" s="229"/>
      <c r="C1969" s="230"/>
      <c r="D1969" s="221" t="s">
        <v>186</v>
      </c>
      <c r="E1969" s="231" t="s">
        <v>32</v>
      </c>
      <c r="F1969" s="232" t="s">
        <v>1978</v>
      </c>
      <c r="G1969" s="230"/>
      <c r="H1969" s="233">
        <v>8.4779999999999998</v>
      </c>
      <c r="I1969" s="234"/>
      <c r="J1969" s="230"/>
      <c r="K1969" s="230"/>
      <c r="L1969" s="235"/>
      <c r="M1969" s="236"/>
      <c r="N1969" s="237"/>
      <c r="O1969" s="237"/>
      <c r="P1969" s="237"/>
      <c r="Q1969" s="237"/>
      <c r="R1969" s="237"/>
      <c r="S1969" s="237"/>
      <c r="T1969" s="238"/>
      <c r="U1969" s="13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13"/>
      <c r="AT1969" s="239" t="s">
        <v>186</v>
      </c>
      <c r="AU1969" s="239" t="s">
        <v>88</v>
      </c>
      <c r="AV1969" s="13" t="s">
        <v>88</v>
      </c>
      <c r="AW1969" s="13" t="s">
        <v>39</v>
      </c>
      <c r="AX1969" s="13" t="s">
        <v>86</v>
      </c>
      <c r="AY1969" s="239" t="s">
        <v>146</v>
      </c>
    </row>
    <row r="1970" s="2" customFormat="1" ht="33" customHeight="1">
      <c r="A1970" s="42"/>
      <c r="B1970" s="43"/>
      <c r="C1970" s="265" t="s">
        <v>1979</v>
      </c>
      <c r="D1970" s="265" t="s">
        <v>286</v>
      </c>
      <c r="E1970" s="266" t="s">
        <v>1980</v>
      </c>
      <c r="F1970" s="267" t="s">
        <v>1981</v>
      </c>
      <c r="G1970" s="268" t="s">
        <v>294</v>
      </c>
      <c r="H1970" s="269">
        <v>8.4779999999999998</v>
      </c>
      <c r="I1970" s="270"/>
      <c r="J1970" s="271">
        <f>ROUND(I1970*H1970,2)</f>
        <v>0</v>
      </c>
      <c r="K1970" s="267" t="s">
        <v>32</v>
      </c>
      <c r="L1970" s="272"/>
      <c r="M1970" s="273" t="s">
        <v>32</v>
      </c>
      <c r="N1970" s="274" t="s">
        <v>49</v>
      </c>
      <c r="O1970" s="88"/>
      <c r="P1970" s="217">
        <f>O1970*H1970</f>
        <v>0</v>
      </c>
      <c r="Q1970" s="217">
        <v>0.038289999999999998</v>
      </c>
      <c r="R1970" s="217">
        <f>Q1970*H1970</f>
        <v>0.32462261999999997</v>
      </c>
      <c r="S1970" s="217">
        <v>0</v>
      </c>
      <c r="T1970" s="218">
        <f>S1970*H1970</f>
        <v>0</v>
      </c>
      <c r="U1970" s="42"/>
      <c r="V1970" s="42"/>
      <c r="W1970" s="42"/>
      <c r="X1970" s="42"/>
      <c r="Y1970" s="42"/>
      <c r="Z1970" s="42"/>
      <c r="AA1970" s="42"/>
      <c r="AB1970" s="42"/>
      <c r="AC1970" s="42"/>
      <c r="AD1970" s="42"/>
      <c r="AE1970" s="42"/>
      <c r="AR1970" s="219" t="s">
        <v>538</v>
      </c>
      <c r="AT1970" s="219" t="s">
        <v>286</v>
      </c>
      <c r="AU1970" s="219" t="s">
        <v>88</v>
      </c>
      <c r="AY1970" s="20" t="s">
        <v>146</v>
      </c>
      <c r="BE1970" s="220">
        <f>IF(N1970="základní",J1970,0)</f>
        <v>0</v>
      </c>
      <c r="BF1970" s="220">
        <f>IF(N1970="snížená",J1970,0)</f>
        <v>0</v>
      </c>
      <c r="BG1970" s="220">
        <f>IF(N1970="zákl. přenesená",J1970,0)</f>
        <v>0</v>
      </c>
      <c r="BH1970" s="220">
        <f>IF(N1970="sníž. přenesená",J1970,0)</f>
        <v>0</v>
      </c>
      <c r="BI1970" s="220">
        <f>IF(N1970="nulová",J1970,0)</f>
        <v>0</v>
      </c>
      <c r="BJ1970" s="20" t="s">
        <v>86</v>
      </c>
      <c r="BK1970" s="220">
        <f>ROUND(I1970*H1970,2)</f>
        <v>0</v>
      </c>
      <c r="BL1970" s="20" t="s">
        <v>362</v>
      </c>
      <c r="BM1970" s="219" t="s">
        <v>1982</v>
      </c>
    </row>
    <row r="1971" s="2" customFormat="1">
      <c r="A1971" s="42"/>
      <c r="B1971" s="43"/>
      <c r="C1971" s="44"/>
      <c r="D1971" s="221" t="s">
        <v>155</v>
      </c>
      <c r="E1971" s="44"/>
      <c r="F1971" s="222" t="s">
        <v>1981</v>
      </c>
      <c r="G1971" s="44"/>
      <c r="H1971" s="44"/>
      <c r="I1971" s="223"/>
      <c r="J1971" s="44"/>
      <c r="K1971" s="44"/>
      <c r="L1971" s="48"/>
      <c r="M1971" s="224"/>
      <c r="N1971" s="225"/>
      <c r="O1971" s="88"/>
      <c r="P1971" s="88"/>
      <c r="Q1971" s="88"/>
      <c r="R1971" s="88"/>
      <c r="S1971" s="88"/>
      <c r="T1971" s="89"/>
      <c r="U1971" s="42"/>
      <c r="V1971" s="42"/>
      <c r="W1971" s="42"/>
      <c r="X1971" s="42"/>
      <c r="Y1971" s="42"/>
      <c r="Z1971" s="42"/>
      <c r="AA1971" s="42"/>
      <c r="AB1971" s="42"/>
      <c r="AC1971" s="42"/>
      <c r="AD1971" s="42"/>
      <c r="AE1971" s="42"/>
      <c r="AT1971" s="20" t="s">
        <v>155</v>
      </c>
      <c r="AU1971" s="20" t="s">
        <v>88</v>
      </c>
    </row>
    <row r="1972" s="2" customFormat="1" ht="24.15" customHeight="1">
      <c r="A1972" s="42"/>
      <c r="B1972" s="43"/>
      <c r="C1972" s="208" t="s">
        <v>1983</v>
      </c>
      <c r="D1972" s="208" t="s">
        <v>149</v>
      </c>
      <c r="E1972" s="209" t="s">
        <v>1984</v>
      </c>
      <c r="F1972" s="210" t="s">
        <v>1985</v>
      </c>
      <c r="G1972" s="211" t="s">
        <v>303</v>
      </c>
      <c r="H1972" s="212">
        <v>52.100000000000001</v>
      </c>
      <c r="I1972" s="213"/>
      <c r="J1972" s="214">
        <f>ROUND(I1972*H1972,2)</f>
        <v>0</v>
      </c>
      <c r="K1972" s="210" t="s">
        <v>152</v>
      </c>
      <c r="L1972" s="48"/>
      <c r="M1972" s="215" t="s">
        <v>32</v>
      </c>
      <c r="N1972" s="216" t="s">
        <v>49</v>
      </c>
      <c r="O1972" s="88"/>
      <c r="P1972" s="217">
        <f>O1972*H1972</f>
        <v>0</v>
      </c>
      <c r="Q1972" s="217">
        <v>6.0000000000000002E-05</v>
      </c>
      <c r="R1972" s="217">
        <f>Q1972*H1972</f>
        <v>0.0031260000000000003</v>
      </c>
      <c r="S1972" s="217">
        <v>0</v>
      </c>
      <c r="T1972" s="218">
        <f>S1972*H1972</f>
        <v>0</v>
      </c>
      <c r="U1972" s="42"/>
      <c r="V1972" s="42"/>
      <c r="W1972" s="42"/>
      <c r="X1972" s="42"/>
      <c r="Y1972" s="42"/>
      <c r="Z1972" s="42"/>
      <c r="AA1972" s="42"/>
      <c r="AB1972" s="42"/>
      <c r="AC1972" s="42"/>
      <c r="AD1972" s="42"/>
      <c r="AE1972" s="42"/>
      <c r="AR1972" s="219" t="s">
        <v>362</v>
      </c>
      <c r="AT1972" s="219" t="s">
        <v>149</v>
      </c>
      <c r="AU1972" s="219" t="s">
        <v>88</v>
      </c>
      <c r="AY1972" s="20" t="s">
        <v>146</v>
      </c>
      <c r="BE1972" s="220">
        <f>IF(N1972="základní",J1972,0)</f>
        <v>0</v>
      </c>
      <c r="BF1972" s="220">
        <f>IF(N1972="snížená",J1972,0)</f>
        <v>0</v>
      </c>
      <c r="BG1972" s="220">
        <f>IF(N1972="zákl. přenesená",J1972,0)</f>
        <v>0</v>
      </c>
      <c r="BH1972" s="220">
        <f>IF(N1972="sníž. přenesená",J1972,0)</f>
        <v>0</v>
      </c>
      <c r="BI1972" s="220">
        <f>IF(N1972="nulová",J1972,0)</f>
        <v>0</v>
      </c>
      <c r="BJ1972" s="20" t="s">
        <v>86</v>
      </c>
      <c r="BK1972" s="220">
        <f>ROUND(I1972*H1972,2)</f>
        <v>0</v>
      </c>
      <c r="BL1972" s="20" t="s">
        <v>362</v>
      </c>
      <c r="BM1972" s="219" t="s">
        <v>1986</v>
      </c>
    </row>
    <row r="1973" s="2" customFormat="1">
      <c r="A1973" s="42"/>
      <c r="B1973" s="43"/>
      <c r="C1973" s="44"/>
      <c r="D1973" s="221" t="s">
        <v>155</v>
      </c>
      <c r="E1973" s="44"/>
      <c r="F1973" s="222" t="s">
        <v>1987</v>
      </c>
      <c r="G1973" s="44"/>
      <c r="H1973" s="44"/>
      <c r="I1973" s="223"/>
      <c r="J1973" s="44"/>
      <c r="K1973" s="44"/>
      <c r="L1973" s="48"/>
      <c r="M1973" s="224"/>
      <c r="N1973" s="225"/>
      <c r="O1973" s="88"/>
      <c r="P1973" s="88"/>
      <c r="Q1973" s="88"/>
      <c r="R1973" s="88"/>
      <c r="S1973" s="88"/>
      <c r="T1973" s="89"/>
      <c r="U1973" s="42"/>
      <c r="V1973" s="42"/>
      <c r="W1973" s="42"/>
      <c r="X1973" s="42"/>
      <c r="Y1973" s="42"/>
      <c r="Z1973" s="42"/>
      <c r="AA1973" s="42"/>
      <c r="AB1973" s="42"/>
      <c r="AC1973" s="42"/>
      <c r="AD1973" s="42"/>
      <c r="AE1973" s="42"/>
      <c r="AT1973" s="20" t="s">
        <v>155</v>
      </c>
      <c r="AU1973" s="20" t="s">
        <v>88</v>
      </c>
    </row>
    <row r="1974" s="2" customFormat="1">
      <c r="A1974" s="42"/>
      <c r="B1974" s="43"/>
      <c r="C1974" s="44"/>
      <c r="D1974" s="226" t="s">
        <v>156</v>
      </c>
      <c r="E1974" s="44"/>
      <c r="F1974" s="227" t="s">
        <v>1988</v>
      </c>
      <c r="G1974" s="44"/>
      <c r="H1974" s="44"/>
      <c r="I1974" s="223"/>
      <c r="J1974" s="44"/>
      <c r="K1974" s="44"/>
      <c r="L1974" s="48"/>
      <c r="M1974" s="224"/>
      <c r="N1974" s="225"/>
      <c r="O1974" s="88"/>
      <c r="P1974" s="88"/>
      <c r="Q1974" s="88"/>
      <c r="R1974" s="88"/>
      <c r="S1974" s="88"/>
      <c r="T1974" s="89"/>
      <c r="U1974" s="42"/>
      <c r="V1974" s="42"/>
      <c r="W1974" s="42"/>
      <c r="X1974" s="42"/>
      <c r="Y1974" s="42"/>
      <c r="Z1974" s="42"/>
      <c r="AA1974" s="42"/>
      <c r="AB1974" s="42"/>
      <c r="AC1974" s="42"/>
      <c r="AD1974" s="42"/>
      <c r="AE1974" s="42"/>
      <c r="AT1974" s="20" t="s">
        <v>156</v>
      </c>
      <c r="AU1974" s="20" t="s">
        <v>88</v>
      </c>
    </row>
    <row r="1975" s="14" customFormat="1">
      <c r="A1975" s="14"/>
      <c r="B1975" s="244"/>
      <c r="C1975" s="245"/>
      <c r="D1975" s="221" t="s">
        <v>186</v>
      </c>
      <c r="E1975" s="246" t="s">
        <v>32</v>
      </c>
      <c r="F1975" s="247" t="s">
        <v>1989</v>
      </c>
      <c r="G1975" s="245"/>
      <c r="H1975" s="246" t="s">
        <v>32</v>
      </c>
      <c r="I1975" s="248"/>
      <c r="J1975" s="245"/>
      <c r="K1975" s="245"/>
      <c r="L1975" s="249"/>
      <c r="M1975" s="250"/>
      <c r="N1975" s="251"/>
      <c r="O1975" s="251"/>
      <c r="P1975" s="251"/>
      <c r="Q1975" s="251"/>
      <c r="R1975" s="251"/>
      <c r="S1975" s="251"/>
      <c r="T1975" s="252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T1975" s="253" t="s">
        <v>186</v>
      </c>
      <c r="AU1975" s="253" t="s">
        <v>88</v>
      </c>
      <c r="AV1975" s="14" t="s">
        <v>86</v>
      </c>
      <c r="AW1975" s="14" t="s">
        <v>39</v>
      </c>
      <c r="AX1975" s="14" t="s">
        <v>78</v>
      </c>
      <c r="AY1975" s="253" t="s">
        <v>146</v>
      </c>
    </row>
    <row r="1976" s="13" customFormat="1">
      <c r="A1976" s="13"/>
      <c r="B1976" s="229"/>
      <c r="C1976" s="230"/>
      <c r="D1976" s="221" t="s">
        <v>186</v>
      </c>
      <c r="E1976" s="231" t="s">
        <v>32</v>
      </c>
      <c r="F1976" s="232" t="s">
        <v>1990</v>
      </c>
      <c r="G1976" s="230"/>
      <c r="H1976" s="233">
        <v>52.100000000000001</v>
      </c>
      <c r="I1976" s="234"/>
      <c r="J1976" s="230"/>
      <c r="K1976" s="230"/>
      <c r="L1976" s="235"/>
      <c r="M1976" s="236"/>
      <c r="N1976" s="237"/>
      <c r="O1976" s="237"/>
      <c r="P1976" s="237"/>
      <c r="Q1976" s="237"/>
      <c r="R1976" s="237"/>
      <c r="S1976" s="237"/>
      <c r="T1976" s="238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T1976" s="239" t="s">
        <v>186</v>
      </c>
      <c r="AU1976" s="239" t="s">
        <v>88</v>
      </c>
      <c r="AV1976" s="13" t="s">
        <v>88</v>
      </c>
      <c r="AW1976" s="13" t="s">
        <v>39</v>
      </c>
      <c r="AX1976" s="13" t="s">
        <v>86</v>
      </c>
      <c r="AY1976" s="239" t="s">
        <v>146</v>
      </c>
    </row>
    <row r="1977" s="2" customFormat="1" ht="16.5" customHeight="1">
      <c r="A1977" s="42"/>
      <c r="B1977" s="43"/>
      <c r="C1977" s="265" t="s">
        <v>1991</v>
      </c>
      <c r="D1977" s="265" t="s">
        <v>286</v>
      </c>
      <c r="E1977" s="266" t="s">
        <v>1992</v>
      </c>
      <c r="F1977" s="267" t="s">
        <v>1993</v>
      </c>
      <c r="G1977" s="268" t="s">
        <v>303</v>
      </c>
      <c r="H1977" s="269">
        <v>57.310000000000002</v>
      </c>
      <c r="I1977" s="270"/>
      <c r="J1977" s="271">
        <f>ROUND(I1977*H1977,2)</f>
        <v>0</v>
      </c>
      <c r="K1977" s="267" t="s">
        <v>32</v>
      </c>
      <c r="L1977" s="272"/>
      <c r="M1977" s="273" t="s">
        <v>32</v>
      </c>
      <c r="N1977" s="274" t="s">
        <v>49</v>
      </c>
      <c r="O1977" s="88"/>
      <c r="P1977" s="217">
        <f>O1977*H1977</f>
        <v>0</v>
      </c>
      <c r="Q1977" s="217">
        <v>0.02</v>
      </c>
      <c r="R1977" s="217">
        <f>Q1977*H1977</f>
        <v>1.1462000000000001</v>
      </c>
      <c r="S1977" s="217">
        <v>0</v>
      </c>
      <c r="T1977" s="218">
        <f>S1977*H1977</f>
        <v>0</v>
      </c>
      <c r="U1977" s="42"/>
      <c r="V1977" s="42"/>
      <c r="W1977" s="42"/>
      <c r="X1977" s="42"/>
      <c r="Y1977" s="42"/>
      <c r="Z1977" s="42"/>
      <c r="AA1977" s="42"/>
      <c r="AB1977" s="42"/>
      <c r="AC1977" s="42"/>
      <c r="AD1977" s="42"/>
      <c r="AE1977" s="42"/>
      <c r="AR1977" s="219" t="s">
        <v>538</v>
      </c>
      <c r="AT1977" s="219" t="s">
        <v>286</v>
      </c>
      <c r="AU1977" s="219" t="s">
        <v>88</v>
      </c>
      <c r="AY1977" s="20" t="s">
        <v>146</v>
      </c>
      <c r="BE1977" s="220">
        <f>IF(N1977="základní",J1977,0)</f>
        <v>0</v>
      </c>
      <c r="BF1977" s="220">
        <f>IF(N1977="snížená",J1977,0)</f>
        <v>0</v>
      </c>
      <c r="BG1977" s="220">
        <f>IF(N1977="zákl. přenesená",J1977,0)</f>
        <v>0</v>
      </c>
      <c r="BH1977" s="220">
        <f>IF(N1977="sníž. přenesená",J1977,0)</f>
        <v>0</v>
      </c>
      <c r="BI1977" s="220">
        <f>IF(N1977="nulová",J1977,0)</f>
        <v>0</v>
      </c>
      <c r="BJ1977" s="20" t="s">
        <v>86</v>
      </c>
      <c r="BK1977" s="220">
        <f>ROUND(I1977*H1977,2)</f>
        <v>0</v>
      </c>
      <c r="BL1977" s="20" t="s">
        <v>362</v>
      </c>
      <c r="BM1977" s="219" t="s">
        <v>1994</v>
      </c>
    </row>
    <row r="1978" s="2" customFormat="1">
      <c r="A1978" s="42"/>
      <c r="B1978" s="43"/>
      <c r="C1978" s="44"/>
      <c r="D1978" s="221" t="s">
        <v>155</v>
      </c>
      <c r="E1978" s="44"/>
      <c r="F1978" s="222" t="s">
        <v>1993</v>
      </c>
      <c r="G1978" s="44"/>
      <c r="H1978" s="44"/>
      <c r="I1978" s="223"/>
      <c r="J1978" s="44"/>
      <c r="K1978" s="44"/>
      <c r="L1978" s="48"/>
      <c r="M1978" s="224"/>
      <c r="N1978" s="225"/>
      <c r="O1978" s="88"/>
      <c r="P1978" s="88"/>
      <c r="Q1978" s="88"/>
      <c r="R1978" s="88"/>
      <c r="S1978" s="88"/>
      <c r="T1978" s="89"/>
      <c r="U1978" s="42"/>
      <c r="V1978" s="42"/>
      <c r="W1978" s="42"/>
      <c r="X1978" s="42"/>
      <c r="Y1978" s="42"/>
      <c r="Z1978" s="42"/>
      <c r="AA1978" s="42"/>
      <c r="AB1978" s="42"/>
      <c r="AC1978" s="42"/>
      <c r="AD1978" s="42"/>
      <c r="AE1978" s="42"/>
      <c r="AT1978" s="20" t="s">
        <v>155</v>
      </c>
      <c r="AU1978" s="20" t="s">
        <v>88</v>
      </c>
    </row>
    <row r="1979" s="13" customFormat="1">
      <c r="A1979" s="13"/>
      <c r="B1979" s="229"/>
      <c r="C1979" s="230"/>
      <c r="D1979" s="221" t="s">
        <v>186</v>
      </c>
      <c r="E1979" s="230"/>
      <c r="F1979" s="232" t="s">
        <v>1995</v>
      </c>
      <c r="G1979" s="230"/>
      <c r="H1979" s="233">
        <v>57.310000000000002</v>
      </c>
      <c r="I1979" s="234"/>
      <c r="J1979" s="230"/>
      <c r="K1979" s="230"/>
      <c r="L1979" s="235"/>
      <c r="M1979" s="236"/>
      <c r="N1979" s="237"/>
      <c r="O1979" s="237"/>
      <c r="P1979" s="237"/>
      <c r="Q1979" s="237"/>
      <c r="R1979" s="237"/>
      <c r="S1979" s="237"/>
      <c r="T1979" s="238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T1979" s="239" t="s">
        <v>186</v>
      </c>
      <c r="AU1979" s="239" t="s">
        <v>88</v>
      </c>
      <c r="AV1979" s="13" t="s">
        <v>88</v>
      </c>
      <c r="AW1979" s="13" t="s">
        <v>4</v>
      </c>
      <c r="AX1979" s="13" t="s">
        <v>86</v>
      </c>
      <c r="AY1979" s="239" t="s">
        <v>146</v>
      </c>
    </row>
    <row r="1980" s="2" customFormat="1" ht="16.5" customHeight="1">
      <c r="A1980" s="42"/>
      <c r="B1980" s="43"/>
      <c r="C1980" s="208" t="s">
        <v>1996</v>
      </c>
      <c r="D1980" s="208" t="s">
        <v>149</v>
      </c>
      <c r="E1980" s="209" t="s">
        <v>1997</v>
      </c>
      <c r="F1980" s="210" t="s">
        <v>1998</v>
      </c>
      <c r="G1980" s="211" t="s">
        <v>303</v>
      </c>
      <c r="H1980" s="212">
        <v>62.130000000000003</v>
      </c>
      <c r="I1980" s="213"/>
      <c r="J1980" s="214">
        <f>ROUND(I1980*H1980,2)</f>
        <v>0</v>
      </c>
      <c r="K1980" s="210" t="s">
        <v>152</v>
      </c>
      <c r="L1980" s="48"/>
      <c r="M1980" s="215" t="s">
        <v>32</v>
      </c>
      <c r="N1980" s="216" t="s">
        <v>49</v>
      </c>
      <c r="O1980" s="88"/>
      <c r="P1980" s="217">
        <f>O1980*H1980</f>
        <v>0</v>
      </c>
      <c r="Q1980" s="217">
        <v>0</v>
      </c>
      <c r="R1980" s="217">
        <f>Q1980*H1980</f>
        <v>0</v>
      </c>
      <c r="S1980" s="217">
        <v>0</v>
      </c>
      <c r="T1980" s="218">
        <f>S1980*H1980</f>
        <v>0</v>
      </c>
      <c r="U1980" s="42"/>
      <c r="V1980" s="42"/>
      <c r="W1980" s="42"/>
      <c r="X1980" s="42"/>
      <c r="Y1980" s="42"/>
      <c r="Z1980" s="42"/>
      <c r="AA1980" s="42"/>
      <c r="AB1980" s="42"/>
      <c r="AC1980" s="42"/>
      <c r="AD1980" s="42"/>
      <c r="AE1980" s="42"/>
      <c r="AR1980" s="219" t="s">
        <v>362</v>
      </c>
      <c r="AT1980" s="219" t="s">
        <v>149</v>
      </c>
      <c r="AU1980" s="219" t="s">
        <v>88</v>
      </c>
      <c r="AY1980" s="20" t="s">
        <v>146</v>
      </c>
      <c r="BE1980" s="220">
        <f>IF(N1980="základní",J1980,0)</f>
        <v>0</v>
      </c>
      <c r="BF1980" s="220">
        <f>IF(N1980="snížená",J1980,0)</f>
        <v>0</v>
      </c>
      <c r="BG1980" s="220">
        <f>IF(N1980="zákl. přenesená",J1980,0)</f>
        <v>0</v>
      </c>
      <c r="BH1980" s="220">
        <f>IF(N1980="sníž. přenesená",J1980,0)</f>
        <v>0</v>
      </c>
      <c r="BI1980" s="220">
        <f>IF(N1980="nulová",J1980,0)</f>
        <v>0</v>
      </c>
      <c r="BJ1980" s="20" t="s">
        <v>86</v>
      </c>
      <c r="BK1980" s="220">
        <f>ROUND(I1980*H1980,2)</f>
        <v>0</v>
      </c>
      <c r="BL1980" s="20" t="s">
        <v>362</v>
      </c>
      <c r="BM1980" s="219" t="s">
        <v>1999</v>
      </c>
    </row>
    <row r="1981" s="2" customFormat="1">
      <c r="A1981" s="42"/>
      <c r="B1981" s="43"/>
      <c r="C1981" s="44"/>
      <c r="D1981" s="221" t="s">
        <v>155</v>
      </c>
      <c r="E1981" s="44"/>
      <c r="F1981" s="222" t="s">
        <v>2000</v>
      </c>
      <c r="G1981" s="44"/>
      <c r="H1981" s="44"/>
      <c r="I1981" s="223"/>
      <c r="J1981" s="44"/>
      <c r="K1981" s="44"/>
      <c r="L1981" s="48"/>
      <c r="M1981" s="224"/>
      <c r="N1981" s="225"/>
      <c r="O1981" s="88"/>
      <c r="P1981" s="88"/>
      <c r="Q1981" s="88"/>
      <c r="R1981" s="88"/>
      <c r="S1981" s="88"/>
      <c r="T1981" s="89"/>
      <c r="U1981" s="42"/>
      <c r="V1981" s="42"/>
      <c r="W1981" s="42"/>
      <c r="X1981" s="42"/>
      <c r="Y1981" s="42"/>
      <c r="Z1981" s="42"/>
      <c r="AA1981" s="42"/>
      <c r="AB1981" s="42"/>
      <c r="AC1981" s="42"/>
      <c r="AD1981" s="42"/>
      <c r="AE1981" s="42"/>
      <c r="AT1981" s="20" t="s">
        <v>155</v>
      </c>
      <c r="AU1981" s="20" t="s">
        <v>88</v>
      </c>
    </row>
    <row r="1982" s="2" customFormat="1">
      <c r="A1982" s="42"/>
      <c r="B1982" s="43"/>
      <c r="C1982" s="44"/>
      <c r="D1982" s="226" t="s">
        <v>156</v>
      </c>
      <c r="E1982" s="44"/>
      <c r="F1982" s="227" t="s">
        <v>2001</v>
      </c>
      <c r="G1982" s="44"/>
      <c r="H1982" s="44"/>
      <c r="I1982" s="223"/>
      <c r="J1982" s="44"/>
      <c r="K1982" s="44"/>
      <c r="L1982" s="48"/>
      <c r="M1982" s="224"/>
      <c r="N1982" s="225"/>
      <c r="O1982" s="88"/>
      <c r="P1982" s="88"/>
      <c r="Q1982" s="88"/>
      <c r="R1982" s="88"/>
      <c r="S1982" s="88"/>
      <c r="T1982" s="89"/>
      <c r="U1982" s="42"/>
      <c r="V1982" s="42"/>
      <c r="W1982" s="42"/>
      <c r="X1982" s="42"/>
      <c r="Y1982" s="42"/>
      <c r="Z1982" s="42"/>
      <c r="AA1982" s="42"/>
      <c r="AB1982" s="42"/>
      <c r="AC1982" s="42"/>
      <c r="AD1982" s="42"/>
      <c r="AE1982" s="42"/>
      <c r="AT1982" s="20" t="s">
        <v>156</v>
      </c>
      <c r="AU1982" s="20" t="s">
        <v>88</v>
      </c>
    </row>
    <row r="1983" s="14" customFormat="1">
      <c r="A1983" s="14"/>
      <c r="B1983" s="244"/>
      <c r="C1983" s="245"/>
      <c r="D1983" s="221" t="s">
        <v>186</v>
      </c>
      <c r="E1983" s="246" t="s">
        <v>32</v>
      </c>
      <c r="F1983" s="247" t="s">
        <v>506</v>
      </c>
      <c r="G1983" s="245"/>
      <c r="H1983" s="246" t="s">
        <v>32</v>
      </c>
      <c r="I1983" s="248"/>
      <c r="J1983" s="245"/>
      <c r="K1983" s="245"/>
      <c r="L1983" s="249"/>
      <c r="M1983" s="250"/>
      <c r="N1983" s="251"/>
      <c r="O1983" s="251"/>
      <c r="P1983" s="251"/>
      <c r="Q1983" s="251"/>
      <c r="R1983" s="251"/>
      <c r="S1983" s="251"/>
      <c r="T1983" s="252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T1983" s="253" t="s">
        <v>186</v>
      </c>
      <c r="AU1983" s="253" t="s">
        <v>88</v>
      </c>
      <c r="AV1983" s="14" t="s">
        <v>86</v>
      </c>
      <c r="AW1983" s="14" t="s">
        <v>39</v>
      </c>
      <c r="AX1983" s="14" t="s">
        <v>78</v>
      </c>
      <c r="AY1983" s="253" t="s">
        <v>146</v>
      </c>
    </row>
    <row r="1984" s="13" customFormat="1">
      <c r="A1984" s="13"/>
      <c r="B1984" s="229"/>
      <c r="C1984" s="230"/>
      <c r="D1984" s="221" t="s">
        <v>186</v>
      </c>
      <c r="E1984" s="231" t="s">
        <v>32</v>
      </c>
      <c r="F1984" s="232" t="s">
        <v>2002</v>
      </c>
      <c r="G1984" s="230"/>
      <c r="H1984" s="233">
        <v>26.5</v>
      </c>
      <c r="I1984" s="234"/>
      <c r="J1984" s="230"/>
      <c r="K1984" s="230"/>
      <c r="L1984" s="235"/>
      <c r="M1984" s="236"/>
      <c r="N1984" s="237"/>
      <c r="O1984" s="237"/>
      <c r="P1984" s="237"/>
      <c r="Q1984" s="237"/>
      <c r="R1984" s="237"/>
      <c r="S1984" s="237"/>
      <c r="T1984" s="238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T1984" s="239" t="s">
        <v>186</v>
      </c>
      <c r="AU1984" s="239" t="s">
        <v>88</v>
      </c>
      <c r="AV1984" s="13" t="s">
        <v>88</v>
      </c>
      <c r="AW1984" s="13" t="s">
        <v>39</v>
      </c>
      <c r="AX1984" s="13" t="s">
        <v>78</v>
      </c>
      <c r="AY1984" s="239" t="s">
        <v>146</v>
      </c>
    </row>
    <row r="1985" s="13" customFormat="1">
      <c r="A1985" s="13"/>
      <c r="B1985" s="229"/>
      <c r="C1985" s="230"/>
      <c r="D1985" s="221" t="s">
        <v>186</v>
      </c>
      <c r="E1985" s="231" t="s">
        <v>32</v>
      </c>
      <c r="F1985" s="232" t="s">
        <v>2003</v>
      </c>
      <c r="G1985" s="230"/>
      <c r="H1985" s="233">
        <v>33.630000000000003</v>
      </c>
      <c r="I1985" s="234"/>
      <c r="J1985" s="230"/>
      <c r="K1985" s="230"/>
      <c r="L1985" s="235"/>
      <c r="M1985" s="236"/>
      <c r="N1985" s="237"/>
      <c r="O1985" s="237"/>
      <c r="P1985" s="237"/>
      <c r="Q1985" s="237"/>
      <c r="R1985" s="237"/>
      <c r="S1985" s="237"/>
      <c r="T1985" s="238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T1985" s="239" t="s">
        <v>186</v>
      </c>
      <c r="AU1985" s="239" t="s">
        <v>88</v>
      </c>
      <c r="AV1985" s="13" t="s">
        <v>88</v>
      </c>
      <c r="AW1985" s="13" t="s">
        <v>39</v>
      </c>
      <c r="AX1985" s="13" t="s">
        <v>78</v>
      </c>
      <c r="AY1985" s="239" t="s">
        <v>146</v>
      </c>
    </row>
    <row r="1986" s="13" customFormat="1">
      <c r="A1986" s="13"/>
      <c r="B1986" s="229"/>
      <c r="C1986" s="230"/>
      <c r="D1986" s="221" t="s">
        <v>186</v>
      </c>
      <c r="E1986" s="231" t="s">
        <v>32</v>
      </c>
      <c r="F1986" s="232" t="s">
        <v>2004</v>
      </c>
      <c r="G1986" s="230"/>
      <c r="H1986" s="233">
        <v>2</v>
      </c>
      <c r="I1986" s="234"/>
      <c r="J1986" s="230"/>
      <c r="K1986" s="230"/>
      <c r="L1986" s="235"/>
      <c r="M1986" s="236"/>
      <c r="N1986" s="237"/>
      <c r="O1986" s="237"/>
      <c r="P1986" s="237"/>
      <c r="Q1986" s="237"/>
      <c r="R1986" s="237"/>
      <c r="S1986" s="237"/>
      <c r="T1986" s="238"/>
      <c r="U1986" s="13"/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13"/>
      <c r="AT1986" s="239" t="s">
        <v>186</v>
      </c>
      <c r="AU1986" s="239" t="s">
        <v>88</v>
      </c>
      <c r="AV1986" s="13" t="s">
        <v>88</v>
      </c>
      <c r="AW1986" s="13" t="s">
        <v>39</v>
      </c>
      <c r="AX1986" s="13" t="s">
        <v>78</v>
      </c>
      <c r="AY1986" s="239" t="s">
        <v>146</v>
      </c>
    </row>
    <row r="1987" s="15" customFormat="1">
      <c r="A1987" s="15"/>
      <c r="B1987" s="254"/>
      <c r="C1987" s="255"/>
      <c r="D1987" s="221" t="s">
        <v>186</v>
      </c>
      <c r="E1987" s="256" t="s">
        <v>32</v>
      </c>
      <c r="F1987" s="257" t="s">
        <v>256</v>
      </c>
      <c r="G1987" s="255"/>
      <c r="H1987" s="258">
        <v>62.130000000000003</v>
      </c>
      <c r="I1987" s="259"/>
      <c r="J1987" s="255"/>
      <c r="K1987" s="255"/>
      <c r="L1987" s="260"/>
      <c r="M1987" s="261"/>
      <c r="N1987" s="262"/>
      <c r="O1987" s="262"/>
      <c r="P1987" s="262"/>
      <c r="Q1987" s="262"/>
      <c r="R1987" s="262"/>
      <c r="S1987" s="262"/>
      <c r="T1987" s="263"/>
      <c r="U1987" s="15"/>
      <c r="V1987" s="15"/>
      <c r="W1987" s="15"/>
      <c r="X1987" s="15"/>
      <c r="Y1987" s="15"/>
      <c r="Z1987" s="15"/>
      <c r="AA1987" s="15"/>
      <c r="AB1987" s="15"/>
      <c r="AC1987" s="15"/>
      <c r="AD1987" s="15"/>
      <c r="AE1987" s="15"/>
      <c r="AT1987" s="264" t="s">
        <v>186</v>
      </c>
      <c r="AU1987" s="264" t="s">
        <v>88</v>
      </c>
      <c r="AV1987" s="15" t="s">
        <v>171</v>
      </c>
      <c r="AW1987" s="15" t="s">
        <v>39</v>
      </c>
      <c r="AX1987" s="15" t="s">
        <v>86</v>
      </c>
      <c r="AY1987" s="264" t="s">
        <v>146</v>
      </c>
    </row>
    <row r="1988" s="2" customFormat="1" ht="21.75" customHeight="1">
      <c r="A1988" s="42"/>
      <c r="B1988" s="43"/>
      <c r="C1988" s="265" t="s">
        <v>2005</v>
      </c>
      <c r="D1988" s="265" t="s">
        <v>286</v>
      </c>
      <c r="E1988" s="266" t="s">
        <v>2006</v>
      </c>
      <c r="F1988" s="267" t="s">
        <v>2007</v>
      </c>
      <c r="G1988" s="268" t="s">
        <v>265</v>
      </c>
      <c r="H1988" s="269">
        <v>0.629</v>
      </c>
      <c r="I1988" s="270"/>
      <c r="J1988" s="271">
        <f>ROUND(I1988*H1988,2)</f>
        <v>0</v>
      </c>
      <c r="K1988" s="267" t="s">
        <v>152</v>
      </c>
      <c r="L1988" s="272"/>
      <c r="M1988" s="273" t="s">
        <v>32</v>
      </c>
      <c r="N1988" s="274" t="s">
        <v>49</v>
      </c>
      <c r="O1988" s="88"/>
      <c r="P1988" s="217">
        <f>O1988*H1988</f>
        <v>0</v>
      </c>
      <c r="Q1988" s="217">
        <v>1</v>
      </c>
      <c r="R1988" s="217">
        <f>Q1988*H1988</f>
        <v>0.629</v>
      </c>
      <c r="S1988" s="217">
        <v>0</v>
      </c>
      <c r="T1988" s="218">
        <f>S1988*H1988</f>
        <v>0</v>
      </c>
      <c r="U1988" s="42"/>
      <c r="V1988" s="42"/>
      <c r="W1988" s="42"/>
      <c r="X1988" s="42"/>
      <c r="Y1988" s="42"/>
      <c r="Z1988" s="42"/>
      <c r="AA1988" s="42"/>
      <c r="AB1988" s="42"/>
      <c r="AC1988" s="42"/>
      <c r="AD1988" s="42"/>
      <c r="AE1988" s="42"/>
      <c r="AR1988" s="219" t="s">
        <v>538</v>
      </c>
      <c r="AT1988" s="219" t="s">
        <v>286</v>
      </c>
      <c r="AU1988" s="219" t="s">
        <v>88</v>
      </c>
      <c r="AY1988" s="20" t="s">
        <v>146</v>
      </c>
      <c r="BE1988" s="220">
        <f>IF(N1988="základní",J1988,0)</f>
        <v>0</v>
      </c>
      <c r="BF1988" s="220">
        <f>IF(N1988="snížená",J1988,0)</f>
        <v>0</v>
      </c>
      <c r="BG1988" s="220">
        <f>IF(N1988="zákl. přenesená",J1988,0)</f>
        <v>0</v>
      </c>
      <c r="BH1988" s="220">
        <f>IF(N1988="sníž. přenesená",J1988,0)</f>
        <v>0</v>
      </c>
      <c r="BI1988" s="220">
        <f>IF(N1988="nulová",J1988,0)</f>
        <v>0</v>
      </c>
      <c r="BJ1988" s="20" t="s">
        <v>86</v>
      </c>
      <c r="BK1988" s="220">
        <f>ROUND(I1988*H1988,2)</f>
        <v>0</v>
      </c>
      <c r="BL1988" s="20" t="s">
        <v>362</v>
      </c>
      <c r="BM1988" s="219" t="s">
        <v>2008</v>
      </c>
    </row>
    <row r="1989" s="2" customFormat="1">
      <c r="A1989" s="42"/>
      <c r="B1989" s="43"/>
      <c r="C1989" s="44"/>
      <c r="D1989" s="221" t="s">
        <v>155</v>
      </c>
      <c r="E1989" s="44"/>
      <c r="F1989" s="222" t="s">
        <v>2007</v>
      </c>
      <c r="G1989" s="44"/>
      <c r="H1989" s="44"/>
      <c r="I1989" s="223"/>
      <c r="J1989" s="44"/>
      <c r="K1989" s="44"/>
      <c r="L1989" s="48"/>
      <c r="M1989" s="224"/>
      <c r="N1989" s="225"/>
      <c r="O1989" s="88"/>
      <c r="P1989" s="88"/>
      <c r="Q1989" s="88"/>
      <c r="R1989" s="88"/>
      <c r="S1989" s="88"/>
      <c r="T1989" s="89"/>
      <c r="U1989" s="42"/>
      <c r="V1989" s="42"/>
      <c r="W1989" s="42"/>
      <c r="X1989" s="42"/>
      <c r="Y1989" s="42"/>
      <c r="Z1989" s="42"/>
      <c r="AA1989" s="42"/>
      <c r="AB1989" s="42"/>
      <c r="AC1989" s="42"/>
      <c r="AD1989" s="42"/>
      <c r="AE1989" s="42"/>
      <c r="AT1989" s="20" t="s">
        <v>155</v>
      </c>
      <c r="AU1989" s="20" t="s">
        <v>88</v>
      </c>
    </row>
    <row r="1990" s="13" customFormat="1">
      <c r="A1990" s="13"/>
      <c r="B1990" s="229"/>
      <c r="C1990" s="230"/>
      <c r="D1990" s="221" t="s">
        <v>186</v>
      </c>
      <c r="E1990" s="230"/>
      <c r="F1990" s="232" t="s">
        <v>2009</v>
      </c>
      <c r="G1990" s="230"/>
      <c r="H1990" s="233">
        <v>0.629</v>
      </c>
      <c r="I1990" s="234"/>
      <c r="J1990" s="230"/>
      <c r="K1990" s="230"/>
      <c r="L1990" s="235"/>
      <c r="M1990" s="236"/>
      <c r="N1990" s="237"/>
      <c r="O1990" s="237"/>
      <c r="P1990" s="237"/>
      <c r="Q1990" s="237"/>
      <c r="R1990" s="237"/>
      <c r="S1990" s="237"/>
      <c r="T1990" s="238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T1990" s="239" t="s">
        <v>186</v>
      </c>
      <c r="AU1990" s="239" t="s">
        <v>88</v>
      </c>
      <c r="AV1990" s="13" t="s">
        <v>88</v>
      </c>
      <c r="AW1990" s="13" t="s">
        <v>4</v>
      </c>
      <c r="AX1990" s="13" t="s">
        <v>86</v>
      </c>
      <c r="AY1990" s="239" t="s">
        <v>146</v>
      </c>
    </row>
    <row r="1991" s="2" customFormat="1" ht="24.15" customHeight="1">
      <c r="A1991" s="42"/>
      <c r="B1991" s="43"/>
      <c r="C1991" s="265" t="s">
        <v>2010</v>
      </c>
      <c r="D1991" s="265" t="s">
        <v>286</v>
      </c>
      <c r="E1991" s="266" t="s">
        <v>2011</v>
      </c>
      <c r="F1991" s="267" t="s">
        <v>2012</v>
      </c>
      <c r="G1991" s="268" t="s">
        <v>265</v>
      </c>
      <c r="H1991" s="269">
        <v>0.27500000000000002</v>
      </c>
      <c r="I1991" s="270"/>
      <c r="J1991" s="271">
        <f>ROUND(I1991*H1991,2)</f>
        <v>0</v>
      </c>
      <c r="K1991" s="267" t="s">
        <v>152</v>
      </c>
      <c r="L1991" s="272"/>
      <c r="M1991" s="273" t="s">
        <v>32</v>
      </c>
      <c r="N1991" s="274" t="s">
        <v>49</v>
      </c>
      <c r="O1991" s="88"/>
      <c r="P1991" s="217">
        <f>O1991*H1991</f>
        <v>0</v>
      </c>
      <c r="Q1991" s="217">
        <v>1</v>
      </c>
      <c r="R1991" s="217">
        <f>Q1991*H1991</f>
        <v>0.27500000000000002</v>
      </c>
      <c r="S1991" s="217">
        <v>0</v>
      </c>
      <c r="T1991" s="218">
        <f>S1991*H1991</f>
        <v>0</v>
      </c>
      <c r="U1991" s="42"/>
      <c r="V1991" s="42"/>
      <c r="W1991" s="42"/>
      <c r="X1991" s="42"/>
      <c r="Y1991" s="42"/>
      <c r="Z1991" s="42"/>
      <c r="AA1991" s="42"/>
      <c r="AB1991" s="42"/>
      <c r="AC1991" s="42"/>
      <c r="AD1991" s="42"/>
      <c r="AE1991" s="42"/>
      <c r="AR1991" s="219" t="s">
        <v>538</v>
      </c>
      <c r="AT1991" s="219" t="s">
        <v>286</v>
      </c>
      <c r="AU1991" s="219" t="s">
        <v>88</v>
      </c>
      <c r="AY1991" s="20" t="s">
        <v>146</v>
      </c>
      <c r="BE1991" s="220">
        <f>IF(N1991="základní",J1991,0)</f>
        <v>0</v>
      </c>
      <c r="BF1991" s="220">
        <f>IF(N1991="snížená",J1991,0)</f>
        <v>0</v>
      </c>
      <c r="BG1991" s="220">
        <f>IF(N1991="zákl. přenesená",J1991,0)</f>
        <v>0</v>
      </c>
      <c r="BH1991" s="220">
        <f>IF(N1991="sníž. přenesená",J1991,0)</f>
        <v>0</v>
      </c>
      <c r="BI1991" s="220">
        <f>IF(N1991="nulová",J1991,0)</f>
        <v>0</v>
      </c>
      <c r="BJ1991" s="20" t="s">
        <v>86</v>
      </c>
      <c r="BK1991" s="220">
        <f>ROUND(I1991*H1991,2)</f>
        <v>0</v>
      </c>
      <c r="BL1991" s="20" t="s">
        <v>362</v>
      </c>
      <c r="BM1991" s="219" t="s">
        <v>2013</v>
      </c>
    </row>
    <row r="1992" s="2" customFormat="1">
      <c r="A1992" s="42"/>
      <c r="B1992" s="43"/>
      <c r="C1992" s="44"/>
      <c r="D1992" s="221" t="s">
        <v>155</v>
      </c>
      <c r="E1992" s="44"/>
      <c r="F1992" s="222" t="s">
        <v>2012</v>
      </c>
      <c r="G1992" s="44"/>
      <c r="H1992" s="44"/>
      <c r="I1992" s="223"/>
      <c r="J1992" s="44"/>
      <c r="K1992" s="44"/>
      <c r="L1992" s="48"/>
      <c r="M1992" s="224"/>
      <c r="N1992" s="225"/>
      <c r="O1992" s="88"/>
      <c r="P1992" s="88"/>
      <c r="Q1992" s="88"/>
      <c r="R1992" s="88"/>
      <c r="S1992" s="88"/>
      <c r="T1992" s="89"/>
      <c r="U1992" s="42"/>
      <c r="V1992" s="42"/>
      <c r="W1992" s="42"/>
      <c r="X1992" s="42"/>
      <c r="Y1992" s="42"/>
      <c r="Z1992" s="42"/>
      <c r="AA1992" s="42"/>
      <c r="AB1992" s="42"/>
      <c r="AC1992" s="42"/>
      <c r="AD1992" s="42"/>
      <c r="AE1992" s="42"/>
      <c r="AT1992" s="20" t="s">
        <v>155</v>
      </c>
      <c r="AU1992" s="20" t="s">
        <v>88</v>
      </c>
    </row>
    <row r="1993" s="13" customFormat="1">
      <c r="A1993" s="13"/>
      <c r="B1993" s="229"/>
      <c r="C1993" s="230"/>
      <c r="D1993" s="221" t="s">
        <v>186</v>
      </c>
      <c r="E1993" s="230"/>
      <c r="F1993" s="232" t="s">
        <v>2014</v>
      </c>
      <c r="G1993" s="230"/>
      <c r="H1993" s="233">
        <v>0.27500000000000002</v>
      </c>
      <c r="I1993" s="234"/>
      <c r="J1993" s="230"/>
      <c r="K1993" s="230"/>
      <c r="L1993" s="235"/>
      <c r="M1993" s="236"/>
      <c r="N1993" s="237"/>
      <c r="O1993" s="237"/>
      <c r="P1993" s="237"/>
      <c r="Q1993" s="237"/>
      <c r="R1993" s="237"/>
      <c r="S1993" s="237"/>
      <c r="T1993" s="238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T1993" s="239" t="s">
        <v>186</v>
      </c>
      <c r="AU1993" s="239" t="s">
        <v>88</v>
      </c>
      <c r="AV1993" s="13" t="s">
        <v>88</v>
      </c>
      <c r="AW1993" s="13" t="s">
        <v>4</v>
      </c>
      <c r="AX1993" s="13" t="s">
        <v>86</v>
      </c>
      <c r="AY1993" s="239" t="s">
        <v>146</v>
      </c>
    </row>
    <row r="1994" s="2" customFormat="1" ht="21.75" customHeight="1">
      <c r="A1994" s="42"/>
      <c r="B1994" s="43"/>
      <c r="C1994" s="265" t="s">
        <v>2015</v>
      </c>
      <c r="D1994" s="265" t="s">
        <v>286</v>
      </c>
      <c r="E1994" s="266" t="s">
        <v>2016</v>
      </c>
      <c r="F1994" s="267" t="s">
        <v>2017</v>
      </c>
      <c r="G1994" s="268" t="s">
        <v>265</v>
      </c>
      <c r="H1994" s="269">
        <v>0.034000000000000002</v>
      </c>
      <c r="I1994" s="270"/>
      <c r="J1994" s="271">
        <f>ROUND(I1994*H1994,2)</f>
        <v>0</v>
      </c>
      <c r="K1994" s="267" t="s">
        <v>152</v>
      </c>
      <c r="L1994" s="272"/>
      <c r="M1994" s="273" t="s">
        <v>32</v>
      </c>
      <c r="N1994" s="274" t="s">
        <v>49</v>
      </c>
      <c r="O1994" s="88"/>
      <c r="P1994" s="217">
        <f>O1994*H1994</f>
        <v>0</v>
      </c>
      <c r="Q1994" s="217">
        <v>1</v>
      </c>
      <c r="R1994" s="217">
        <f>Q1994*H1994</f>
        <v>0.034000000000000002</v>
      </c>
      <c r="S1994" s="217">
        <v>0</v>
      </c>
      <c r="T1994" s="218">
        <f>S1994*H1994</f>
        <v>0</v>
      </c>
      <c r="U1994" s="42"/>
      <c r="V1994" s="42"/>
      <c r="W1994" s="42"/>
      <c r="X1994" s="42"/>
      <c r="Y1994" s="42"/>
      <c r="Z1994" s="42"/>
      <c r="AA1994" s="42"/>
      <c r="AB1994" s="42"/>
      <c r="AC1994" s="42"/>
      <c r="AD1994" s="42"/>
      <c r="AE1994" s="42"/>
      <c r="AR1994" s="219" t="s">
        <v>538</v>
      </c>
      <c r="AT1994" s="219" t="s">
        <v>286</v>
      </c>
      <c r="AU1994" s="219" t="s">
        <v>88</v>
      </c>
      <c r="AY1994" s="20" t="s">
        <v>146</v>
      </c>
      <c r="BE1994" s="220">
        <f>IF(N1994="základní",J1994,0)</f>
        <v>0</v>
      </c>
      <c r="BF1994" s="220">
        <f>IF(N1994="snížená",J1994,0)</f>
        <v>0</v>
      </c>
      <c r="BG1994" s="220">
        <f>IF(N1994="zákl. přenesená",J1994,0)</f>
        <v>0</v>
      </c>
      <c r="BH1994" s="220">
        <f>IF(N1994="sníž. přenesená",J1994,0)</f>
        <v>0</v>
      </c>
      <c r="BI1994" s="220">
        <f>IF(N1994="nulová",J1994,0)</f>
        <v>0</v>
      </c>
      <c r="BJ1994" s="20" t="s">
        <v>86</v>
      </c>
      <c r="BK1994" s="220">
        <f>ROUND(I1994*H1994,2)</f>
        <v>0</v>
      </c>
      <c r="BL1994" s="20" t="s">
        <v>362</v>
      </c>
      <c r="BM1994" s="219" t="s">
        <v>2018</v>
      </c>
    </row>
    <row r="1995" s="2" customFormat="1">
      <c r="A1995" s="42"/>
      <c r="B1995" s="43"/>
      <c r="C1995" s="44"/>
      <c r="D1995" s="221" t="s">
        <v>155</v>
      </c>
      <c r="E1995" s="44"/>
      <c r="F1995" s="222" t="s">
        <v>2017</v>
      </c>
      <c r="G1995" s="44"/>
      <c r="H1995" s="44"/>
      <c r="I1995" s="223"/>
      <c r="J1995" s="44"/>
      <c r="K1995" s="44"/>
      <c r="L1995" s="48"/>
      <c r="M1995" s="224"/>
      <c r="N1995" s="225"/>
      <c r="O1995" s="88"/>
      <c r="P1995" s="88"/>
      <c r="Q1995" s="88"/>
      <c r="R1995" s="88"/>
      <c r="S1995" s="88"/>
      <c r="T1995" s="89"/>
      <c r="U1995" s="42"/>
      <c r="V1995" s="42"/>
      <c r="W1995" s="42"/>
      <c r="X1995" s="42"/>
      <c r="Y1995" s="42"/>
      <c r="Z1995" s="42"/>
      <c r="AA1995" s="42"/>
      <c r="AB1995" s="42"/>
      <c r="AC1995" s="42"/>
      <c r="AD1995" s="42"/>
      <c r="AE1995" s="42"/>
      <c r="AT1995" s="20" t="s">
        <v>155</v>
      </c>
      <c r="AU1995" s="20" t="s">
        <v>88</v>
      </c>
    </row>
    <row r="1996" s="13" customFormat="1">
      <c r="A1996" s="13"/>
      <c r="B1996" s="229"/>
      <c r="C1996" s="230"/>
      <c r="D1996" s="221" t="s">
        <v>186</v>
      </c>
      <c r="E1996" s="230"/>
      <c r="F1996" s="232" t="s">
        <v>2019</v>
      </c>
      <c r="G1996" s="230"/>
      <c r="H1996" s="233">
        <v>0.034000000000000002</v>
      </c>
      <c r="I1996" s="234"/>
      <c r="J1996" s="230"/>
      <c r="K1996" s="230"/>
      <c r="L1996" s="235"/>
      <c r="M1996" s="236"/>
      <c r="N1996" s="237"/>
      <c r="O1996" s="237"/>
      <c r="P1996" s="237"/>
      <c r="Q1996" s="237"/>
      <c r="R1996" s="237"/>
      <c r="S1996" s="237"/>
      <c r="T1996" s="238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T1996" s="239" t="s">
        <v>186</v>
      </c>
      <c r="AU1996" s="239" t="s">
        <v>88</v>
      </c>
      <c r="AV1996" s="13" t="s">
        <v>88</v>
      </c>
      <c r="AW1996" s="13" t="s">
        <v>4</v>
      </c>
      <c r="AX1996" s="13" t="s">
        <v>86</v>
      </c>
      <c r="AY1996" s="239" t="s">
        <v>146</v>
      </c>
    </row>
    <row r="1997" s="2" customFormat="1" ht="24.15" customHeight="1">
      <c r="A1997" s="42"/>
      <c r="B1997" s="43"/>
      <c r="C1997" s="208" t="s">
        <v>2020</v>
      </c>
      <c r="D1997" s="208" t="s">
        <v>149</v>
      </c>
      <c r="E1997" s="209" t="s">
        <v>2021</v>
      </c>
      <c r="F1997" s="210" t="s">
        <v>2022</v>
      </c>
      <c r="G1997" s="211" t="s">
        <v>802</v>
      </c>
      <c r="H1997" s="212">
        <v>23</v>
      </c>
      <c r="I1997" s="213"/>
      <c r="J1997" s="214">
        <f>ROUND(I1997*H1997,2)</f>
        <v>0</v>
      </c>
      <c r="K1997" s="210" t="s">
        <v>152</v>
      </c>
      <c r="L1997" s="48"/>
      <c r="M1997" s="215" t="s">
        <v>32</v>
      </c>
      <c r="N1997" s="216" t="s">
        <v>49</v>
      </c>
      <c r="O1997" s="88"/>
      <c r="P1997" s="217">
        <f>O1997*H1997</f>
        <v>0</v>
      </c>
      <c r="Q1997" s="217">
        <v>5.0000000000000002E-05</v>
      </c>
      <c r="R1997" s="217">
        <f>Q1997*H1997</f>
        <v>0.00115</v>
      </c>
      <c r="S1997" s="217">
        <v>0</v>
      </c>
      <c r="T1997" s="218">
        <f>S1997*H1997</f>
        <v>0</v>
      </c>
      <c r="U1997" s="42"/>
      <c r="V1997" s="42"/>
      <c r="W1997" s="42"/>
      <c r="X1997" s="42"/>
      <c r="Y1997" s="42"/>
      <c r="Z1997" s="42"/>
      <c r="AA1997" s="42"/>
      <c r="AB1997" s="42"/>
      <c r="AC1997" s="42"/>
      <c r="AD1997" s="42"/>
      <c r="AE1997" s="42"/>
      <c r="AR1997" s="219" t="s">
        <v>171</v>
      </c>
      <c r="AT1997" s="219" t="s">
        <v>149</v>
      </c>
      <c r="AU1997" s="219" t="s">
        <v>88</v>
      </c>
      <c r="AY1997" s="20" t="s">
        <v>146</v>
      </c>
      <c r="BE1997" s="220">
        <f>IF(N1997="základní",J1997,0)</f>
        <v>0</v>
      </c>
      <c r="BF1997" s="220">
        <f>IF(N1997="snížená",J1997,0)</f>
        <v>0</v>
      </c>
      <c r="BG1997" s="220">
        <f>IF(N1997="zákl. přenesená",J1997,0)</f>
        <v>0</v>
      </c>
      <c r="BH1997" s="220">
        <f>IF(N1997="sníž. přenesená",J1997,0)</f>
        <v>0</v>
      </c>
      <c r="BI1997" s="220">
        <f>IF(N1997="nulová",J1997,0)</f>
        <v>0</v>
      </c>
      <c r="BJ1997" s="20" t="s">
        <v>86</v>
      </c>
      <c r="BK1997" s="220">
        <f>ROUND(I1997*H1997,2)</f>
        <v>0</v>
      </c>
      <c r="BL1997" s="20" t="s">
        <v>171</v>
      </c>
      <c r="BM1997" s="219" t="s">
        <v>2023</v>
      </c>
    </row>
    <row r="1998" s="2" customFormat="1">
      <c r="A1998" s="42"/>
      <c r="B1998" s="43"/>
      <c r="C1998" s="44"/>
      <c r="D1998" s="221" t="s">
        <v>155</v>
      </c>
      <c r="E1998" s="44"/>
      <c r="F1998" s="222" t="s">
        <v>2024</v>
      </c>
      <c r="G1998" s="44"/>
      <c r="H1998" s="44"/>
      <c r="I1998" s="223"/>
      <c r="J1998" s="44"/>
      <c r="K1998" s="44"/>
      <c r="L1998" s="48"/>
      <c r="M1998" s="224"/>
      <c r="N1998" s="225"/>
      <c r="O1998" s="88"/>
      <c r="P1998" s="88"/>
      <c r="Q1998" s="88"/>
      <c r="R1998" s="88"/>
      <c r="S1998" s="88"/>
      <c r="T1998" s="89"/>
      <c r="U1998" s="42"/>
      <c r="V1998" s="42"/>
      <c r="W1998" s="42"/>
      <c r="X1998" s="42"/>
      <c r="Y1998" s="42"/>
      <c r="Z1998" s="42"/>
      <c r="AA1998" s="42"/>
      <c r="AB1998" s="42"/>
      <c r="AC1998" s="42"/>
      <c r="AD1998" s="42"/>
      <c r="AE1998" s="42"/>
      <c r="AT1998" s="20" t="s">
        <v>155</v>
      </c>
      <c r="AU1998" s="20" t="s">
        <v>88</v>
      </c>
    </row>
    <row r="1999" s="2" customFormat="1">
      <c r="A1999" s="42"/>
      <c r="B1999" s="43"/>
      <c r="C1999" s="44"/>
      <c r="D1999" s="226" t="s">
        <v>156</v>
      </c>
      <c r="E1999" s="44"/>
      <c r="F1999" s="227" t="s">
        <v>2025</v>
      </c>
      <c r="G1999" s="44"/>
      <c r="H1999" s="44"/>
      <c r="I1999" s="223"/>
      <c r="J1999" s="44"/>
      <c r="K1999" s="44"/>
      <c r="L1999" s="48"/>
      <c r="M1999" s="224"/>
      <c r="N1999" s="225"/>
      <c r="O1999" s="88"/>
      <c r="P1999" s="88"/>
      <c r="Q1999" s="88"/>
      <c r="R1999" s="88"/>
      <c r="S1999" s="88"/>
      <c r="T1999" s="89"/>
      <c r="U1999" s="42"/>
      <c r="V1999" s="42"/>
      <c r="W1999" s="42"/>
      <c r="X1999" s="42"/>
      <c r="Y1999" s="42"/>
      <c r="Z1999" s="42"/>
      <c r="AA1999" s="42"/>
      <c r="AB1999" s="42"/>
      <c r="AC1999" s="42"/>
      <c r="AD1999" s="42"/>
      <c r="AE1999" s="42"/>
      <c r="AT1999" s="20" t="s">
        <v>156</v>
      </c>
      <c r="AU1999" s="20" t="s">
        <v>88</v>
      </c>
    </row>
    <row r="2000" s="14" customFormat="1">
      <c r="A2000" s="14"/>
      <c r="B2000" s="244"/>
      <c r="C2000" s="245"/>
      <c r="D2000" s="221" t="s">
        <v>186</v>
      </c>
      <c r="E2000" s="246" t="s">
        <v>32</v>
      </c>
      <c r="F2000" s="247" t="s">
        <v>2026</v>
      </c>
      <c r="G2000" s="245"/>
      <c r="H2000" s="246" t="s">
        <v>32</v>
      </c>
      <c r="I2000" s="248"/>
      <c r="J2000" s="245"/>
      <c r="K2000" s="245"/>
      <c r="L2000" s="249"/>
      <c r="M2000" s="250"/>
      <c r="N2000" s="251"/>
      <c r="O2000" s="251"/>
      <c r="P2000" s="251"/>
      <c r="Q2000" s="251"/>
      <c r="R2000" s="251"/>
      <c r="S2000" s="251"/>
      <c r="T2000" s="252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T2000" s="253" t="s">
        <v>186</v>
      </c>
      <c r="AU2000" s="253" t="s">
        <v>88</v>
      </c>
      <c r="AV2000" s="14" t="s">
        <v>86</v>
      </c>
      <c r="AW2000" s="14" t="s">
        <v>39</v>
      </c>
      <c r="AX2000" s="14" t="s">
        <v>78</v>
      </c>
      <c r="AY2000" s="253" t="s">
        <v>146</v>
      </c>
    </row>
    <row r="2001" s="13" customFormat="1">
      <c r="A2001" s="13"/>
      <c r="B2001" s="229"/>
      <c r="C2001" s="230"/>
      <c r="D2001" s="221" t="s">
        <v>186</v>
      </c>
      <c r="E2001" s="231" t="s">
        <v>32</v>
      </c>
      <c r="F2001" s="232" t="s">
        <v>2027</v>
      </c>
      <c r="G2001" s="230"/>
      <c r="H2001" s="233">
        <v>23</v>
      </c>
      <c r="I2001" s="234"/>
      <c r="J2001" s="230"/>
      <c r="K2001" s="230"/>
      <c r="L2001" s="235"/>
      <c r="M2001" s="236"/>
      <c r="N2001" s="237"/>
      <c r="O2001" s="237"/>
      <c r="P2001" s="237"/>
      <c r="Q2001" s="237"/>
      <c r="R2001" s="237"/>
      <c r="S2001" s="237"/>
      <c r="T2001" s="238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T2001" s="239" t="s">
        <v>186</v>
      </c>
      <c r="AU2001" s="239" t="s">
        <v>88</v>
      </c>
      <c r="AV2001" s="13" t="s">
        <v>88</v>
      </c>
      <c r="AW2001" s="13" t="s">
        <v>39</v>
      </c>
      <c r="AX2001" s="13" t="s">
        <v>86</v>
      </c>
      <c r="AY2001" s="239" t="s">
        <v>146</v>
      </c>
    </row>
    <row r="2002" s="2" customFormat="1" ht="24.15" customHeight="1">
      <c r="A2002" s="42"/>
      <c r="B2002" s="43"/>
      <c r="C2002" s="265" t="s">
        <v>2028</v>
      </c>
      <c r="D2002" s="265" t="s">
        <v>286</v>
      </c>
      <c r="E2002" s="266" t="s">
        <v>2029</v>
      </c>
      <c r="F2002" s="267" t="s">
        <v>2030</v>
      </c>
      <c r="G2002" s="268" t="s">
        <v>802</v>
      </c>
      <c r="H2002" s="269">
        <v>23</v>
      </c>
      <c r="I2002" s="270"/>
      <c r="J2002" s="271">
        <f>ROUND(I2002*H2002,2)</f>
        <v>0</v>
      </c>
      <c r="K2002" s="267" t="s">
        <v>152</v>
      </c>
      <c r="L2002" s="272"/>
      <c r="M2002" s="273" t="s">
        <v>32</v>
      </c>
      <c r="N2002" s="274" t="s">
        <v>49</v>
      </c>
      <c r="O2002" s="88"/>
      <c r="P2002" s="217">
        <f>O2002*H2002</f>
        <v>0</v>
      </c>
      <c r="Q2002" s="217">
        <v>0.016899999999999998</v>
      </c>
      <c r="R2002" s="217">
        <f>Q2002*H2002</f>
        <v>0.38869999999999993</v>
      </c>
      <c r="S2002" s="217">
        <v>0</v>
      </c>
      <c r="T2002" s="218">
        <f>S2002*H2002</f>
        <v>0</v>
      </c>
      <c r="U2002" s="42"/>
      <c r="V2002" s="42"/>
      <c r="W2002" s="42"/>
      <c r="X2002" s="42"/>
      <c r="Y2002" s="42"/>
      <c r="Z2002" s="42"/>
      <c r="AA2002" s="42"/>
      <c r="AB2002" s="42"/>
      <c r="AC2002" s="42"/>
      <c r="AD2002" s="42"/>
      <c r="AE2002" s="42"/>
      <c r="AR2002" s="219" t="s">
        <v>277</v>
      </c>
      <c r="AT2002" s="219" t="s">
        <v>286</v>
      </c>
      <c r="AU2002" s="219" t="s">
        <v>88</v>
      </c>
      <c r="AY2002" s="20" t="s">
        <v>146</v>
      </c>
      <c r="BE2002" s="220">
        <f>IF(N2002="základní",J2002,0)</f>
        <v>0</v>
      </c>
      <c r="BF2002" s="220">
        <f>IF(N2002="snížená",J2002,0)</f>
        <v>0</v>
      </c>
      <c r="BG2002" s="220">
        <f>IF(N2002="zákl. přenesená",J2002,0)</f>
        <v>0</v>
      </c>
      <c r="BH2002" s="220">
        <f>IF(N2002="sníž. přenesená",J2002,0)</f>
        <v>0</v>
      </c>
      <c r="BI2002" s="220">
        <f>IF(N2002="nulová",J2002,0)</f>
        <v>0</v>
      </c>
      <c r="BJ2002" s="20" t="s">
        <v>86</v>
      </c>
      <c r="BK2002" s="220">
        <f>ROUND(I2002*H2002,2)</f>
        <v>0</v>
      </c>
      <c r="BL2002" s="20" t="s">
        <v>171</v>
      </c>
      <c r="BM2002" s="219" t="s">
        <v>2031</v>
      </c>
    </row>
    <row r="2003" s="2" customFormat="1">
      <c r="A2003" s="42"/>
      <c r="B2003" s="43"/>
      <c r="C2003" s="44"/>
      <c r="D2003" s="221" t="s">
        <v>155</v>
      </c>
      <c r="E2003" s="44"/>
      <c r="F2003" s="222" t="s">
        <v>2030</v>
      </c>
      <c r="G2003" s="44"/>
      <c r="H2003" s="44"/>
      <c r="I2003" s="223"/>
      <c r="J2003" s="44"/>
      <c r="K2003" s="44"/>
      <c r="L2003" s="48"/>
      <c r="M2003" s="224"/>
      <c r="N2003" s="225"/>
      <c r="O2003" s="88"/>
      <c r="P2003" s="88"/>
      <c r="Q2003" s="88"/>
      <c r="R2003" s="88"/>
      <c r="S2003" s="88"/>
      <c r="T2003" s="89"/>
      <c r="U2003" s="42"/>
      <c r="V2003" s="42"/>
      <c r="W2003" s="42"/>
      <c r="X2003" s="42"/>
      <c r="Y2003" s="42"/>
      <c r="Z2003" s="42"/>
      <c r="AA2003" s="42"/>
      <c r="AB2003" s="42"/>
      <c r="AC2003" s="42"/>
      <c r="AD2003" s="42"/>
      <c r="AE2003" s="42"/>
      <c r="AT2003" s="20" t="s">
        <v>155</v>
      </c>
      <c r="AU2003" s="20" t="s">
        <v>88</v>
      </c>
    </row>
    <row r="2004" s="2" customFormat="1" ht="24.15" customHeight="1">
      <c r="A2004" s="42"/>
      <c r="B2004" s="43"/>
      <c r="C2004" s="208" t="s">
        <v>2032</v>
      </c>
      <c r="D2004" s="208" t="s">
        <v>149</v>
      </c>
      <c r="E2004" s="209" t="s">
        <v>2033</v>
      </c>
      <c r="F2004" s="210" t="s">
        <v>2034</v>
      </c>
      <c r="G2004" s="211" t="s">
        <v>303</v>
      </c>
      <c r="H2004" s="212">
        <v>20</v>
      </c>
      <c r="I2004" s="213"/>
      <c r="J2004" s="214">
        <f>ROUND(I2004*H2004,2)</f>
        <v>0</v>
      </c>
      <c r="K2004" s="210" t="s">
        <v>152</v>
      </c>
      <c r="L2004" s="48"/>
      <c r="M2004" s="215" t="s">
        <v>32</v>
      </c>
      <c r="N2004" s="216" t="s">
        <v>49</v>
      </c>
      <c r="O2004" s="88"/>
      <c r="P2004" s="217">
        <f>O2004*H2004</f>
        <v>0</v>
      </c>
      <c r="Q2004" s="217">
        <v>0</v>
      </c>
      <c r="R2004" s="217">
        <f>Q2004*H2004</f>
        <v>0</v>
      </c>
      <c r="S2004" s="217">
        <v>0</v>
      </c>
      <c r="T2004" s="218">
        <f>S2004*H2004</f>
        <v>0</v>
      </c>
      <c r="U2004" s="42"/>
      <c r="V2004" s="42"/>
      <c r="W2004" s="42"/>
      <c r="X2004" s="42"/>
      <c r="Y2004" s="42"/>
      <c r="Z2004" s="42"/>
      <c r="AA2004" s="42"/>
      <c r="AB2004" s="42"/>
      <c r="AC2004" s="42"/>
      <c r="AD2004" s="42"/>
      <c r="AE2004" s="42"/>
      <c r="AR2004" s="219" t="s">
        <v>362</v>
      </c>
      <c r="AT2004" s="219" t="s">
        <v>149</v>
      </c>
      <c r="AU2004" s="219" t="s">
        <v>88</v>
      </c>
      <c r="AY2004" s="20" t="s">
        <v>146</v>
      </c>
      <c r="BE2004" s="220">
        <f>IF(N2004="základní",J2004,0)</f>
        <v>0</v>
      </c>
      <c r="BF2004" s="220">
        <f>IF(N2004="snížená",J2004,0)</f>
        <v>0</v>
      </c>
      <c r="BG2004" s="220">
        <f>IF(N2004="zákl. přenesená",J2004,0)</f>
        <v>0</v>
      </c>
      <c r="BH2004" s="220">
        <f>IF(N2004="sníž. přenesená",J2004,0)</f>
        <v>0</v>
      </c>
      <c r="BI2004" s="220">
        <f>IF(N2004="nulová",J2004,0)</f>
        <v>0</v>
      </c>
      <c r="BJ2004" s="20" t="s">
        <v>86</v>
      </c>
      <c r="BK2004" s="220">
        <f>ROUND(I2004*H2004,2)</f>
        <v>0</v>
      </c>
      <c r="BL2004" s="20" t="s">
        <v>362</v>
      </c>
      <c r="BM2004" s="219" t="s">
        <v>2035</v>
      </c>
    </row>
    <row r="2005" s="2" customFormat="1">
      <c r="A2005" s="42"/>
      <c r="B2005" s="43"/>
      <c r="C2005" s="44"/>
      <c r="D2005" s="221" t="s">
        <v>155</v>
      </c>
      <c r="E2005" s="44"/>
      <c r="F2005" s="222" t="s">
        <v>2036</v>
      </c>
      <c r="G2005" s="44"/>
      <c r="H2005" s="44"/>
      <c r="I2005" s="223"/>
      <c r="J2005" s="44"/>
      <c r="K2005" s="44"/>
      <c r="L2005" s="48"/>
      <c r="M2005" s="224"/>
      <c r="N2005" s="225"/>
      <c r="O2005" s="88"/>
      <c r="P2005" s="88"/>
      <c r="Q2005" s="88"/>
      <c r="R2005" s="88"/>
      <c r="S2005" s="88"/>
      <c r="T2005" s="89"/>
      <c r="U2005" s="42"/>
      <c r="V2005" s="42"/>
      <c r="W2005" s="42"/>
      <c r="X2005" s="42"/>
      <c r="Y2005" s="42"/>
      <c r="Z2005" s="42"/>
      <c r="AA2005" s="42"/>
      <c r="AB2005" s="42"/>
      <c r="AC2005" s="42"/>
      <c r="AD2005" s="42"/>
      <c r="AE2005" s="42"/>
      <c r="AT2005" s="20" t="s">
        <v>155</v>
      </c>
      <c r="AU2005" s="20" t="s">
        <v>88</v>
      </c>
    </row>
    <row r="2006" s="2" customFormat="1">
      <c r="A2006" s="42"/>
      <c r="B2006" s="43"/>
      <c r="C2006" s="44"/>
      <c r="D2006" s="226" t="s">
        <v>156</v>
      </c>
      <c r="E2006" s="44"/>
      <c r="F2006" s="227" t="s">
        <v>2037</v>
      </c>
      <c r="G2006" s="44"/>
      <c r="H2006" s="44"/>
      <c r="I2006" s="223"/>
      <c r="J2006" s="44"/>
      <c r="K2006" s="44"/>
      <c r="L2006" s="48"/>
      <c r="M2006" s="224"/>
      <c r="N2006" s="225"/>
      <c r="O2006" s="88"/>
      <c r="P2006" s="88"/>
      <c r="Q2006" s="88"/>
      <c r="R2006" s="88"/>
      <c r="S2006" s="88"/>
      <c r="T2006" s="89"/>
      <c r="U2006" s="42"/>
      <c r="V2006" s="42"/>
      <c r="W2006" s="42"/>
      <c r="X2006" s="42"/>
      <c r="Y2006" s="42"/>
      <c r="Z2006" s="42"/>
      <c r="AA2006" s="42"/>
      <c r="AB2006" s="42"/>
      <c r="AC2006" s="42"/>
      <c r="AD2006" s="42"/>
      <c r="AE2006" s="42"/>
      <c r="AT2006" s="20" t="s">
        <v>156</v>
      </c>
      <c r="AU2006" s="20" t="s">
        <v>88</v>
      </c>
    </row>
    <row r="2007" s="14" customFormat="1">
      <c r="A2007" s="14"/>
      <c r="B2007" s="244"/>
      <c r="C2007" s="245"/>
      <c r="D2007" s="221" t="s">
        <v>186</v>
      </c>
      <c r="E2007" s="246" t="s">
        <v>32</v>
      </c>
      <c r="F2007" s="247" t="s">
        <v>2038</v>
      </c>
      <c r="G2007" s="245"/>
      <c r="H2007" s="246" t="s">
        <v>32</v>
      </c>
      <c r="I2007" s="248"/>
      <c r="J2007" s="245"/>
      <c r="K2007" s="245"/>
      <c r="L2007" s="249"/>
      <c r="M2007" s="250"/>
      <c r="N2007" s="251"/>
      <c r="O2007" s="251"/>
      <c r="P2007" s="251"/>
      <c r="Q2007" s="251"/>
      <c r="R2007" s="251"/>
      <c r="S2007" s="251"/>
      <c r="T2007" s="252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T2007" s="253" t="s">
        <v>186</v>
      </c>
      <c r="AU2007" s="253" t="s">
        <v>88</v>
      </c>
      <c r="AV2007" s="14" t="s">
        <v>86</v>
      </c>
      <c r="AW2007" s="14" t="s">
        <v>39</v>
      </c>
      <c r="AX2007" s="14" t="s">
        <v>78</v>
      </c>
      <c r="AY2007" s="253" t="s">
        <v>146</v>
      </c>
    </row>
    <row r="2008" s="13" customFormat="1">
      <c r="A2008" s="13"/>
      <c r="B2008" s="229"/>
      <c r="C2008" s="230"/>
      <c r="D2008" s="221" t="s">
        <v>186</v>
      </c>
      <c r="E2008" s="231" t="s">
        <v>32</v>
      </c>
      <c r="F2008" s="232" t="s">
        <v>2039</v>
      </c>
      <c r="G2008" s="230"/>
      <c r="H2008" s="233">
        <v>17</v>
      </c>
      <c r="I2008" s="234"/>
      <c r="J2008" s="230"/>
      <c r="K2008" s="230"/>
      <c r="L2008" s="235"/>
      <c r="M2008" s="236"/>
      <c r="N2008" s="237"/>
      <c r="O2008" s="237"/>
      <c r="P2008" s="237"/>
      <c r="Q2008" s="237"/>
      <c r="R2008" s="237"/>
      <c r="S2008" s="237"/>
      <c r="T2008" s="238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39" t="s">
        <v>186</v>
      </c>
      <c r="AU2008" s="239" t="s">
        <v>88</v>
      </c>
      <c r="AV2008" s="13" t="s">
        <v>88</v>
      </c>
      <c r="AW2008" s="13" t="s">
        <v>39</v>
      </c>
      <c r="AX2008" s="13" t="s">
        <v>78</v>
      </c>
      <c r="AY2008" s="239" t="s">
        <v>146</v>
      </c>
    </row>
    <row r="2009" s="13" customFormat="1">
      <c r="A2009" s="13"/>
      <c r="B2009" s="229"/>
      <c r="C2009" s="230"/>
      <c r="D2009" s="221" t="s">
        <v>186</v>
      </c>
      <c r="E2009" s="231" t="s">
        <v>32</v>
      </c>
      <c r="F2009" s="232" t="s">
        <v>2040</v>
      </c>
      <c r="G2009" s="230"/>
      <c r="H2009" s="233">
        <v>3</v>
      </c>
      <c r="I2009" s="234"/>
      <c r="J2009" s="230"/>
      <c r="K2009" s="230"/>
      <c r="L2009" s="235"/>
      <c r="M2009" s="236"/>
      <c r="N2009" s="237"/>
      <c r="O2009" s="237"/>
      <c r="P2009" s="237"/>
      <c r="Q2009" s="237"/>
      <c r="R2009" s="237"/>
      <c r="S2009" s="237"/>
      <c r="T2009" s="238"/>
      <c r="U2009" s="13"/>
      <c r="V2009" s="13"/>
      <c r="W2009" s="13"/>
      <c r="X2009" s="13"/>
      <c r="Y2009" s="13"/>
      <c r="Z2009" s="13"/>
      <c r="AA2009" s="13"/>
      <c r="AB2009" s="13"/>
      <c r="AC2009" s="13"/>
      <c r="AD2009" s="13"/>
      <c r="AE2009" s="13"/>
      <c r="AT2009" s="239" t="s">
        <v>186</v>
      </c>
      <c r="AU2009" s="239" t="s">
        <v>88</v>
      </c>
      <c r="AV2009" s="13" t="s">
        <v>88</v>
      </c>
      <c r="AW2009" s="13" t="s">
        <v>39</v>
      </c>
      <c r="AX2009" s="13" t="s">
        <v>78</v>
      </c>
      <c r="AY2009" s="239" t="s">
        <v>146</v>
      </c>
    </row>
    <row r="2010" s="15" customFormat="1">
      <c r="A2010" s="15"/>
      <c r="B2010" s="254"/>
      <c r="C2010" s="255"/>
      <c r="D2010" s="221" t="s">
        <v>186</v>
      </c>
      <c r="E2010" s="256" t="s">
        <v>32</v>
      </c>
      <c r="F2010" s="257" t="s">
        <v>256</v>
      </c>
      <c r="G2010" s="255"/>
      <c r="H2010" s="258">
        <v>20</v>
      </c>
      <c r="I2010" s="259"/>
      <c r="J2010" s="255"/>
      <c r="K2010" s="255"/>
      <c r="L2010" s="260"/>
      <c r="M2010" s="261"/>
      <c r="N2010" s="262"/>
      <c r="O2010" s="262"/>
      <c r="P2010" s="262"/>
      <c r="Q2010" s="262"/>
      <c r="R2010" s="262"/>
      <c r="S2010" s="262"/>
      <c r="T2010" s="263"/>
      <c r="U2010" s="15"/>
      <c r="V2010" s="15"/>
      <c r="W2010" s="15"/>
      <c r="X2010" s="15"/>
      <c r="Y2010" s="15"/>
      <c r="Z2010" s="15"/>
      <c r="AA2010" s="15"/>
      <c r="AB2010" s="15"/>
      <c r="AC2010" s="15"/>
      <c r="AD2010" s="15"/>
      <c r="AE2010" s="15"/>
      <c r="AT2010" s="264" t="s">
        <v>186</v>
      </c>
      <c r="AU2010" s="264" t="s">
        <v>88</v>
      </c>
      <c r="AV2010" s="15" t="s">
        <v>171</v>
      </c>
      <c r="AW2010" s="15" t="s">
        <v>39</v>
      </c>
      <c r="AX2010" s="15" t="s">
        <v>86</v>
      </c>
      <c r="AY2010" s="264" t="s">
        <v>146</v>
      </c>
    </row>
    <row r="2011" s="2" customFormat="1" ht="16.5" customHeight="1">
      <c r="A2011" s="42"/>
      <c r="B2011" s="43"/>
      <c r="C2011" s="265" t="s">
        <v>2041</v>
      </c>
      <c r="D2011" s="265" t="s">
        <v>286</v>
      </c>
      <c r="E2011" s="266" t="s">
        <v>2042</v>
      </c>
      <c r="F2011" s="267" t="s">
        <v>1993</v>
      </c>
      <c r="G2011" s="268" t="s">
        <v>303</v>
      </c>
      <c r="H2011" s="269">
        <v>22</v>
      </c>
      <c r="I2011" s="270"/>
      <c r="J2011" s="271">
        <f>ROUND(I2011*H2011,2)</f>
        <v>0</v>
      </c>
      <c r="K2011" s="267" t="s">
        <v>32</v>
      </c>
      <c r="L2011" s="272"/>
      <c r="M2011" s="273" t="s">
        <v>32</v>
      </c>
      <c r="N2011" s="274" t="s">
        <v>49</v>
      </c>
      <c r="O2011" s="88"/>
      <c r="P2011" s="217">
        <f>O2011*H2011</f>
        <v>0</v>
      </c>
      <c r="Q2011" s="217">
        <v>0.02</v>
      </c>
      <c r="R2011" s="217">
        <f>Q2011*H2011</f>
        <v>0.44</v>
      </c>
      <c r="S2011" s="217">
        <v>0</v>
      </c>
      <c r="T2011" s="218">
        <f>S2011*H2011</f>
        <v>0</v>
      </c>
      <c r="U2011" s="42"/>
      <c r="V2011" s="42"/>
      <c r="W2011" s="42"/>
      <c r="X2011" s="42"/>
      <c r="Y2011" s="42"/>
      <c r="Z2011" s="42"/>
      <c r="AA2011" s="42"/>
      <c r="AB2011" s="42"/>
      <c r="AC2011" s="42"/>
      <c r="AD2011" s="42"/>
      <c r="AE2011" s="42"/>
      <c r="AR2011" s="219" t="s">
        <v>538</v>
      </c>
      <c r="AT2011" s="219" t="s">
        <v>286</v>
      </c>
      <c r="AU2011" s="219" t="s">
        <v>88</v>
      </c>
      <c r="AY2011" s="20" t="s">
        <v>146</v>
      </c>
      <c r="BE2011" s="220">
        <f>IF(N2011="základní",J2011,0)</f>
        <v>0</v>
      </c>
      <c r="BF2011" s="220">
        <f>IF(N2011="snížená",J2011,0)</f>
        <v>0</v>
      </c>
      <c r="BG2011" s="220">
        <f>IF(N2011="zákl. přenesená",J2011,0)</f>
        <v>0</v>
      </c>
      <c r="BH2011" s="220">
        <f>IF(N2011="sníž. přenesená",J2011,0)</f>
        <v>0</v>
      </c>
      <c r="BI2011" s="220">
        <f>IF(N2011="nulová",J2011,0)</f>
        <v>0</v>
      </c>
      <c r="BJ2011" s="20" t="s">
        <v>86</v>
      </c>
      <c r="BK2011" s="220">
        <f>ROUND(I2011*H2011,2)</f>
        <v>0</v>
      </c>
      <c r="BL2011" s="20" t="s">
        <v>362</v>
      </c>
      <c r="BM2011" s="219" t="s">
        <v>2043</v>
      </c>
    </row>
    <row r="2012" s="2" customFormat="1">
      <c r="A2012" s="42"/>
      <c r="B2012" s="43"/>
      <c r="C2012" s="44"/>
      <c r="D2012" s="221" t="s">
        <v>155</v>
      </c>
      <c r="E2012" s="44"/>
      <c r="F2012" s="222" t="s">
        <v>1993</v>
      </c>
      <c r="G2012" s="44"/>
      <c r="H2012" s="44"/>
      <c r="I2012" s="223"/>
      <c r="J2012" s="44"/>
      <c r="K2012" s="44"/>
      <c r="L2012" s="48"/>
      <c r="M2012" s="224"/>
      <c r="N2012" s="225"/>
      <c r="O2012" s="88"/>
      <c r="P2012" s="88"/>
      <c r="Q2012" s="88"/>
      <c r="R2012" s="88"/>
      <c r="S2012" s="88"/>
      <c r="T2012" s="89"/>
      <c r="U2012" s="42"/>
      <c r="V2012" s="42"/>
      <c r="W2012" s="42"/>
      <c r="X2012" s="42"/>
      <c r="Y2012" s="42"/>
      <c r="Z2012" s="42"/>
      <c r="AA2012" s="42"/>
      <c r="AB2012" s="42"/>
      <c r="AC2012" s="42"/>
      <c r="AD2012" s="42"/>
      <c r="AE2012" s="42"/>
      <c r="AT2012" s="20" t="s">
        <v>155</v>
      </c>
      <c r="AU2012" s="20" t="s">
        <v>88</v>
      </c>
    </row>
    <row r="2013" s="13" customFormat="1">
      <c r="A2013" s="13"/>
      <c r="B2013" s="229"/>
      <c r="C2013" s="230"/>
      <c r="D2013" s="221" t="s">
        <v>186</v>
      </c>
      <c r="E2013" s="230"/>
      <c r="F2013" s="232" t="s">
        <v>2044</v>
      </c>
      <c r="G2013" s="230"/>
      <c r="H2013" s="233">
        <v>22</v>
      </c>
      <c r="I2013" s="234"/>
      <c r="J2013" s="230"/>
      <c r="K2013" s="230"/>
      <c r="L2013" s="235"/>
      <c r="M2013" s="236"/>
      <c r="N2013" s="237"/>
      <c r="O2013" s="237"/>
      <c r="P2013" s="237"/>
      <c r="Q2013" s="237"/>
      <c r="R2013" s="237"/>
      <c r="S2013" s="237"/>
      <c r="T2013" s="238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T2013" s="239" t="s">
        <v>186</v>
      </c>
      <c r="AU2013" s="239" t="s">
        <v>88</v>
      </c>
      <c r="AV2013" s="13" t="s">
        <v>88</v>
      </c>
      <c r="AW2013" s="13" t="s">
        <v>4</v>
      </c>
      <c r="AX2013" s="13" t="s">
        <v>86</v>
      </c>
      <c r="AY2013" s="239" t="s">
        <v>146</v>
      </c>
    </row>
    <row r="2014" s="2" customFormat="1" ht="24.15" customHeight="1">
      <c r="A2014" s="42"/>
      <c r="B2014" s="43"/>
      <c r="C2014" s="208" t="s">
        <v>2045</v>
      </c>
      <c r="D2014" s="208" t="s">
        <v>149</v>
      </c>
      <c r="E2014" s="209" t="s">
        <v>2046</v>
      </c>
      <c r="F2014" s="210" t="s">
        <v>2047</v>
      </c>
      <c r="G2014" s="211" t="s">
        <v>303</v>
      </c>
      <c r="H2014" s="212">
        <v>63.799999999999997</v>
      </c>
      <c r="I2014" s="213"/>
      <c r="J2014" s="214">
        <f>ROUND(I2014*H2014,2)</f>
        <v>0</v>
      </c>
      <c r="K2014" s="210" t="s">
        <v>152</v>
      </c>
      <c r="L2014" s="48"/>
      <c r="M2014" s="215" t="s">
        <v>32</v>
      </c>
      <c r="N2014" s="216" t="s">
        <v>49</v>
      </c>
      <c r="O2014" s="88"/>
      <c r="P2014" s="217">
        <f>O2014*H2014</f>
        <v>0</v>
      </c>
      <c r="Q2014" s="217">
        <v>0</v>
      </c>
      <c r="R2014" s="217">
        <f>Q2014*H2014</f>
        <v>0</v>
      </c>
      <c r="S2014" s="217">
        <v>0</v>
      </c>
      <c r="T2014" s="218">
        <f>S2014*H2014</f>
        <v>0</v>
      </c>
      <c r="U2014" s="42"/>
      <c r="V2014" s="42"/>
      <c r="W2014" s="42"/>
      <c r="X2014" s="42"/>
      <c r="Y2014" s="42"/>
      <c r="Z2014" s="42"/>
      <c r="AA2014" s="42"/>
      <c r="AB2014" s="42"/>
      <c r="AC2014" s="42"/>
      <c r="AD2014" s="42"/>
      <c r="AE2014" s="42"/>
      <c r="AR2014" s="219" t="s">
        <v>362</v>
      </c>
      <c r="AT2014" s="219" t="s">
        <v>149</v>
      </c>
      <c r="AU2014" s="219" t="s">
        <v>88</v>
      </c>
      <c r="AY2014" s="20" t="s">
        <v>146</v>
      </c>
      <c r="BE2014" s="220">
        <f>IF(N2014="základní",J2014,0)</f>
        <v>0</v>
      </c>
      <c r="BF2014" s="220">
        <f>IF(N2014="snížená",J2014,0)</f>
        <v>0</v>
      </c>
      <c r="BG2014" s="220">
        <f>IF(N2014="zákl. přenesená",J2014,0)</f>
        <v>0</v>
      </c>
      <c r="BH2014" s="220">
        <f>IF(N2014="sníž. přenesená",J2014,0)</f>
        <v>0</v>
      </c>
      <c r="BI2014" s="220">
        <f>IF(N2014="nulová",J2014,0)</f>
        <v>0</v>
      </c>
      <c r="BJ2014" s="20" t="s">
        <v>86</v>
      </c>
      <c r="BK2014" s="220">
        <f>ROUND(I2014*H2014,2)</f>
        <v>0</v>
      </c>
      <c r="BL2014" s="20" t="s">
        <v>362</v>
      </c>
      <c r="BM2014" s="219" t="s">
        <v>2048</v>
      </c>
    </row>
    <row r="2015" s="2" customFormat="1">
      <c r="A2015" s="42"/>
      <c r="B2015" s="43"/>
      <c r="C2015" s="44"/>
      <c r="D2015" s="221" t="s">
        <v>155</v>
      </c>
      <c r="E2015" s="44"/>
      <c r="F2015" s="222" t="s">
        <v>2049</v>
      </c>
      <c r="G2015" s="44"/>
      <c r="H2015" s="44"/>
      <c r="I2015" s="223"/>
      <c r="J2015" s="44"/>
      <c r="K2015" s="44"/>
      <c r="L2015" s="48"/>
      <c r="M2015" s="224"/>
      <c r="N2015" s="225"/>
      <c r="O2015" s="88"/>
      <c r="P2015" s="88"/>
      <c r="Q2015" s="88"/>
      <c r="R2015" s="88"/>
      <c r="S2015" s="88"/>
      <c r="T2015" s="89"/>
      <c r="U2015" s="42"/>
      <c r="V2015" s="42"/>
      <c r="W2015" s="42"/>
      <c r="X2015" s="42"/>
      <c r="Y2015" s="42"/>
      <c r="Z2015" s="42"/>
      <c r="AA2015" s="42"/>
      <c r="AB2015" s="42"/>
      <c r="AC2015" s="42"/>
      <c r="AD2015" s="42"/>
      <c r="AE2015" s="42"/>
      <c r="AT2015" s="20" t="s">
        <v>155</v>
      </c>
      <c r="AU2015" s="20" t="s">
        <v>88</v>
      </c>
    </row>
    <row r="2016" s="2" customFormat="1">
      <c r="A2016" s="42"/>
      <c r="B2016" s="43"/>
      <c r="C2016" s="44"/>
      <c r="D2016" s="226" t="s">
        <v>156</v>
      </c>
      <c r="E2016" s="44"/>
      <c r="F2016" s="227" t="s">
        <v>2050</v>
      </c>
      <c r="G2016" s="44"/>
      <c r="H2016" s="44"/>
      <c r="I2016" s="223"/>
      <c r="J2016" s="44"/>
      <c r="K2016" s="44"/>
      <c r="L2016" s="48"/>
      <c r="M2016" s="224"/>
      <c r="N2016" s="225"/>
      <c r="O2016" s="88"/>
      <c r="P2016" s="88"/>
      <c r="Q2016" s="88"/>
      <c r="R2016" s="88"/>
      <c r="S2016" s="88"/>
      <c r="T2016" s="89"/>
      <c r="U2016" s="42"/>
      <c r="V2016" s="42"/>
      <c r="W2016" s="42"/>
      <c r="X2016" s="42"/>
      <c r="Y2016" s="42"/>
      <c r="Z2016" s="42"/>
      <c r="AA2016" s="42"/>
      <c r="AB2016" s="42"/>
      <c r="AC2016" s="42"/>
      <c r="AD2016" s="42"/>
      <c r="AE2016" s="42"/>
      <c r="AT2016" s="20" t="s">
        <v>156</v>
      </c>
      <c r="AU2016" s="20" t="s">
        <v>88</v>
      </c>
    </row>
    <row r="2017" s="14" customFormat="1">
      <c r="A2017" s="14"/>
      <c r="B2017" s="244"/>
      <c r="C2017" s="245"/>
      <c r="D2017" s="221" t="s">
        <v>186</v>
      </c>
      <c r="E2017" s="246" t="s">
        <v>32</v>
      </c>
      <c r="F2017" s="247" t="s">
        <v>2026</v>
      </c>
      <c r="G2017" s="245"/>
      <c r="H2017" s="246" t="s">
        <v>32</v>
      </c>
      <c r="I2017" s="248"/>
      <c r="J2017" s="245"/>
      <c r="K2017" s="245"/>
      <c r="L2017" s="249"/>
      <c r="M2017" s="250"/>
      <c r="N2017" s="251"/>
      <c r="O2017" s="251"/>
      <c r="P2017" s="251"/>
      <c r="Q2017" s="251"/>
      <c r="R2017" s="251"/>
      <c r="S2017" s="251"/>
      <c r="T2017" s="252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T2017" s="253" t="s">
        <v>186</v>
      </c>
      <c r="AU2017" s="253" t="s">
        <v>88</v>
      </c>
      <c r="AV2017" s="14" t="s">
        <v>86</v>
      </c>
      <c r="AW2017" s="14" t="s">
        <v>39</v>
      </c>
      <c r="AX2017" s="14" t="s">
        <v>78</v>
      </c>
      <c r="AY2017" s="253" t="s">
        <v>146</v>
      </c>
    </row>
    <row r="2018" s="13" customFormat="1">
      <c r="A2018" s="13"/>
      <c r="B2018" s="229"/>
      <c r="C2018" s="230"/>
      <c r="D2018" s="221" t="s">
        <v>186</v>
      </c>
      <c r="E2018" s="231" t="s">
        <v>32</v>
      </c>
      <c r="F2018" s="232" t="s">
        <v>2051</v>
      </c>
      <c r="G2018" s="230"/>
      <c r="H2018" s="233">
        <v>25.899999999999999</v>
      </c>
      <c r="I2018" s="234"/>
      <c r="J2018" s="230"/>
      <c r="K2018" s="230"/>
      <c r="L2018" s="235"/>
      <c r="M2018" s="236"/>
      <c r="N2018" s="237"/>
      <c r="O2018" s="237"/>
      <c r="P2018" s="237"/>
      <c r="Q2018" s="237"/>
      <c r="R2018" s="237"/>
      <c r="S2018" s="237"/>
      <c r="T2018" s="238"/>
      <c r="U2018" s="13"/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13"/>
      <c r="AT2018" s="239" t="s">
        <v>186</v>
      </c>
      <c r="AU2018" s="239" t="s">
        <v>88</v>
      </c>
      <c r="AV2018" s="13" t="s">
        <v>88</v>
      </c>
      <c r="AW2018" s="13" t="s">
        <v>39</v>
      </c>
      <c r="AX2018" s="13" t="s">
        <v>78</v>
      </c>
      <c r="AY2018" s="239" t="s">
        <v>146</v>
      </c>
    </row>
    <row r="2019" s="13" customFormat="1">
      <c r="A2019" s="13"/>
      <c r="B2019" s="229"/>
      <c r="C2019" s="230"/>
      <c r="D2019" s="221" t="s">
        <v>186</v>
      </c>
      <c r="E2019" s="231" t="s">
        <v>32</v>
      </c>
      <c r="F2019" s="232" t="s">
        <v>2052</v>
      </c>
      <c r="G2019" s="230"/>
      <c r="H2019" s="233">
        <v>16.800000000000001</v>
      </c>
      <c r="I2019" s="234"/>
      <c r="J2019" s="230"/>
      <c r="K2019" s="230"/>
      <c r="L2019" s="235"/>
      <c r="M2019" s="236"/>
      <c r="N2019" s="237"/>
      <c r="O2019" s="237"/>
      <c r="P2019" s="237"/>
      <c r="Q2019" s="237"/>
      <c r="R2019" s="237"/>
      <c r="S2019" s="237"/>
      <c r="T2019" s="238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T2019" s="239" t="s">
        <v>186</v>
      </c>
      <c r="AU2019" s="239" t="s">
        <v>88</v>
      </c>
      <c r="AV2019" s="13" t="s">
        <v>88</v>
      </c>
      <c r="AW2019" s="13" t="s">
        <v>39</v>
      </c>
      <c r="AX2019" s="13" t="s">
        <v>78</v>
      </c>
      <c r="AY2019" s="239" t="s">
        <v>146</v>
      </c>
    </row>
    <row r="2020" s="13" customFormat="1">
      <c r="A2020" s="13"/>
      <c r="B2020" s="229"/>
      <c r="C2020" s="230"/>
      <c r="D2020" s="221" t="s">
        <v>186</v>
      </c>
      <c r="E2020" s="231" t="s">
        <v>32</v>
      </c>
      <c r="F2020" s="232" t="s">
        <v>2053</v>
      </c>
      <c r="G2020" s="230"/>
      <c r="H2020" s="233">
        <v>19.899999999999999</v>
      </c>
      <c r="I2020" s="234"/>
      <c r="J2020" s="230"/>
      <c r="K2020" s="230"/>
      <c r="L2020" s="235"/>
      <c r="M2020" s="236"/>
      <c r="N2020" s="237"/>
      <c r="O2020" s="237"/>
      <c r="P2020" s="237"/>
      <c r="Q2020" s="237"/>
      <c r="R2020" s="237"/>
      <c r="S2020" s="237"/>
      <c r="T2020" s="238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T2020" s="239" t="s">
        <v>186</v>
      </c>
      <c r="AU2020" s="239" t="s">
        <v>88</v>
      </c>
      <c r="AV2020" s="13" t="s">
        <v>88</v>
      </c>
      <c r="AW2020" s="13" t="s">
        <v>39</v>
      </c>
      <c r="AX2020" s="13" t="s">
        <v>78</v>
      </c>
      <c r="AY2020" s="239" t="s">
        <v>146</v>
      </c>
    </row>
    <row r="2021" s="13" customFormat="1">
      <c r="A2021" s="13"/>
      <c r="B2021" s="229"/>
      <c r="C2021" s="230"/>
      <c r="D2021" s="221" t="s">
        <v>186</v>
      </c>
      <c r="E2021" s="231" t="s">
        <v>32</v>
      </c>
      <c r="F2021" s="232" t="s">
        <v>2054</v>
      </c>
      <c r="G2021" s="230"/>
      <c r="H2021" s="233">
        <v>1.2</v>
      </c>
      <c r="I2021" s="234"/>
      <c r="J2021" s="230"/>
      <c r="K2021" s="230"/>
      <c r="L2021" s="235"/>
      <c r="M2021" s="236"/>
      <c r="N2021" s="237"/>
      <c r="O2021" s="237"/>
      <c r="P2021" s="237"/>
      <c r="Q2021" s="237"/>
      <c r="R2021" s="237"/>
      <c r="S2021" s="237"/>
      <c r="T2021" s="238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T2021" s="239" t="s">
        <v>186</v>
      </c>
      <c r="AU2021" s="239" t="s">
        <v>88</v>
      </c>
      <c r="AV2021" s="13" t="s">
        <v>88</v>
      </c>
      <c r="AW2021" s="13" t="s">
        <v>39</v>
      </c>
      <c r="AX2021" s="13" t="s">
        <v>78</v>
      </c>
      <c r="AY2021" s="239" t="s">
        <v>146</v>
      </c>
    </row>
    <row r="2022" s="15" customFormat="1">
      <c r="A2022" s="15"/>
      <c r="B2022" s="254"/>
      <c r="C2022" s="255"/>
      <c r="D2022" s="221" t="s">
        <v>186</v>
      </c>
      <c r="E2022" s="256" t="s">
        <v>32</v>
      </c>
      <c r="F2022" s="257" t="s">
        <v>256</v>
      </c>
      <c r="G2022" s="255"/>
      <c r="H2022" s="258">
        <v>63.800000000000004</v>
      </c>
      <c r="I2022" s="259"/>
      <c r="J2022" s="255"/>
      <c r="K2022" s="255"/>
      <c r="L2022" s="260"/>
      <c r="M2022" s="261"/>
      <c r="N2022" s="262"/>
      <c r="O2022" s="262"/>
      <c r="P2022" s="262"/>
      <c r="Q2022" s="262"/>
      <c r="R2022" s="262"/>
      <c r="S2022" s="262"/>
      <c r="T2022" s="263"/>
      <c r="U2022" s="15"/>
      <c r="V2022" s="15"/>
      <c r="W2022" s="15"/>
      <c r="X2022" s="15"/>
      <c r="Y2022" s="15"/>
      <c r="Z2022" s="15"/>
      <c r="AA2022" s="15"/>
      <c r="AB2022" s="15"/>
      <c r="AC2022" s="15"/>
      <c r="AD2022" s="15"/>
      <c r="AE2022" s="15"/>
      <c r="AT2022" s="264" t="s">
        <v>186</v>
      </c>
      <c r="AU2022" s="264" t="s">
        <v>88</v>
      </c>
      <c r="AV2022" s="15" t="s">
        <v>171</v>
      </c>
      <c r="AW2022" s="15" t="s">
        <v>39</v>
      </c>
      <c r="AX2022" s="15" t="s">
        <v>86</v>
      </c>
      <c r="AY2022" s="264" t="s">
        <v>146</v>
      </c>
    </row>
    <row r="2023" s="2" customFormat="1" ht="21.75" customHeight="1">
      <c r="A2023" s="42"/>
      <c r="B2023" s="43"/>
      <c r="C2023" s="265" t="s">
        <v>2055</v>
      </c>
      <c r="D2023" s="265" t="s">
        <v>286</v>
      </c>
      <c r="E2023" s="266" t="s">
        <v>2056</v>
      </c>
      <c r="F2023" s="267" t="s">
        <v>2057</v>
      </c>
      <c r="G2023" s="268" t="s">
        <v>265</v>
      </c>
      <c r="H2023" s="269">
        <v>0.010999999999999999</v>
      </c>
      <c r="I2023" s="270"/>
      <c r="J2023" s="271">
        <f>ROUND(I2023*H2023,2)</f>
        <v>0</v>
      </c>
      <c r="K2023" s="267" t="s">
        <v>152</v>
      </c>
      <c r="L2023" s="272"/>
      <c r="M2023" s="273" t="s">
        <v>32</v>
      </c>
      <c r="N2023" s="274" t="s">
        <v>49</v>
      </c>
      <c r="O2023" s="88"/>
      <c r="P2023" s="217">
        <f>O2023*H2023</f>
        <v>0</v>
      </c>
      <c r="Q2023" s="217">
        <v>1</v>
      </c>
      <c r="R2023" s="217">
        <f>Q2023*H2023</f>
        <v>0.010999999999999999</v>
      </c>
      <c r="S2023" s="217">
        <v>0</v>
      </c>
      <c r="T2023" s="218">
        <f>S2023*H2023</f>
        <v>0</v>
      </c>
      <c r="U2023" s="42"/>
      <c r="V2023" s="42"/>
      <c r="W2023" s="42"/>
      <c r="X2023" s="42"/>
      <c r="Y2023" s="42"/>
      <c r="Z2023" s="42"/>
      <c r="AA2023" s="42"/>
      <c r="AB2023" s="42"/>
      <c r="AC2023" s="42"/>
      <c r="AD2023" s="42"/>
      <c r="AE2023" s="42"/>
      <c r="AR2023" s="219" t="s">
        <v>538</v>
      </c>
      <c r="AT2023" s="219" t="s">
        <v>286</v>
      </c>
      <c r="AU2023" s="219" t="s">
        <v>88</v>
      </c>
      <c r="AY2023" s="20" t="s">
        <v>146</v>
      </c>
      <c r="BE2023" s="220">
        <f>IF(N2023="základní",J2023,0)</f>
        <v>0</v>
      </c>
      <c r="BF2023" s="220">
        <f>IF(N2023="snížená",J2023,0)</f>
        <v>0</v>
      </c>
      <c r="BG2023" s="220">
        <f>IF(N2023="zákl. přenesená",J2023,0)</f>
        <v>0</v>
      </c>
      <c r="BH2023" s="220">
        <f>IF(N2023="sníž. přenesená",J2023,0)</f>
        <v>0</v>
      </c>
      <c r="BI2023" s="220">
        <f>IF(N2023="nulová",J2023,0)</f>
        <v>0</v>
      </c>
      <c r="BJ2023" s="20" t="s">
        <v>86</v>
      </c>
      <c r="BK2023" s="220">
        <f>ROUND(I2023*H2023,2)</f>
        <v>0</v>
      </c>
      <c r="BL2023" s="20" t="s">
        <v>362</v>
      </c>
      <c r="BM2023" s="219" t="s">
        <v>2058</v>
      </c>
    </row>
    <row r="2024" s="2" customFormat="1">
      <c r="A2024" s="42"/>
      <c r="B2024" s="43"/>
      <c r="C2024" s="44"/>
      <c r="D2024" s="221" t="s">
        <v>155</v>
      </c>
      <c r="E2024" s="44"/>
      <c r="F2024" s="222" t="s">
        <v>2057</v>
      </c>
      <c r="G2024" s="44"/>
      <c r="H2024" s="44"/>
      <c r="I2024" s="223"/>
      <c r="J2024" s="44"/>
      <c r="K2024" s="44"/>
      <c r="L2024" s="48"/>
      <c r="M2024" s="224"/>
      <c r="N2024" s="225"/>
      <c r="O2024" s="88"/>
      <c r="P2024" s="88"/>
      <c r="Q2024" s="88"/>
      <c r="R2024" s="88"/>
      <c r="S2024" s="88"/>
      <c r="T2024" s="89"/>
      <c r="U2024" s="42"/>
      <c r="V2024" s="42"/>
      <c r="W2024" s="42"/>
      <c r="X2024" s="42"/>
      <c r="Y2024" s="42"/>
      <c r="Z2024" s="42"/>
      <c r="AA2024" s="42"/>
      <c r="AB2024" s="42"/>
      <c r="AC2024" s="42"/>
      <c r="AD2024" s="42"/>
      <c r="AE2024" s="42"/>
      <c r="AT2024" s="20" t="s">
        <v>155</v>
      </c>
      <c r="AU2024" s="20" t="s">
        <v>88</v>
      </c>
    </row>
    <row r="2025" s="13" customFormat="1">
      <c r="A2025" s="13"/>
      <c r="B2025" s="229"/>
      <c r="C2025" s="230"/>
      <c r="D2025" s="221" t="s">
        <v>186</v>
      </c>
      <c r="E2025" s="230"/>
      <c r="F2025" s="232" t="s">
        <v>2059</v>
      </c>
      <c r="G2025" s="230"/>
      <c r="H2025" s="233">
        <v>0.010999999999999999</v>
      </c>
      <c r="I2025" s="234"/>
      <c r="J2025" s="230"/>
      <c r="K2025" s="230"/>
      <c r="L2025" s="235"/>
      <c r="M2025" s="236"/>
      <c r="N2025" s="237"/>
      <c r="O2025" s="237"/>
      <c r="P2025" s="237"/>
      <c r="Q2025" s="237"/>
      <c r="R2025" s="237"/>
      <c r="S2025" s="237"/>
      <c r="T2025" s="238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T2025" s="239" t="s">
        <v>186</v>
      </c>
      <c r="AU2025" s="239" t="s">
        <v>88</v>
      </c>
      <c r="AV2025" s="13" t="s">
        <v>88</v>
      </c>
      <c r="AW2025" s="13" t="s">
        <v>4</v>
      </c>
      <c r="AX2025" s="13" t="s">
        <v>86</v>
      </c>
      <c r="AY2025" s="239" t="s">
        <v>146</v>
      </c>
    </row>
    <row r="2026" s="2" customFormat="1" ht="21.75" customHeight="1">
      <c r="A2026" s="42"/>
      <c r="B2026" s="43"/>
      <c r="C2026" s="265" t="s">
        <v>2060</v>
      </c>
      <c r="D2026" s="265" t="s">
        <v>286</v>
      </c>
      <c r="E2026" s="266" t="s">
        <v>2006</v>
      </c>
      <c r="F2026" s="267" t="s">
        <v>2007</v>
      </c>
      <c r="G2026" s="268" t="s">
        <v>265</v>
      </c>
      <c r="H2026" s="269">
        <v>0.48399999999999999</v>
      </c>
      <c r="I2026" s="270"/>
      <c r="J2026" s="271">
        <f>ROUND(I2026*H2026,2)</f>
        <v>0</v>
      </c>
      <c r="K2026" s="267" t="s">
        <v>152</v>
      </c>
      <c r="L2026" s="272"/>
      <c r="M2026" s="273" t="s">
        <v>32</v>
      </c>
      <c r="N2026" s="274" t="s">
        <v>49</v>
      </c>
      <c r="O2026" s="88"/>
      <c r="P2026" s="217">
        <f>O2026*H2026</f>
        <v>0</v>
      </c>
      <c r="Q2026" s="217">
        <v>1</v>
      </c>
      <c r="R2026" s="217">
        <f>Q2026*H2026</f>
        <v>0.48399999999999999</v>
      </c>
      <c r="S2026" s="217">
        <v>0</v>
      </c>
      <c r="T2026" s="218">
        <f>S2026*H2026</f>
        <v>0</v>
      </c>
      <c r="U2026" s="42"/>
      <c r="V2026" s="42"/>
      <c r="W2026" s="42"/>
      <c r="X2026" s="42"/>
      <c r="Y2026" s="42"/>
      <c r="Z2026" s="42"/>
      <c r="AA2026" s="42"/>
      <c r="AB2026" s="42"/>
      <c r="AC2026" s="42"/>
      <c r="AD2026" s="42"/>
      <c r="AE2026" s="42"/>
      <c r="AR2026" s="219" t="s">
        <v>538</v>
      </c>
      <c r="AT2026" s="219" t="s">
        <v>286</v>
      </c>
      <c r="AU2026" s="219" t="s">
        <v>88</v>
      </c>
      <c r="AY2026" s="20" t="s">
        <v>146</v>
      </c>
      <c r="BE2026" s="220">
        <f>IF(N2026="základní",J2026,0)</f>
        <v>0</v>
      </c>
      <c r="BF2026" s="220">
        <f>IF(N2026="snížená",J2026,0)</f>
        <v>0</v>
      </c>
      <c r="BG2026" s="220">
        <f>IF(N2026="zákl. přenesená",J2026,0)</f>
        <v>0</v>
      </c>
      <c r="BH2026" s="220">
        <f>IF(N2026="sníž. přenesená",J2026,0)</f>
        <v>0</v>
      </c>
      <c r="BI2026" s="220">
        <f>IF(N2026="nulová",J2026,0)</f>
        <v>0</v>
      </c>
      <c r="BJ2026" s="20" t="s">
        <v>86</v>
      </c>
      <c r="BK2026" s="220">
        <f>ROUND(I2026*H2026,2)</f>
        <v>0</v>
      </c>
      <c r="BL2026" s="20" t="s">
        <v>362</v>
      </c>
      <c r="BM2026" s="219" t="s">
        <v>2061</v>
      </c>
    </row>
    <row r="2027" s="2" customFormat="1">
      <c r="A2027" s="42"/>
      <c r="B2027" s="43"/>
      <c r="C2027" s="44"/>
      <c r="D2027" s="221" t="s">
        <v>155</v>
      </c>
      <c r="E2027" s="44"/>
      <c r="F2027" s="222" t="s">
        <v>2007</v>
      </c>
      <c r="G2027" s="44"/>
      <c r="H2027" s="44"/>
      <c r="I2027" s="223"/>
      <c r="J2027" s="44"/>
      <c r="K2027" s="44"/>
      <c r="L2027" s="48"/>
      <c r="M2027" s="224"/>
      <c r="N2027" s="225"/>
      <c r="O2027" s="88"/>
      <c r="P2027" s="88"/>
      <c r="Q2027" s="88"/>
      <c r="R2027" s="88"/>
      <c r="S2027" s="88"/>
      <c r="T2027" s="89"/>
      <c r="U2027" s="42"/>
      <c r="V2027" s="42"/>
      <c r="W2027" s="42"/>
      <c r="X2027" s="42"/>
      <c r="Y2027" s="42"/>
      <c r="Z2027" s="42"/>
      <c r="AA2027" s="42"/>
      <c r="AB2027" s="42"/>
      <c r="AC2027" s="42"/>
      <c r="AD2027" s="42"/>
      <c r="AE2027" s="42"/>
      <c r="AT2027" s="20" t="s">
        <v>155</v>
      </c>
      <c r="AU2027" s="20" t="s">
        <v>88</v>
      </c>
    </row>
    <row r="2028" s="13" customFormat="1">
      <c r="A2028" s="13"/>
      <c r="B2028" s="229"/>
      <c r="C2028" s="230"/>
      <c r="D2028" s="221" t="s">
        <v>186</v>
      </c>
      <c r="E2028" s="230"/>
      <c r="F2028" s="232" t="s">
        <v>2062</v>
      </c>
      <c r="G2028" s="230"/>
      <c r="H2028" s="233">
        <v>0.48399999999999999</v>
      </c>
      <c r="I2028" s="234"/>
      <c r="J2028" s="230"/>
      <c r="K2028" s="230"/>
      <c r="L2028" s="235"/>
      <c r="M2028" s="236"/>
      <c r="N2028" s="237"/>
      <c r="O2028" s="237"/>
      <c r="P2028" s="237"/>
      <c r="Q2028" s="237"/>
      <c r="R2028" s="237"/>
      <c r="S2028" s="237"/>
      <c r="T2028" s="238"/>
      <c r="U2028" s="13"/>
      <c r="V2028" s="13"/>
      <c r="W2028" s="13"/>
      <c r="X2028" s="13"/>
      <c r="Y2028" s="13"/>
      <c r="Z2028" s="13"/>
      <c r="AA2028" s="13"/>
      <c r="AB2028" s="13"/>
      <c r="AC2028" s="13"/>
      <c r="AD2028" s="13"/>
      <c r="AE2028" s="13"/>
      <c r="AT2028" s="239" t="s">
        <v>186</v>
      </c>
      <c r="AU2028" s="239" t="s">
        <v>88</v>
      </c>
      <c r="AV2028" s="13" t="s">
        <v>88</v>
      </c>
      <c r="AW2028" s="13" t="s">
        <v>4</v>
      </c>
      <c r="AX2028" s="13" t="s">
        <v>86</v>
      </c>
      <c r="AY2028" s="239" t="s">
        <v>146</v>
      </c>
    </row>
    <row r="2029" s="2" customFormat="1" ht="21.75" customHeight="1">
      <c r="A2029" s="42"/>
      <c r="B2029" s="43"/>
      <c r="C2029" s="265" t="s">
        <v>2063</v>
      </c>
      <c r="D2029" s="265" t="s">
        <v>286</v>
      </c>
      <c r="E2029" s="266" t="s">
        <v>2064</v>
      </c>
      <c r="F2029" s="267" t="s">
        <v>2065</v>
      </c>
      <c r="G2029" s="268" t="s">
        <v>265</v>
      </c>
      <c r="H2029" s="269">
        <v>0.20899999999999999</v>
      </c>
      <c r="I2029" s="270"/>
      <c r="J2029" s="271">
        <f>ROUND(I2029*H2029,2)</f>
        <v>0</v>
      </c>
      <c r="K2029" s="267" t="s">
        <v>152</v>
      </c>
      <c r="L2029" s="272"/>
      <c r="M2029" s="273" t="s">
        <v>32</v>
      </c>
      <c r="N2029" s="274" t="s">
        <v>49</v>
      </c>
      <c r="O2029" s="88"/>
      <c r="P2029" s="217">
        <f>O2029*H2029</f>
        <v>0</v>
      </c>
      <c r="Q2029" s="217">
        <v>1</v>
      </c>
      <c r="R2029" s="217">
        <f>Q2029*H2029</f>
        <v>0.20899999999999999</v>
      </c>
      <c r="S2029" s="217">
        <v>0</v>
      </c>
      <c r="T2029" s="218">
        <f>S2029*H2029</f>
        <v>0</v>
      </c>
      <c r="U2029" s="42"/>
      <c r="V2029" s="42"/>
      <c r="W2029" s="42"/>
      <c r="X2029" s="42"/>
      <c r="Y2029" s="42"/>
      <c r="Z2029" s="42"/>
      <c r="AA2029" s="42"/>
      <c r="AB2029" s="42"/>
      <c r="AC2029" s="42"/>
      <c r="AD2029" s="42"/>
      <c r="AE2029" s="42"/>
      <c r="AR2029" s="219" t="s">
        <v>538</v>
      </c>
      <c r="AT2029" s="219" t="s">
        <v>286</v>
      </c>
      <c r="AU2029" s="219" t="s">
        <v>88</v>
      </c>
      <c r="AY2029" s="20" t="s">
        <v>146</v>
      </c>
      <c r="BE2029" s="220">
        <f>IF(N2029="základní",J2029,0)</f>
        <v>0</v>
      </c>
      <c r="BF2029" s="220">
        <f>IF(N2029="snížená",J2029,0)</f>
        <v>0</v>
      </c>
      <c r="BG2029" s="220">
        <f>IF(N2029="zákl. přenesená",J2029,0)</f>
        <v>0</v>
      </c>
      <c r="BH2029" s="220">
        <f>IF(N2029="sníž. přenesená",J2029,0)</f>
        <v>0</v>
      </c>
      <c r="BI2029" s="220">
        <f>IF(N2029="nulová",J2029,0)</f>
        <v>0</v>
      </c>
      <c r="BJ2029" s="20" t="s">
        <v>86</v>
      </c>
      <c r="BK2029" s="220">
        <f>ROUND(I2029*H2029,2)</f>
        <v>0</v>
      </c>
      <c r="BL2029" s="20" t="s">
        <v>362</v>
      </c>
      <c r="BM2029" s="219" t="s">
        <v>2066</v>
      </c>
    </row>
    <row r="2030" s="2" customFormat="1">
      <c r="A2030" s="42"/>
      <c r="B2030" s="43"/>
      <c r="C2030" s="44"/>
      <c r="D2030" s="221" t="s">
        <v>155</v>
      </c>
      <c r="E2030" s="44"/>
      <c r="F2030" s="222" t="s">
        <v>2065</v>
      </c>
      <c r="G2030" s="44"/>
      <c r="H2030" s="44"/>
      <c r="I2030" s="223"/>
      <c r="J2030" s="44"/>
      <c r="K2030" s="44"/>
      <c r="L2030" s="48"/>
      <c r="M2030" s="224"/>
      <c r="N2030" s="225"/>
      <c r="O2030" s="88"/>
      <c r="P2030" s="88"/>
      <c r="Q2030" s="88"/>
      <c r="R2030" s="88"/>
      <c r="S2030" s="88"/>
      <c r="T2030" s="89"/>
      <c r="U2030" s="42"/>
      <c r="V2030" s="42"/>
      <c r="W2030" s="42"/>
      <c r="X2030" s="42"/>
      <c r="Y2030" s="42"/>
      <c r="Z2030" s="42"/>
      <c r="AA2030" s="42"/>
      <c r="AB2030" s="42"/>
      <c r="AC2030" s="42"/>
      <c r="AD2030" s="42"/>
      <c r="AE2030" s="42"/>
      <c r="AT2030" s="20" t="s">
        <v>155</v>
      </c>
      <c r="AU2030" s="20" t="s">
        <v>88</v>
      </c>
    </row>
    <row r="2031" s="13" customFormat="1">
      <c r="A2031" s="13"/>
      <c r="B2031" s="229"/>
      <c r="C2031" s="230"/>
      <c r="D2031" s="221" t="s">
        <v>186</v>
      </c>
      <c r="E2031" s="230"/>
      <c r="F2031" s="232" t="s">
        <v>2067</v>
      </c>
      <c r="G2031" s="230"/>
      <c r="H2031" s="233">
        <v>0.20899999999999999</v>
      </c>
      <c r="I2031" s="234"/>
      <c r="J2031" s="230"/>
      <c r="K2031" s="230"/>
      <c r="L2031" s="235"/>
      <c r="M2031" s="236"/>
      <c r="N2031" s="237"/>
      <c r="O2031" s="237"/>
      <c r="P2031" s="237"/>
      <c r="Q2031" s="237"/>
      <c r="R2031" s="237"/>
      <c r="S2031" s="237"/>
      <c r="T2031" s="238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T2031" s="239" t="s">
        <v>186</v>
      </c>
      <c r="AU2031" s="239" t="s">
        <v>88</v>
      </c>
      <c r="AV2031" s="13" t="s">
        <v>88</v>
      </c>
      <c r="AW2031" s="13" t="s">
        <v>4</v>
      </c>
      <c r="AX2031" s="13" t="s">
        <v>86</v>
      </c>
      <c r="AY2031" s="239" t="s">
        <v>146</v>
      </c>
    </row>
    <row r="2032" s="2" customFormat="1" ht="24.15" customHeight="1">
      <c r="A2032" s="42"/>
      <c r="B2032" s="43"/>
      <c r="C2032" s="265" t="s">
        <v>2068</v>
      </c>
      <c r="D2032" s="265" t="s">
        <v>286</v>
      </c>
      <c r="E2032" s="266" t="s">
        <v>2069</v>
      </c>
      <c r="F2032" s="267" t="s">
        <v>2070</v>
      </c>
      <c r="G2032" s="268" t="s">
        <v>265</v>
      </c>
      <c r="H2032" s="269">
        <v>0.27200000000000002</v>
      </c>
      <c r="I2032" s="270"/>
      <c r="J2032" s="271">
        <f>ROUND(I2032*H2032,2)</f>
        <v>0</v>
      </c>
      <c r="K2032" s="267" t="s">
        <v>152</v>
      </c>
      <c r="L2032" s="272"/>
      <c r="M2032" s="273" t="s">
        <v>32</v>
      </c>
      <c r="N2032" s="274" t="s">
        <v>49</v>
      </c>
      <c r="O2032" s="88"/>
      <c r="P2032" s="217">
        <f>O2032*H2032</f>
        <v>0</v>
      </c>
      <c r="Q2032" s="217">
        <v>1</v>
      </c>
      <c r="R2032" s="217">
        <f>Q2032*H2032</f>
        <v>0.27200000000000002</v>
      </c>
      <c r="S2032" s="217">
        <v>0</v>
      </c>
      <c r="T2032" s="218">
        <f>S2032*H2032</f>
        <v>0</v>
      </c>
      <c r="U2032" s="42"/>
      <c r="V2032" s="42"/>
      <c r="W2032" s="42"/>
      <c r="X2032" s="42"/>
      <c r="Y2032" s="42"/>
      <c r="Z2032" s="42"/>
      <c r="AA2032" s="42"/>
      <c r="AB2032" s="42"/>
      <c r="AC2032" s="42"/>
      <c r="AD2032" s="42"/>
      <c r="AE2032" s="42"/>
      <c r="AR2032" s="219" t="s">
        <v>538</v>
      </c>
      <c r="AT2032" s="219" t="s">
        <v>286</v>
      </c>
      <c r="AU2032" s="219" t="s">
        <v>88</v>
      </c>
      <c r="AY2032" s="20" t="s">
        <v>146</v>
      </c>
      <c r="BE2032" s="220">
        <f>IF(N2032="základní",J2032,0)</f>
        <v>0</v>
      </c>
      <c r="BF2032" s="220">
        <f>IF(N2032="snížená",J2032,0)</f>
        <v>0</v>
      </c>
      <c r="BG2032" s="220">
        <f>IF(N2032="zákl. přenesená",J2032,0)</f>
        <v>0</v>
      </c>
      <c r="BH2032" s="220">
        <f>IF(N2032="sníž. přenesená",J2032,0)</f>
        <v>0</v>
      </c>
      <c r="BI2032" s="220">
        <f>IF(N2032="nulová",J2032,0)</f>
        <v>0</v>
      </c>
      <c r="BJ2032" s="20" t="s">
        <v>86</v>
      </c>
      <c r="BK2032" s="220">
        <f>ROUND(I2032*H2032,2)</f>
        <v>0</v>
      </c>
      <c r="BL2032" s="20" t="s">
        <v>362</v>
      </c>
      <c r="BM2032" s="219" t="s">
        <v>2071</v>
      </c>
    </row>
    <row r="2033" s="2" customFormat="1">
      <c r="A2033" s="42"/>
      <c r="B2033" s="43"/>
      <c r="C2033" s="44"/>
      <c r="D2033" s="221" t="s">
        <v>155</v>
      </c>
      <c r="E2033" s="44"/>
      <c r="F2033" s="222" t="s">
        <v>2070</v>
      </c>
      <c r="G2033" s="44"/>
      <c r="H2033" s="44"/>
      <c r="I2033" s="223"/>
      <c r="J2033" s="44"/>
      <c r="K2033" s="44"/>
      <c r="L2033" s="48"/>
      <c r="M2033" s="224"/>
      <c r="N2033" s="225"/>
      <c r="O2033" s="88"/>
      <c r="P2033" s="88"/>
      <c r="Q2033" s="88"/>
      <c r="R2033" s="88"/>
      <c r="S2033" s="88"/>
      <c r="T2033" s="89"/>
      <c r="U2033" s="42"/>
      <c r="V2033" s="42"/>
      <c r="W2033" s="42"/>
      <c r="X2033" s="42"/>
      <c r="Y2033" s="42"/>
      <c r="Z2033" s="42"/>
      <c r="AA2033" s="42"/>
      <c r="AB2033" s="42"/>
      <c r="AC2033" s="42"/>
      <c r="AD2033" s="42"/>
      <c r="AE2033" s="42"/>
      <c r="AT2033" s="20" t="s">
        <v>155</v>
      </c>
      <c r="AU2033" s="20" t="s">
        <v>88</v>
      </c>
    </row>
    <row r="2034" s="13" customFormat="1">
      <c r="A2034" s="13"/>
      <c r="B2034" s="229"/>
      <c r="C2034" s="230"/>
      <c r="D2034" s="221" t="s">
        <v>186</v>
      </c>
      <c r="E2034" s="230"/>
      <c r="F2034" s="232" t="s">
        <v>2072</v>
      </c>
      <c r="G2034" s="230"/>
      <c r="H2034" s="233">
        <v>0.27200000000000002</v>
      </c>
      <c r="I2034" s="234"/>
      <c r="J2034" s="230"/>
      <c r="K2034" s="230"/>
      <c r="L2034" s="235"/>
      <c r="M2034" s="236"/>
      <c r="N2034" s="237"/>
      <c r="O2034" s="237"/>
      <c r="P2034" s="237"/>
      <c r="Q2034" s="237"/>
      <c r="R2034" s="237"/>
      <c r="S2034" s="237"/>
      <c r="T2034" s="238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T2034" s="239" t="s">
        <v>186</v>
      </c>
      <c r="AU2034" s="239" t="s">
        <v>88</v>
      </c>
      <c r="AV2034" s="13" t="s">
        <v>88</v>
      </c>
      <c r="AW2034" s="13" t="s">
        <v>4</v>
      </c>
      <c r="AX2034" s="13" t="s">
        <v>86</v>
      </c>
      <c r="AY2034" s="239" t="s">
        <v>146</v>
      </c>
    </row>
    <row r="2035" s="2" customFormat="1" ht="24.15" customHeight="1">
      <c r="A2035" s="42"/>
      <c r="B2035" s="43"/>
      <c r="C2035" s="208" t="s">
        <v>2073</v>
      </c>
      <c r="D2035" s="208" t="s">
        <v>149</v>
      </c>
      <c r="E2035" s="209" t="s">
        <v>2074</v>
      </c>
      <c r="F2035" s="210" t="s">
        <v>2075</v>
      </c>
      <c r="G2035" s="211" t="s">
        <v>303</v>
      </c>
      <c r="H2035" s="212">
        <v>12.5</v>
      </c>
      <c r="I2035" s="213"/>
      <c r="J2035" s="214">
        <f>ROUND(I2035*H2035,2)</f>
        <v>0</v>
      </c>
      <c r="K2035" s="210" t="s">
        <v>152</v>
      </c>
      <c r="L2035" s="48"/>
      <c r="M2035" s="215" t="s">
        <v>32</v>
      </c>
      <c r="N2035" s="216" t="s">
        <v>49</v>
      </c>
      <c r="O2035" s="88"/>
      <c r="P2035" s="217">
        <f>O2035*H2035</f>
        <v>0</v>
      </c>
      <c r="Q2035" s="217">
        <v>0</v>
      </c>
      <c r="R2035" s="217">
        <f>Q2035*H2035</f>
        <v>0</v>
      </c>
      <c r="S2035" s="217">
        <v>0</v>
      </c>
      <c r="T2035" s="218">
        <f>S2035*H2035</f>
        <v>0</v>
      </c>
      <c r="U2035" s="42"/>
      <c r="V2035" s="42"/>
      <c r="W2035" s="42"/>
      <c r="X2035" s="42"/>
      <c r="Y2035" s="42"/>
      <c r="Z2035" s="42"/>
      <c r="AA2035" s="42"/>
      <c r="AB2035" s="42"/>
      <c r="AC2035" s="42"/>
      <c r="AD2035" s="42"/>
      <c r="AE2035" s="42"/>
      <c r="AR2035" s="219" t="s">
        <v>362</v>
      </c>
      <c r="AT2035" s="219" t="s">
        <v>149</v>
      </c>
      <c r="AU2035" s="219" t="s">
        <v>88</v>
      </c>
      <c r="AY2035" s="20" t="s">
        <v>146</v>
      </c>
      <c r="BE2035" s="220">
        <f>IF(N2035="základní",J2035,0)</f>
        <v>0</v>
      </c>
      <c r="BF2035" s="220">
        <f>IF(N2035="snížená",J2035,0)</f>
        <v>0</v>
      </c>
      <c r="BG2035" s="220">
        <f>IF(N2035="zákl. přenesená",J2035,0)</f>
        <v>0</v>
      </c>
      <c r="BH2035" s="220">
        <f>IF(N2035="sníž. přenesená",J2035,0)</f>
        <v>0</v>
      </c>
      <c r="BI2035" s="220">
        <f>IF(N2035="nulová",J2035,0)</f>
        <v>0</v>
      </c>
      <c r="BJ2035" s="20" t="s">
        <v>86</v>
      </c>
      <c r="BK2035" s="220">
        <f>ROUND(I2035*H2035,2)</f>
        <v>0</v>
      </c>
      <c r="BL2035" s="20" t="s">
        <v>362</v>
      </c>
      <c r="BM2035" s="219" t="s">
        <v>2076</v>
      </c>
    </row>
    <row r="2036" s="2" customFormat="1">
      <c r="A2036" s="42"/>
      <c r="B2036" s="43"/>
      <c r="C2036" s="44"/>
      <c r="D2036" s="221" t="s">
        <v>155</v>
      </c>
      <c r="E2036" s="44"/>
      <c r="F2036" s="222" t="s">
        <v>2077</v>
      </c>
      <c r="G2036" s="44"/>
      <c r="H2036" s="44"/>
      <c r="I2036" s="223"/>
      <c r="J2036" s="44"/>
      <c r="K2036" s="44"/>
      <c r="L2036" s="48"/>
      <c r="M2036" s="224"/>
      <c r="N2036" s="225"/>
      <c r="O2036" s="88"/>
      <c r="P2036" s="88"/>
      <c r="Q2036" s="88"/>
      <c r="R2036" s="88"/>
      <c r="S2036" s="88"/>
      <c r="T2036" s="89"/>
      <c r="U2036" s="42"/>
      <c r="V2036" s="42"/>
      <c r="W2036" s="42"/>
      <c r="X2036" s="42"/>
      <c r="Y2036" s="42"/>
      <c r="Z2036" s="42"/>
      <c r="AA2036" s="42"/>
      <c r="AB2036" s="42"/>
      <c r="AC2036" s="42"/>
      <c r="AD2036" s="42"/>
      <c r="AE2036" s="42"/>
      <c r="AT2036" s="20" t="s">
        <v>155</v>
      </c>
      <c r="AU2036" s="20" t="s">
        <v>88</v>
      </c>
    </row>
    <row r="2037" s="2" customFormat="1">
      <c r="A2037" s="42"/>
      <c r="B2037" s="43"/>
      <c r="C2037" s="44"/>
      <c r="D2037" s="226" t="s">
        <v>156</v>
      </c>
      <c r="E2037" s="44"/>
      <c r="F2037" s="227" t="s">
        <v>2078</v>
      </c>
      <c r="G2037" s="44"/>
      <c r="H2037" s="44"/>
      <c r="I2037" s="223"/>
      <c r="J2037" s="44"/>
      <c r="K2037" s="44"/>
      <c r="L2037" s="48"/>
      <c r="M2037" s="224"/>
      <c r="N2037" s="225"/>
      <c r="O2037" s="88"/>
      <c r="P2037" s="88"/>
      <c r="Q2037" s="88"/>
      <c r="R2037" s="88"/>
      <c r="S2037" s="88"/>
      <c r="T2037" s="89"/>
      <c r="U2037" s="42"/>
      <c r="V2037" s="42"/>
      <c r="W2037" s="42"/>
      <c r="X2037" s="42"/>
      <c r="Y2037" s="42"/>
      <c r="Z2037" s="42"/>
      <c r="AA2037" s="42"/>
      <c r="AB2037" s="42"/>
      <c r="AC2037" s="42"/>
      <c r="AD2037" s="42"/>
      <c r="AE2037" s="42"/>
      <c r="AT2037" s="20" t="s">
        <v>156</v>
      </c>
      <c r="AU2037" s="20" t="s">
        <v>88</v>
      </c>
    </row>
    <row r="2038" s="14" customFormat="1">
      <c r="A2038" s="14"/>
      <c r="B2038" s="244"/>
      <c r="C2038" s="245"/>
      <c r="D2038" s="221" t="s">
        <v>186</v>
      </c>
      <c r="E2038" s="246" t="s">
        <v>32</v>
      </c>
      <c r="F2038" s="247" t="s">
        <v>506</v>
      </c>
      <c r="G2038" s="245"/>
      <c r="H2038" s="246" t="s">
        <v>32</v>
      </c>
      <c r="I2038" s="248"/>
      <c r="J2038" s="245"/>
      <c r="K2038" s="245"/>
      <c r="L2038" s="249"/>
      <c r="M2038" s="250"/>
      <c r="N2038" s="251"/>
      <c r="O2038" s="251"/>
      <c r="P2038" s="251"/>
      <c r="Q2038" s="251"/>
      <c r="R2038" s="251"/>
      <c r="S2038" s="251"/>
      <c r="T2038" s="252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T2038" s="253" t="s">
        <v>186</v>
      </c>
      <c r="AU2038" s="253" t="s">
        <v>88</v>
      </c>
      <c r="AV2038" s="14" t="s">
        <v>86</v>
      </c>
      <c r="AW2038" s="14" t="s">
        <v>39</v>
      </c>
      <c r="AX2038" s="14" t="s">
        <v>78</v>
      </c>
      <c r="AY2038" s="253" t="s">
        <v>146</v>
      </c>
    </row>
    <row r="2039" s="13" customFormat="1">
      <c r="A2039" s="13"/>
      <c r="B2039" s="229"/>
      <c r="C2039" s="230"/>
      <c r="D2039" s="221" t="s">
        <v>186</v>
      </c>
      <c r="E2039" s="231" t="s">
        <v>32</v>
      </c>
      <c r="F2039" s="232" t="s">
        <v>2079</v>
      </c>
      <c r="G2039" s="230"/>
      <c r="H2039" s="233">
        <v>12.5</v>
      </c>
      <c r="I2039" s="234"/>
      <c r="J2039" s="230"/>
      <c r="K2039" s="230"/>
      <c r="L2039" s="235"/>
      <c r="M2039" s="236"/>
      <c r="N2039" s="237"/>
      <c r="O2039" s="237"/>
      <c r="P2039" s="237"/>
      <c r="Q2039" s="237"/>
      <c r="R2039" s="237"/>
      <c r="S2039" s="237"/>
      <c r="T2039" s="238"/>
      <c r="U2039" s="13"/>
      <c r="V2039" s="13"/>
      <c r="W2039" s="13"/>
      <c r="X2039" s="13"/>
      <c r="Y2039" s="13"/>
      <c r="Z2039" s="13"/>
      <c r="AA2039" s="13"/>
      <c r="AB2039" s="13"/>
      <c r="AC2039" s="13"/>
      <c r="AD2039" s="13"/>
      <c r="AE2039" s="13"/>
      <c r="AT2039" s="239" t="s">
        <v>186</v>
      </c>
      <c r="AU2039" s="239" t="s">
        <v>88</v>
      </c>
      <c r="AV2039" s="13" t="s">
        <v>88</v>
      </c>
      <c r="AW2039" s="13" t="s">
        <v>39</v>
      </c>
      <c r="AX2039" s="13" t="s">
        <v>86</v>
      </c>
      <c r="AY2039" s="239" t="s">
        <v>146</v>
      </c>
    </row>
    <row r="2040" s="2" customFormat="1" ht="16.5" customHeight="1">
      <c r="A2040" s="42"/>
      <c r="B2040" s="43"/>
      <c r="C2040" s="265" t="s">
        <v>2080</v>
      </c>
      <c r="D2040" s="265" t="s">
        <v>286</v>
      </c>
      <c r="E2040" s="266" t="s">
        <v>2081</v>
      </c>
      <c r="F2040" s="267" t="s">
        <v>1993</v>
      </c>
      <c r="G2040" s="268" t="s">
        <v>303</v>
      </c>
      <c r="H2040" s="269">
        <v>13.75</v>
      </c>
      <c r="I2040" s="270"/>
      <c r="J2040" s="271">
        <f>ROUND(I2040*H2040,2)</f>
        <v>0</v>
      </c>
      <c r="K2040" s="267" t="s">
        <v>32</v>
      </c>
      <c r="L2040" s="272"/>
      <c r="M2040" s="273" t="s">
        <v>32</v>
      </c>
      <c r="N2040" s="274" t="s">
        <v>49</v>
      </c>
      <c r="O2040" s="88"/>
      <c r="P2040" s="217">
        <f>O2040*H2040</f>
        <v>0</v>
      </c>
      <c r="Q2040" s="217">
        <v>0.02</v>
      </c>
      <c r="R2040" s="217">
        <f>Q2040*H2040</f>
        <v>0.27500000000000002</v>
      </c>
      <c r="S2040" s="217">
        <v>0</v>
      </c>
      <c r="T2040" s="218">
        <f>S2040*H2040</f>
        <v>0</v>
      </c>
      <c r="U2040" s="42"/>
      <c r="V2040" s="42"/>
      <c r="W2040" s="42"/>
      <c r="X2040" s="42"/>
      <c r="Y2040" s="42"/>
      <c r="Z2040" s="42"/>
      <c r="AA2040" s="42"/>
      <c r="AB2040" s="42"/>
      <c r="AC2040" s="42"/>
      <c r="AD2040" s="42"/>
      <c r="AE2040" s="42"/>
      <c r="AR2040" s="219" t="s">
        <v>538</v>
      </c>
      <c r="AT2040" s="219" t="s">
        <v>286</v>
      </c>
      <c r="AU2040" s="219" t="s">
        <v>88</v>
      </c>
      <c r="AY2040" s="20" t="s">
        <v>146</v>
      </c>
      <c r="BE2040" s="220">
        <f>IF(N2040="základní",J2040,0)</f>
        <v>0</v>
      </c>
      <c r="BF2040" s="220">
        <f>IF(N2040="snížená",J2040,0)</f>
        <v>0</v>
      </c>
      <c r="BG2040" s="220">
        <f>IF(N2040="zákl. přenesená",J2040,0)</f>
        <v>0</v>
      </c>
      <c r="BH2040" s="220">
        <f>IF(N2040="sníž. přenesená",J2040,0)</f>
        <v>0</v>
      </c>
      <c r="BI2040" s="220">
        <f>IF(N2040="nulová",J2040,0)</f>
        <v>0</v>
      </c>
      <c r="BJ2040" s="20" t="s">
        <v>86</v>
      </c>
      <c r="BK2040" s="220">
        <f>ROUND(I2040*H2040,2)</f>
        <v>0</v>
      </c>
      <c r="BL2040" s="20" t="s">
        <v>362</v>
      </c>
      <c r="BM2040" s="219" t="s">
        <v>2082</v>
      </c>
    </row>
    <row r="2041" s="2" customFormat="1">
      <c r="A2041" s="42"/>
      <c r="B2041" s="43"/>
      <c r="C2041" s="44"/>
      <c r="D2041" s="221" t="s">
        <v>155</v>
      </c>
      <c r="E2041" s="44"/>
      <c r="F2041" s="222" t="s">
        <v>1993</v>
      </c>
      <c r="G2041" s="44"/>
      <c r="H2041" s="44"/>
      <c r="I2041" s="223"/>
      <c r="J2041" s="44"/>
      <c r="K2041" s="44"/>
      <c r="L2041" s="48"/>
      <c r="M2041" s="224"/>
      <c r="N2041" s="225"/>
      <c r="O2041" s="88"/>
      <c r="P2041" s="88"/>
      <c r="Q2041" s="88"/>
      <c r="R2041" s="88"/>
      <c r="S2041" s="88"/>
      <c r="T2041" s="89"/>
      <c r="U2041" s="42"/>
      <c r="V2041" s="42"/>
      <c r="W2041" s="42"/>
      <c r="X2041" s="42"/>
      <c r="Y2041" s="42"/>
      <c r="Z2041" s="42"/>
      <c r="AA2041" s="42"/>
      <c r="AB2041" s="42"/>
      <c r="AC2041" s="42"/>
      <c r="AD2041" s="42"/>
      <c r="AE2041" s="42"/>
      <c r="AT2041" s="20" t="s">
        <v>155</v>
      </c>
      <c r="AU2041" s="20" t="s">
        <v>88</v>
      </c>
    </row>
    <row r="2042" s="13" customFormat="1">
      <c r="A2042" s="13"/>
      <c r="B2042" s="229"/>
      <c r="C2042" s="230"/>
      <c r="D2042" s="221" t="s">
        <v>186</v>
      </c>
      <c r="E2042" s="230"/>
      <c r="F2042" s="232" t="s">
        <v>2083</v>
      </c>
      <c r="G2042" s="230"/>
      <c r="H2042" s="233">
        <v>13.75</v>
      </c>
      <c r="I2042" s="234"/>
      <c r="J2042" s="230"/>
      <c r="K2042" s="230"/>
      <c r="L2042" s="235"/>
      <c r="M2042" s="236"/>
      <c r="N2042" s="237"/>
      <c r="O2042" s="237"/>
      <c r="P2042" s="237"/>
      <c r="Q2042" s="237"/>
      <c r="R2042" s="237"/>
      <c r="S2042" s="237"/>
      <c r="T2042" s="238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T2042" s="239" t="s">
        <v>186</v>
      </c>
      <c r="AU2042" s="239" t="s">
        <v>88</v>
      </c>
      <c r="AV2042" s="13" t="s">
        <v>88</v>
      </c>
      <c r="AW2042" s="13" t="s">
        <v>4</v>
      </c>
      <c r="AX2042" s="13" t="s">
        <v>86</v>
      </c>
      <c r="AY2042" s="239" t="s">
        <v>146</v>
      </c>
    </row>
    <row r="2043" s="2" customFormat="1" ht="24.15" customHeight="1">
      <c r="A2043" s="42"/>
      <c r="B2043" s="43"/>
      <c r="C2043" s="208" t="s">
        <v>2084</v>
      </c>
      <c r="D2043" s="208" t="s">
        <v>149</v>
      </c>
      <c r="E2043" s="209" t="s">
        <v>2085</v>
      </c>
      <c r="F2043" s="210" t="s">
        <v>2086</v>
      </c>
      <c r="G2043" s="211" t="s">
        <v>294</v>
      </c>
      <c r="H2043" s="212">
        <v>2.6640000000000001</v>
      </c>
      <c r="I2043" s="213"/>
      <c r="J2043" s="214">
        <f>ROUND(I2043*H2043,2)</f>
        <v>0</v>
      </c>
      <c r="K2043" s="210" t="s">
        <v>152</v>
      </c>
      <c r="L2043" s="48"/>
      <c r="M2043" s="215" t="s">
        <v>32</v>
      </c>
      <c r="N2043" s="216" t="s">
        <v>49</v>
      </c>
      <c r="O2043" s="88"/>
      <c r="P2043" s="217">
        <f>O2043*H2043</f>
        <v>0</v>
      </c>
      <c r="Q2043" s="217">
        <v>0</v>
      </c>
      <c r="R2043" s="217">
        <f>Q2043*H2043</f>
        <v>0</v>
      </c>
      <c r="S2043" s="217">
        <v>0</v>
      </c>
      <c r="T2043" s="218">
        <f>S2043*H2043</f>
        <v>0</v>
      </c>
      <c r="U2043" s="42"/>
      <c r="V2043" s="42"/>
      <c r="W2043" s="42"/>
      <c r="X2043" s="42"/>
      <c r="Y2043" s="42"/>
      <c r="Z2043" s="42"/>
      <c r="AA2043" s="42"/>
      <c r="AB2043" s="42"/>
      <c r="AC2043" s="42"/>
      <c r="AD2043" s="42"/>
      <c r="AE2043" s="42"/>
      <c r="AR2043" s="219" t="s">
        <v>362</v>
      </c>
      <c r="AT2043" s="219" t="s">
        <v>149</v>
      </c>
      <c r="AU2043" s="219" t="s">
        <v>88</v>
      </c>
      <c r="AY2043" s="20" t="s">
        <v>146</v>
      </c>
      <c r="BE2043" s="220">
        <f>IF(N2043="základní",J2043,0)</f>
        <v>0</v>
      </c>
      <c r="BF2043" s="220">
        <f>IF(N2043="snížená",J2043,0)</f>
        <v>0</v>
      </c>
      <c r="BG2043" s="220">
        <f>IF(N2043="zákl. přenesená",J2043,0)</f>
        <v>0</v>
      </c>
      <c r="BH2043" s="220">
        <f>IF(N2043="sníž. přenesená",J2043,0)</f>
        <v>0</v>
      </c>
      <c r="BI2043" s="220">
        <f>IF(N2043="nulová",J2043,0)</f>
        <v>0</v>
      </c>
      <c r="BJ2043" s="20" t="s">
        <v>86</v>
      </c>
      <c r="BK2043" s="220">
        <f>ROUND(I2043*H2043,2)</f>
        <v>0</v>
      </c>
      <c r="BL2043" s="20" t="s">
        <v>362</v>
      </c>
      <c r="BM2043" s="219" t="s">
        <v>2087</v>
      </c>
    </row>
    <row r="2044" s="2" customFormat="1">
      <c r="A2044" s="42"/>
      <c r="B2044" s="43"/>
      <c r="C2044" s="44"/>
      <c r="D2044" s="221" t="s">
        <v>155</v>
      </c>
      <c r="E2044" s="44"/>
      <c r="F2044" s="222" t="s">
        <v>2088</v>
      </c>
      <c r="G2044" s="44"/>
      <c r="H2044" s="44"/>
      <c r="I2044" s="223"/>
      <c r="J2044" s="44"/>
      <c r="K2044" s="44"/>
      <c r="L2044" s="48"/>
      <c r="M2044" s="224"/>
      <c r="N2044" s="225"/>
      <c r="O2044" s="88"/>
      <c r="P2044" s="88"/>
      <c r="Q2044" s="88"/>
      <c r="R2044" s="88"/>
      <c r="S2044" s="88"/>
      <c r="T2044" s="89"/>
      <c r="U2044" s="42"/>
      <c r="V2044" s="42"/>
      <c r="W2044" s="42"/>
      <c r="X2044" s="42"/>
      <c r="Y2044" s="42"/>
      <c r="Z2044" s="42"/>
      <c r="AA2044" s="42"/>
      <c r="AB2044" s="42"/>
      <c r="AC2044" s="42"/>
      <c r="AD2044" s="42"/>
      <c r="AE2044" s="42"/>
      <c r="AT2044" s="20" t="s">
        <v>155</v>
      </c>
      <c r="AU2044" s="20" t="s">
        <v>88</v>
      </c>
    </row>
    <row r="2045" s="2" customFormat="1">
      <c r="A2045" s="42"/>
      <c r="B2045" s="43"/>
      <c r="C2045" s="44"/>
      <c r="D2045" s="226" t="s">
        <v>156</v>
      </c>
      <c r="E2045" s="44"/>
      <c r="F2045" s="227" t="s">
        <v>2089</v>
      </c>
      <c r="G2045" s="44"/>
      <c r="H2045" s="44"/>
      <c r="I2045" s="223"/>
      <c r="J2045" s="44"/>
      <c r="K2045" s="44"/>
      <c r="L2045" s="48"/>
      <c r="M2045" s="224"/>
      <c r="N2045" s="225"/>
      <c r="O2045" s="88"/>
      <c r="P2045" s="88"/>
      <c r="Q2045" s="88"/>
      <c r="R2045" s="88"/>
      <c r="S2045" s="88"/>
      <c r="T2045" s="89"/>
      <c r="U2045" s="42"/>
      <c r="V2045" s="42"/>
      <c r="W2045" s="42"/>
      <c r="X2045" s="42"/>
      <c r="Y2045" s="42"/>
      <c r="Z2045" s="42"/>
      <c r="AA2045" s="42"/>
      <c r="AB2045" s="42"/>
      <c r="AC2045" s="42"/>
      <c r="AD2045" s="42"/>
      <c r="AE2045" s="42"/>
      <c r="AT2045" s="20" t="s">
        <v>156</v>
      </c>
      <c r="AU2045" s="20" t="s">
        <v>88</v>
      </c>
    </row>
    <row r="2046" s="14" customFormat="1">
      <c r="A2046" s="14"/>
      <c r="B2046" s="244"/>
      <c r="C2046" s="245"/>
      <c r="D2046" s="221" t="s">
        <v>186</v>
      </c>
      <c r="E2046" s="246" t="s">
        <v>32</v>
      </c>
      <c r="F2046" s="247" t="s">
        <v>2090</v>
      </c>
      <c r="G2046" s="245"/>
      <c r="H2046" s="246" t="s">
        <v>32</v>
      </c>
      <c r="I2046" s="248"/>
      <c r="J2046" s="245"/>
      <c r="K2046" s="245"/>
      <c r="L2046" s="249"/>
      <c r="M2046" s="250"/>
      <c r="N2046" s="251"/>
      <c r="O2046" s="251"/>
      <c r="P2046" s="251"/>
      <c r="Q2046" s="251"/>
      <c r="R2046" s="251"/>
      <c r="S2046" s="251"/>
      <c r="T2046" s="252"/>
      <c r="U2046" s="14"/>
      <c r="V2046" s="14"/>
      <c r="W2046" s="14"/>
      <c r="X2046" s="14"/>
      <c r="Y2046" s="14"/>
      <c r="Z2046" s="14"/>
      <c r="AA2046" s="14"/>
      <c r="AB2046" s="14"/>
      <c r="AC2046" s="14"/>
      <c r="AD2046" s="14"/>
      <c r="AE2046" s="14"/>
      <c r="AT2046" s="253" t="s">
        <v>186</v>
      </c>
      <c r="AU2046" s="253" t="s">
        <v>88</v>
      </c>
      <c r="AV2046" s="14" t="s">
        <v>86</v>
      </c>
      <c r="AW2046" s="14" t="s">
        <v>39</v>
      </c>
      <c r="AX2046" s="14" t="s">
        <v>78</v>
      </c>
      <c r="AY2046" s="253" t="s">
        <v>146</v>
      </c>
    </row>
    <row r="2047" s="13" customFormat="1">
      <c r="A2047" s="13"/>
      <c r="B2047" s="229"/>
      <c r="C2047" s="230"/>
      <c r="D2047" s="221" t="s">
        <v>186</v>
      </c>
      <c r="E2047" s="231" t="s">
        <v>32</v>
      </c>
      <c r="F2047" s="232" t="s">
        <v>2091</v>
      </c>
      <c r="G2047" s="230"/>
      <c r="H2047" s="233">
        <v>2.6640000000000001</v>
      </c>
      <c r="I2047" s="234"/>
      <c r="J2047" s="230"/>
      <c r="K2047" s="230"/>
      <c r="L2047" s="235"/>
      <c r="M2047" s="236"/>
      <c r="N2047" s="237"/>
      <c r="O2047" s="237"/>
      <c r="P2047" s="237"/>
      <c r="Q2047" s="237"/>
      <c r="R2047" s="237"/>
      <c r="S2047" s="237"/>
      <c r="T2047" s="238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T2047" s="239" t="s">
        <v>186</v>
      </c>
      <c r="AU2047" s="239" t="s">
        <v>88</v>
      </c>
      <c r="AV2047" s="13" t="s">
        <v>88</v>
      </c>
      <c r="AW2047" s="13" t="s">
        <v>39</v>
      </c>
      <c r="AX2047" s="13" t="s">
        <v>86</v>
      </c>
      <c r="AY2047" s="239" t="s">
        <v>146</v>
      </c>
    </row>
    <row r="2048" s="2" customFormat="1" ht="16.5" customHeight="1">
      <c r="A2048" s="42"/>
      <c r="B2048" s="43"/>
      <c r="C2048" s="265" t="s">
        <v>2092</v>
      </c>
      <c r="D2048" s="265" t="s">
        <v>286</v>
      </c>
      <c r="E2048" s="266" t="s">
        <v>2093</v>
      </c>
      <c r="F2048" s="267" t="s">
        <v>2094</v>
      </c>
      <c r="G2048" s="268" t="s">
        <v>294</v>
      </c>
      <c r="H2048" s="269">
        <v>2.9300000000000002</v>
      </c>
      <c r="I2048" s="270"/>
      <c r="J2048" s="271">
        <f>ROUND(I2048*H2048,2)</f>
        <v>0</v>
      </c>
      <c r="K2048" s="267" t="s">
        <v>152</v>
      </c>
      <c r="L2048" s="272"/>
      <c r="M2048" s="273" t="s">
        <v>32</v>
      </c>
      <c r="N2048" s="274" t="s">
        <v>49</v>
      </c>
      <c r="O2048" s="88"/>
      <c r="P2048" s="217">
        <f>O2048*H2048</f>
        <v>0</v>
      </c>
      <c r="Q2048" s="217">
        <v>0.017999999999999999</v>
      </c>
      <c r="R2048" s="217">
        <f>Q2048*H2048</f>
        <v>0.052740000000000002</v>
      </c>
      <c r="S2048" s="217">
        <v>0</v>
      </c>
      <c r="T2048" s="218">
        <f>S2048*H2048</f>
        <v>0</v>
      </c>
      <c r="U2048" s="42"/>
      <c r="V2048" s="42"/>
      <c r="W2048" s="42"/>
      <c r="X2048" s="42"/>
      <c r="Y2048" s="42"/>
      <c r="Z2048" s="42"/>
      <c r="AA2048" s="42"/>
      <c r="AB2048" s="42"/>
      <c r="AC2048" s="42"/>
      <c r="AD2048" s="42"/>
      <c r="AE2048" s="42"/>
      <c r="AR2048" s="219" t="s">
        <v>538</v>
      </c>
      <c r="AT2048" s="219" t="s">
        <v>286</v>
      </c>
      <c r="AU2048" s="219" t="s">
        <v>88</v>
      </c>
      <c r="AY2048" s="20" t="s">
        <v>146</v>
      </c>
      <c r="BE2048" s="220">
        <f>IF(N2048="základní",J2048,0)</f>
        <v>0</v>
      </c>
      <c r="BF2048" s="220">
        <f>IF(N2048="snížená",J2048,0)</f>
        <v>0</v>
      </c>
      <c r="BG2048" s="220">
        <f>IF(N2048="zákl. přenesená",J2048,0)</f>
        <v>0</v>
      </c>
      <c r="BH2048" s="220">
        <f>IF(N2048="sníž. přenesená",J2048,0)</f>
        <v>0</v>
      </c>
      <c r="BI2048" s="220">
        <f>IF(N2048="nulová",J2048,0)</f>
        <v>0</v>
      </c>
      <c r="BJ2048" s="20" t="s">
        <v>86</v>
      </c>
      <c r="BK2048" s="220">
        <f>ROUND(I2048*H2048,2)</f>
        <v>0</v>
      </c>
      <c r="BL2048" s="20" t="s">
        <v>362</v>
      </c>
      <c r="BM2048" s="219" t="s">
        <v>2095</v>
      </c>
    </row>
    <row r="2049" s="2" customFormat="1">
      <c r="A2049" s="42"/>
      <c r="B2049" s="43"/>
      <c r="C2049" s="44"/>
      <c r="D2049" s="221" t="s">
        <v>155</v>
      </c>
      <c r="E2049" s="44"/>
      <c r="F2049" s="222" t="s">
        <v>2094</v>
      </c>
      <c r="G2049" s="44"/>
      <c r="H2049" s="44"/>
      <c r="I2049" s="223"/>
      <c r="J2049" s="44"/>
      <c r="K2049" s="44"/>
      <c r="L2049" s="48"/>
      <c r="M2049" s="224"/>
      <c r="N2049" s="225"/>
      <c r="O2049" s="88"/>
      <c r="P2049" s="88"/>
      <c r="Q2049" s="88"/>
      <c r="R2049" s="88"/>
      <c r="S2049" s="88"/>
      <c r="T2049" s="89"/>
      <c r="U2049" s="42"/>
      <c r="V2049" s="42"/>
      <c r="W2049" s="42"/>
      <c r="X2049" s="42"/>
      <c r="Y2049" s="42"/>
      <c r="Z2049" s="42"/>
      <c r="AA2049" s="42"/>
      <c r="AB2049" s="42"/>
      <c r="AC2049" s="42"/>
      <c r="AD2049" s="42"/>
      <c r="AE2049" s="42"/>
      <c r="AT2049" s="20" t="s">
        <v>155</v>
      </c>
      <c r="AU2049" s="20" t="s">
        <v>88</v>
      </c>
    </row>
    <row r="2050" s="13" customFormat="1">
      <c r="A2050" s="13"/>
      <c r="B2050" s="229"/>
      <c r="C2050" s="230"/>
      <c r="D2050" s="221" t="s">
        <v>186</v>
      </c>
      <c r="E2050" s="230"/>
      <c r="F2050" s="232" t="s">
        <v>2096</v>
      </c>
      <c r="G2050" s="230"/>
      <c r="H2050" s="233">
        <v>2.9300000000000002</v>
      </c>
      <c r="I2050" s="234"/>
      <c r="J2050" s="230"/>
      <c r="K2050" s="230"/>
      <c r="L2050" s="235"/>
      <c r="M2050" s="236"/>
      <c r="N2050" s="237"/>
      <c r="O2050" s="237"/>
      <c r="P2050" s="237"/>
      <c r="Q2050" s="237"/>
      <c r="R2050" s="237"/>
      <c r="S2050" s="237"/>
      <c r="T2050" s="238"/>
      <c r="U2050" s="13"/>
      <c r="V2050" s="13"/>
      <c r="W2050" s="13"/>
      <c r="X2050" s="13"/>
      <c r="Y2050" s="13"/>
      <c r="Z2050" s="13"/>
      <c r="AA2050" s="13"/>
      <c r="AB2050" s="13"/>
      <c r="AC2050" s="13"/>
      <c r="AD2050" s="13"/>
      <c r="AE2050" s="13"/>
      <c r="AT2050" s="239" t="s">
        <v>186</v>
      </c>
      <c r="AU2050" s="239" t="s">
        <v>88</v>
      </c>
      <c r="AV2050" s="13" t="s">
        <v>88</v>
      </c>
      <c r="AW2050" s="13" t="s">
        <v>4</v>
      </c>
      <c r="AX2050" s="13" t="s">
        <v>86</v>
      </c>
      <c r="AY2050" s="239" t="s">
        <v>146</v>
      </c>
    </row>
    <row r="2051" s="2" customFormat="1" ht="24.15" customHeight="1">
      <c r="A2051" s="42"/>
      <c r="B2051" s="43"/>
      <c r="C2051" s="208" t="s">
        <v>2097</v>
      </c>
      <c r="D2051" s="208" t="s">
        <v>149</v>
      </c>
      <c r="E2051" s="209" t="s">
        <v>2098</v>
      </c>
      <c r="F2051" s="210" t="s">
        <v>2099</v>
      </c>
      <c r="G2051" s="211" t="s">
        <v>303</v>
      </c>
      <c r="H2051" s="212">
        <v>6.8399999999999999</v>
      </c>
      <c r="I2051" s="213"/>
      <c r="J2051" s="214">
        <f>ROUND(I2051*H2051,2)</f>
        <v>0</v>
      </c>
      <c r="K2051" s="210" t="s">
        <v>152</v>
      </c>
      <c r="L2051" s="48"/>
      <c r="M2051" s="215" t="s">
        <v>32</v>
      </c>
      <c r="N2051" s="216" t="s">
        <v>49</v>
      </c>
      <c r="O2051" s="88"/>
      <c r="P2051" s="217">
        <f>O2051*H2051</f>
        <v>0</v>
      </c>
      <c r="Q2051" s="217">
        <v>0</v>
      </c>
      <c r="R2051" s="217">
        <f>Q2051*H2051</f>
        <v>0</v>
      </c>
      <c r="S2051" s="217">
        <v>0</v>
      </c>
      <c r="T2051" s="218">
        <f>S2051*H2051</f>
        <v>0</v>
      </c>
      <c r="U2051" s="42"/>
      <c r="V2051" s="42"/>
      <c r="W2051" s="42"/>
      <c r="X2051" s="42"/>
      <c r="Y2051" s="42"/>
      <c r="Z2051" s="42"/>
      <c r="AA2051" s="42"/>
      <c r="AB2051" s="42"/>
      <c r="AC2051" s="42"/>
      <c r="AD2051" s="42"/>
      <c r="AE2051" s="42"/>
      <c r="AR2051" s="219" t="s">
        <v>362</v>
      </c>
      <c r="AT2051" s="219" t="s">
        <v>149</v>
      </c>
      <c r="AU2051" s="219" t="s">
        <v>88</v>
      </c>
      <c r="AY2051" s="20" t="s">
        <v>146</v>
      </c>
      <c r="BE2051" s="220">
        <f>IF(N2051="základní",J2051,0)</f>
        <v>0</v>
      </c>
      <c r="BF2051" s="220">
        <f>IF(N2051="snížená",J2051,0)</f>
        <v>0</v>
      </c>
      <c r="BG2051" s="220">
        <f>IF(N2051="zákl. přenesená",J2051,0)</f>
        <v>0</v>
      </c>
      <c r="BH2051" s="220">
        <f>IF(N2051="sníž. přenesená",J2051,0)</f>
        <v>0</v>
      </c>
      <c r="BI2051" s="220">
        <f>IF(N2051="nulová",J2051,0)</f>
        <v>0</v>
      </c>
      <c r="BJ2051" s="20" t="s">
        <v>86</v>
      </c>
      <c r="BK2051" s="220">
        <f>ROUND(I2051*H2051,2)</f>
        <v>0</v>
      </c>
      <c r="BL2051" s="20" t="s">
        <v>362</v>
      </c>
      <c r="BM2051" s="219" t="s">
        <v>2100</v>
      </c>
    </row>
    <row r="2052" s="2" customFormat="1">
      <c r="A2052" s="42"/>
      <c r="B2052" s="43"/>
      <c r="C2052" s="44"/>
      <c r="D2052" s="221" t="s">
        <v>155</v>
      </c>
      <c r="E2052" s="44"/>
      <c r="F2052" s="222" t="s">
        <v>2101</v>
      </c>
      <c r="G2052" s="44"/>
      <c r="H2052" s="44"/>
      <c r="I2052" s="223"/>
      <c r="J2052" s="44"/>
      <c r="K2052" s="44"/>
      <c r="L2052" s="48"/>
      <c r="M2052" s="224"/>
      <c r="N2052" s="225"/>
      <c r="O2052" s="88"/>
      <c r="P2052" s="88"/>
      <c r="Q2052" s="88"/>
      <c r="R2052" s="88"/>
      <c r="S2052" s="88"/>
      <c r="T2052" s="89"/>
      <c r="U2052" s="42"/>
      <c r="V2052" s="42"/>
      <c r="W2052" s="42"/>
      <c r="X2052" s="42"/>
      <c r="Y2052" s="42"/>
      <c r="Z2052" s="42"/>
      <c r="AA2052" s="42"/>
      <c r="AB2052" s="42"/>
      <c r="AC2052" s="42"/>
      <c r="AD2052" s="42"/>
      <c r="AE2052" s="42"/>
      <c r="AT2052" s="20" t="s">
        <v>155</v>
      </c>
      <c r="AU2052" s="20" t="s">
        <v>88</v>
      </c>
    </row>
    <row r="2053" s="2" customFormat="1">
      <c r="A2053" s="42"/>
      <c r="B2053" s="43"/>
      <c r="C2053" s="44"/>
      <c r="D2053" s="226" t="s">
        <v>156</v>
      </c>
      <c r="E2053" s="44"/>
      <c r="F2053" s="227" t="s">
        <v>2102</v>
      </c>
      <c r="G2053" s="44"/>
      <c r="H2053" s="44"/>
      <c r="I2053" s="223"/>
      <c r="J2053" s="44"/>
      <c r="K2053" s="44"/>
      <c r="L2053" s="48"/>
      <c r="M2053" s="224"/>
      <c r="N2053" s="225"/>
      <c r="O2053" s="88"/>
      <c r="P2053" s="88"/>
      <c r="Q2053" s="88"/>
      <c r="R2053" s="88"/>
      <c r="S2053" s="88"/>
      <c r="T2053" s="89"/>
      <c r="U2053" s="42"/>
      <c r="V2053" s="42"/>
      <c r="W2053" s="42"/>
      <c r="X2053" s="42"/>
      <c r="Y2053" s="42"/>
      <c r="Z2053" s="42"/>
      <c r="AA2053" s="42"/>
      <c r="AB2053" s="42"/>
      <c r="AC2053" s="42"/>
      <c r="AD2053" s="42"/>
      <c r="AE2053" s="42"/>
      <c r="AT2053" s="20" t="s">
        <v>156</v>
      </c>
      <c r="AU2053" s="20" t="s">
        <v>88</v>
      </c>
    </row>
    <row r="2054" s="14" customFormat="1">
      <c r="A2054" s="14"/>
      <c r="B2054" s="244"/>
      <c r="C2054" s="245"/>
      <c r="D2054" s="221" t="s">
        <v>186</v>
      </c>
      <c r="E2054" s="246" t="s">
        <v>32</v>
      </c>
      <c r="F2054" s="247" t="s">
        <v>2090</v>
      </c>
      <c r="G2054" s="245"/>
      <c r="H2054" s="246" t="s">
        <v>32</v>
      </c>
      <c r="I2054" s="248"/>
      <c r="J2054" s="245"/>
      <c r="K2054" s="245"/>
      <c r="L2054" s="249"/>
      <c r="M2054" s="250"/>
      <c r="N2054" s="251"/>
      <c r="O2054" s="251"/>
      <c r="P2054" s="251"/>
      <c r="Q2054" s="251"/>
      <c r="R2054" s="251"/>
      <c r="S2054" s="251"/>
      <c r="T2054" s="252"/>
      <c r="U2054" s="14"/>
      <c r="V2054" s="14"/>
      <c r="W2054" s="14"/>
      <c r="X2054" s="14"/>
      <c r="Y2054" s="14"/>
      <c r="Z2054" s="14"/>
      <c r="AA2054" s="14"/>
      <c r="AB2054" s="14"/>
      <c r="AC2054" s="14"/>
      <c r="AD2054" s="14"/>
      <c r="AE2054" s="14"/>
      <c r="AT2054" s="253" t="s">
        <v>186</v>
      </c>
      <c r="AU2054" s="253" t="s">
        <v>88</v>
      </c>
      <c r="AV2054" s="14" t="s">
        <v>86</v>
      </c>
      <c r="AW2054" s="14" t="s">
        <v>39</v>
      </c>
      <c r="AX2054" s="14" t="s">
        <v>78</v>
      </c>
      <c r="AY2054" s="253" t="s">
        <v>146</v>
      </c>
    </row>
    <row r="2055" s="13" customFormat="1">
      <c r="A2055" s="13"/>
      <c r="B2055" s="229"/>
      <c r="C2055" s="230"/>
      <c r="D2055" s="221" t="s">
        <v>186</v>
      </c>
      <c r="E2055" s="231" t="s">
        <v>32</v>
      </c>
      <c r="F2055" s="232" t="s">
        <v>2103</v>
      </c>
      <c r="G2055" s="230"/>
      <c r="H2055" s="233">
        <v>6.8399999999999999</v>
      </c>
      <c r="I2055" s="234"/>
      <c r="J2055" s="230"/>
      <c r="K2055" s="230"/>
      <c r="L2055" s="235"/>
      <c r="M2055" s="236"/>
      <c r="N2055" s="237"/>
      <c r="O2055" s="237"/>
      <c r="P2055" s="237"/>
      <c r="Q2055" s="237"/>
      <c r="R2055" s="237"/>
      <c r="S2055" s="237"/>
      <c r="T2055" s="238"/>
      <c r="U2055" s="13"/>
      <c r="V2055" s="13"/>
      <c r="W2055" s="13"/>
      <c r="X2055" s="13"/>
      <c r="Y2055" s="13"/>
      <c r="Z2055" s="13"/>
      <c r="AA2055" s="13"/>
      <c r="AB2055" s="13"/>
      <c r="AC2055" s="13"/>
      <c r="AD2055" s="13"/>
      <c r="AE2055" s="13"/>
      <c r="AT2055" s="239" t="s">
        <v>186</v>
      </c>
      <c r="AU2055" s="239" t="s">
        <v>88</v>
      </c>
      <c r="AV2055" s="13" t="s">
        <v>88</v>
      </c>
      <c r="AW2055" s="13" t="s">
        <v>39</v>
      </c>
      <c r="AX2055" s="13" t="s">
        <v>86</v>
      </c>
      <c r="AY2055" s="239" t="s">
        <v>146</v>
      </c>
    </row>
    <row r="2056" s="2" customFormat="1" ht="21.75" customHeight="1">
      <c r="A2056" s="42"/>
      <c r="B2056" s="43"/>
      <c r="C2056" s="265" t="s">
        <v>2104</v>
      </c>
      <c r="D2056" s="265" t="s">
        <v>286</v>
      </c>
      <c r="E2056" s="266" t="s">
        <v>2105</v>
      </c>
      <c r="F2056" s="267" t="s">
        <v>2106</v>
      </c>
      <c r="G2056" s="268" t="s">
        <v>303</v>
      </c>
      <c r="H2056" s="269">
        <v>7.524</v>
      </c>
      <c r="I2056" s="270"/>
      <c r="J2056" s="271">
        <f>ROUND(I2056*H2056,2)</f>
        <v>0</v>
      </c>
      <c r="K2056" s="267" t="s">
        <v>152</v>
      </c>
      <c r="L2056" s="272"/>
      <c r="M2056" s="273" t="s">
        <v>32</v>
      </c>
      <c r="N2056" s="274" t="s">
        <v>49</v>
      </c>
      <c r="O2056" s="88"/>
      <c r="P2056" s="217">
        <f>O2056*H2056</f>
        <v>0</v>
      </c>
      <c r="Q2056" s="217">
        <v>0.00020000000000000001</v>
      </c>
      <c r="R2056" s="217">
        <f>Q2056*H2056</f>
        <v>0.0015048000000000002</v>
      </c>
      <c r="S2056" s="217">
        <v>0</v>
      </c>
      <c r="T2056" s="218">
        <f>S2056*H2056</f>
        <v>0</v>
      </c>
      <c r="U2056" s="42"/>
      <c r="V2056" s="42"/>
      <c r="W2056" s="42"/>
      <c r="X2056" s="42"/>
      <c r="Y2056" s="42"/>
      <c r="Z2056" s="42"/>
      <c r="AA2056" s="42"/>
      <c r="AB2056" s="42"/>
      <c r="AC2056" s="42"/>
      <c r="AD2056" s="42"/>
      <c r="AE2056" s="42"/>
      <c r="AR2056" s="219" t="s">
        <v>538</v>
      </c>
      <c r="AT2056" s="219" t="s">
        <v>286</v>
      </c>
      <c r="AU2056" s="219" t="s">
        <v>88</v>
      </c>
      <c r="AY2056" s="20" t="s">
        <v>146</v>
      </c>
      <c r="BE2056" s="220">
        <f>IF(N2056="základní",J2056,0)</f>
        <v>0</v>
      </c>
      <c r="BF2056" s="220">
        <f>IF(N2056="snížená",J2056,0)</f>
        <v>0</v>
      </c>
      <c r="BG2056" s="220">
        <f>IF(N2056="zákl. přenesená",J2056,0)</f>
        <v>0</v>
      </c>
      <c r="BH2056" s="220">
        <f>IF(N2056="sníž. přenesená",J2056,0)</f>
        <v>0</v>
      </c>
      <c r="BI2056" s="220">
        <f>IF(N2056="nulová",J2056,0)</f>
        <v>0</v>
      </c>
      <c r="BJ2056" s="20" t="s">
        <v>86</v>
      </c>
      <c r="BK2056" s="220">
        <f>ROUND(I2056*H2056,2)</f>
        <v>0</v>
      </c>
      <c r="BL2056" s="20" t="s">
        <v>362</v>
      </c>
      <c r="BM2056" s="219" t="s">
        <v>2107</v>
      </c>
    </row>
    <row r="2057" s="2" customFormat="1">
      <c r="A2057" s="42"/>
      <c r="B2057" s="43"/>
      <c r="C2057" s="44"/>
      <c r="D2057" s="221" t="s">
        <v>155</v>
      </c>
      <c r="E2057" s="44"/>
      <c r="F2057" s="222" t="s">
        <v>2106</v>
      </c>
      <c r="G2057" s="44"/>
      <c r="H2057" s="44"/>
      <c r="I2057" s="223"/>
      <c r="J2057" s="44"/>
      <c r="K2057" s="44"/>
      <c r="L2057" s="48"/>
      <c r="M2057" s="224"/>
      <c r="N2057" s="225"/>
      <c r="O2057" s="88"/>
      <c r="P2057" s="88"/>
      <c r="Q2057" s="88"/>
      <c r="R2057" s="88"/>
      <c r="S2057" s="88"/>
      <c r="T2057" s="89"/>
      <c r="U2057" s="42"/>
      <c r="V2057" s="42"/>
      <c r="W2057" s="42"/>
      <c r="X2057" s="42"/>
      <c r="Y2057" s="42"/>
      <c r="Z2057" s="42"/>
      <c r="AA2057" s="42"/>
      <c r="AB2057" s="42"/>
      <c r="AC2057" s="42"/>
      <c r="AD2057" s="42"/>
      <c r="AE2057" s="42"/>
      <c r="AT2057" s="20" t="s">
        <v>155</v>
      </c>
      <c r="AU2057" s="20" t="s">
        <v>88</v>
      </c>
    </row>
    <row r="2058" s="13" customFormat="1">
      <c r="A2058" s="13"/>
      <c r="B2058" s="229"/>
      <c r="C2058" s="230"/>
      <c r="D2058" s="221" t="s">
        <v>186</v>
      </c>
      <c r="E2058" s="230"/>
      <c r="F2058" s="232" t="s">
        <v>2108</v>
      </c>
      <c r="G2058" s="230"/>
      <c r="H2058" s="233">
        <v>7.524</v>
      </c>
      <c r="I2058" s="234"/>
      <c r="J2058" s="230"/>
      <c r="K2058" s="230"/>
      <c r="L2058" s="235"/>
      <c r="M2058" s="236"/>
      <c r="N2058" s="237"/>
      <c r="O2058" s="237"/>
      <c r="P2058" s="237"/>
      <c r="Q2058" s="237"/>
      <c r="R2058" s="237"/>
      <c r="S2058" s="237"/>
      <c r="T2058" s="238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T2058" s="239" t="s">
        <v>186</v>
      </c>
      <c r="AU2058" s="239" t="s">
        <v>88</v>
      </c>
      <c r="AV2058" s="13" t="s">
        <v>88</v>
      </c>
      <c r="AW2058" s="13" t="s">
        <v>4</v>
      </c>
      <c r="AX2058" s="13" t="s">
        <v>86</v>
      </c>
      <c r="AY2058" s="239" t="s">
        <v>146</v>
      </c>
    </row>
    <row r="2059" s="2" customFormat="1" ht="16.5" customHeight="1">
      <c r="A2059" s="42"/>
      <c r="B2059" s="43"/>
      <c r="C2059" s="208" t="s">
        <v>2109</v>
      </c>
      <c r="D2059" s="208" t="s">
        <v>149</v>
      </c>
      <c r="E2059" s="209" t="s">
        <v>2110</v>
      </c>
      <c r="F2059" s="210" t="s">
        <v>2111</v>
      </c>
      <c r="G2059" s="211" t="s">
        <v>2112</v>
      </c>
      <c r="H2059" s="212">
        <v>54.389000000000003</v>
      </c>
      <c r="I2059" s="213"/>
      <c r="J2059" s="214">
        <f>ROUND(I2059*H2059,2)</f>
        <v>0</v>
      </c>
      <c r="K2059" s="210" t="s">
        <v>152</v>
      </c>
      <c r="L2059" s="48"/>
      <c r="M2059" s="215" t="s">
        <v>32</v>
      </c>
      <c r="N2059" s="216" t="s">
        <v>49</v>
      </c>
      <c r="O2059" s="88"/>
      <c r="P2059" s="217">
        <f>O2059*H2059</f>
        <v>0</v>
      </c>
      <c r="Q2059" s="217">
        <v>5.0000000000000002E-05</v>
      </c>
      <c r="R2059" s="217">
        <f>Q2059*H2059</f>
        <v>0.0027194500000000004</v>
      </c>
      <c r="S2059" s="217">
        <v>0</v>
      </c>
      <c r="T2059" s="218">
        <f>S2059*H2059</f>
        <v>0</v>
      </c>
      <c r="U2059" s="42"/>
      <c r="V2059" s="42"/>
      <c r="W2059" s="42"/>
      <c r="X2059" s="42"/>
      <c r="Y2059" s="42"/>
      <c r="Z2059" s="42"/>
      <c r="AA2059" s="42"/>
      <c r="AB2059" s="42"/>
      <c r="AC2059" s="42"/>
      <c r="AD2059" s="42"/>
      <c r="AE2059" s="42"/>
      <c r="AR2059" s="219" t="s">
        <v>362</v>
      </c>
      <c r="AT2059" s="219" t="s">
        <v>149</v>
      </c>
      <c r="AU2059" s="219" t="s">
        <v>88</v>
      </c>
      <c r="AY2059" s="20" t="s">
        <v>146</v>
      </c>
      <c r="BE2059" s="220">
        <f>IF(N2059="základní",J2059,0)</f>
        <v>0</v>
      </c>
      <c r="BF2059" s="220">
        <f>IF(N2059="snížená",J2059,0)</f>
        <v>0</v>
      </c>
      <c r="BG2059" s="220">
        <f>IF(N2059="zákl. přenesená",J2059,0)</f>
        <v>0</v>
      </c>
      <c r="BH2059" s="220">
        <f>IF(N2059="sníž. přenesená",J2059,0)</f>
        <v>0</v>
      </c>
      <c r="BI2059" s="220">
        <f>IF(N2059="nulová",J2059,0)</f>
        <v>0</v>
      </c>
      <c r="BJ2059" s="20" t="s">
        <v>86</v>
      </c>
      <c r="BK2059" s="220">
        <f>ROUND(I2059*H2059,2)</f>
        <v>0</v>
      </c>
      <c r="BL2059" s="20" t="s">
        <v>362</v>
      </c>
      <c r="BM2059" s="219" t="s">
        <v>2113</v>
      </c>
    </row>
    <row r="2060" s="2" customFormat="1">
      <c r="A2060" s="42"/>
      <c r="B2060" s="43"/>
      <c r="C2060" s="44"/>
      <c r="D2060" s="221" t="s">
        <v>155</v>
      </c>
      <c r="E2060" s="44"/>
      <c r="F2060" s="222" t="s">
        <v>2114</v>
      </c>
      <c r="G2060" s="44"/>
      <c r="H2060" s="44"/>
      <c r="I2060" s="223"/>
      <c r="J2060" s="44"/>
      <c r="K2060" s="44"/>
      <c r="L2060" s="48"/>
      <c r="M2060" s="224"/>
      <c r="N2060" s="225"/>
      <c r="O2060" s="88"/>
      <c r="P2060" s="88"/>
      <c r="Q2060" s="88"/>
      <c r="R2060" s="88"/>
      <c r="S2060" s="88"/>
      <c r="T2060" s="89"/>
      <c r="U2060" s="42"/>
      <c r="V2060" s="42"/>
      <c r="W2060" s="42"/>
      <c r="X2060" s="42"/>
      <c r="Y2060" s="42"/>
      <c r="Z2060" s="42"/>
      <c r="AA2060" s="42"/>
      <c r="AB2060" s="42"/>
      <c r="AC2060" s="42"/>
      <c r="AD2060" s="42"/>
      <c r="AE2060" s="42"/>
      <c r="AT2060" s="20" t="s">
        <v>155</v>
      </c>
      <c r="AU2060" s="20" t="s">
        <v>88</v>
      </c>
    </row>
    <row r="2061" s="2" customFormat="1">
      <c r="A2061" s="42"/>
      <c r="B2061" s="43"/>
      <c r="C2061" s="44"/>
      <c r="D2061" s="226" t="s">
        <v>156</v>
      </c>
      <c r="E2061" s="44"/>
      <c r="F2061" s="227" t="s">
        <v>2115</v>
      </c>
      <c r="G2061" s="44"/>
      <c r="H2061" s="44"/>
      <c r="I2061" s="223"/>
      <c r="J2061" s="44"/>
      <c r="K2061" s="44"/>
      <c r="L2061" s="48"/>
      <c r="M2061" s="224"/>
      <c r="N2061" s="225"/>
      <c r="O2061" s="88"/>
      <c r="P2061" s="88"/>
      <c r="Q2061" s="88"/>
      <c r="R2061" s="88"/>
      <c r="S2061" s="88"/>
      <c r="T2061" s="89"/>
      <c r="U2061" s="42"/>
      <c r="V2061" s="42"/>
      <c r="W2061" s="42"/>
      <c r="X2061" s="42"/>
      <c r="Y2061" s="42"/>
      <c r="Z2061" s="42"/>
      <c r="AA2061" s="42"/>
      <c r="AB2061" s="42"/>
      <c r="AC2061" s="42"/>
      <c r="AD2061" s="42"/>
      <c r="AE2061" s="42"/>
      <c r="AT2061" s="20" t="s">
        <v>156</v>
      </c>
      <c r="AU2061" s="20" t="s">
        <v>88</v>
      </c>
    </row>
    <row r="2062" s="14" customFormat="1">
      <c r="A2062" s="14"/>
      <c r="B2062" s="244"/>
      <c r="C2062" s="245"/>
      <c r="D2062" s="221" t="s">
        <v>186</v>
      </c>
      <c r="E2062" s="246" t="s">
        <v>32</v>
      </c>
      <c r="F2062" s="247" t="s">
        <v>2026</v>
      </c>
      <c r="G2062" s="245"/>
      <c r="H2062" s="246" t="s">
        <v>32</v>
      </c>
      <c r="I2062" s="248"/>
      <c r="J2062" s="245"/>
      <c r="K2062" s="245"/>
      <c r="L2062" s="249"/>
      <c r="M2062" s="250"/>
      <c r="N2062" s="251"/>
      <c r="O2062" s="251"/>
      <c r="P2062" s="251"/>
      <c r="Q2062" s="251"/>
      <c r="R2062" s="251"/>
      <c r="S2062" s="251"/>
      <c r="T2062" s="252"/>
      <c r="U2062" s="14"/>
      <c r="V2062" s="14"/>
      <c r="W2062" s="14"/>
      <c r="X2062" s="14"/>
      <c r="Y2062" s="14"/>
      <c r="Z2062" s="14"/>
      <c r="AA2062" s="14"/>
      <c r="AB2062" s="14"/>
      <c r="AC2062" s="14"/>
      <c r="AD2062" s="14"/>
      <c r="AE2062" s="14"/>
      <c r="AT2062" s="253" t="s">
        <v>186</v>
      </c>
      <c r="AU2062" s="253" t="s">
        <v>88</v>
      </c>
      <c r="AV2062" s="14" t="s">
        <v>86</v>
      </c>
      <c r="AW2062" s="14" t="s">
        <v>39</v>
      </c>
      <c r="AX2062" s="14" t="s">
        <v>78</v>
      </c>
      <c r="AY2062" s="253" t="s">
        <v>146</v>
      </c>
    </row>
    <row r="2063" s="13" customFormat="1">
      <c r="A2063" s="13"/>
      <c r="B2063" s="229"/>
      <c r="C2063" s="230"/>
      <c r="D2063" s="221" t="s">
        <v>186</v>
      </c>
      <c r="E2063" s="231" t="s">
        <v>32</v>
      </c>
      <c r="F2063" s="232" t="s">
        <v>2116</v>
      </c>
      <c r="G2063" s="230"/>
      <c r="H2063" s="233">
        <v>1.0800000000000001</v>
      </c>
      <c r="I2063" s="234"/>
      <c r="J2063" s="230"/>
      <c r="K2063" s="230"/>
      <c r="L2063" s="235"/>
      <c r="M2063" s="236"/>
      <c r="N2063" s="237"/>
      <c r="O2063" s="237"/>
      <c r="P2063" s="237"/>
      <c r="Q2063" s="237"/>
      <c r="R2063" s="237"/>
      <c r="S2063" s="237"/>
      <c r="T2063" s="238"/>
      <c r="U2063" s="13"/>
      <c r="V2063" s="13"/>
      <c r="W2063" s="13"/>
      <c r="X2063" s="13"/>
      <c r="Y2063" s="13"/>
      <c r="Z2063" s="13"/>
      <c r="AA2063" s="13"/>
      <c r="AB2063" s="13"/>
      <c r="AC2063" s="13"/>
      <c r="AD2063" s="13"/>
      <c r="AE2063" s="13"/>
      <c r="AT2063" s="239" t="s">
        <v>186</v>
      </c>
      <c r="AU2063" s="239" t="s">
        <v>88</v>
      </c>
      <c r="AV2063" s="13" t="s">
        <v>88</v>
      </c>
      <c r="AW2063" s="13" t="s">
        <v>39</v>
      </c>
      <c r="AX2063" s="13" t="s">
        <v>78</v>
      </c>
      <c r="AY2063" s="239" t="s">
        <v>146</v>
      </c>
    </row>
    <row r="2064" s="13" customFormat="1">
      <c r="A2064" s="13"/>
      <c r="B2064" s="229"/>
      <c r="C2064" s="230"/>
      <c r="D2064" s="221" t="s">
        <v>186</v>
      </c>
      <c r="E2064" s="231" t="s">
        <v>32</v>
      </c>
      <c r="F2064" s="232" t="s">
        <v>2117</v>
      </c>
      <c r="G2064" s="230"/>
      <c r="H2064" s="233">
        <v>2.04</v>
      </c>
      <c r="I2064" s="234"/>
      <c r="J2064" s="230"/>
      <c r="K2064" s="230"/>
      <c r="L2064" s="235"/>
      <c r="M2064" s="236"/>
      <c r="N2064" s="237"/>
      <c r="O2064" s="237"/>
      <c r="P2064" s="237"/>
      <c r="Q2064" s="237"/>
      <c r="R2064" s="237"/>
      <c r="S2064" s="237"/>
      <c r="T2064" s="238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T2064" s="239" t="s">
        <v>186</v>
      </c>
      <c r="AU2064" s="239" t="s">
        <v>88</v>
      </c>
      <c r="AV2064" s="13" t="s">
        <v>88</v>
      </c>
      <c r="AW2064" s="13" t="s">
        <v>39</v>
      </c>
      <c r="AX2064" s="13" t="s">
        <v>78</v>
      </c>
      <c r="AY2064" s="239" t="s">
        <v>146</v>
      </c>
    </row>
    <row r="2065" s="14" customFormat="1">
      <c r="A2065" s="14"/>
      <c r="B2065" s="244"/>
      <c r="C2065" s="245"/>
      <c r="D2065" s="221" t="s">
        <v>186</v>
      </c>
      <c r="E2065" s="246" t="s">
        <v>32</v>
      </c>
      <c r="F2065" s="247" t="s">
        <v>2118</v>
      </c>
      <c r="G2065" s="245"/>
      <c r="H2065" s="246" t="s">
        <v>32</v>
      </c>
      <c r="I2065" s="248"/>
      <c r="J2065" s="245"/>
      <c r="K2065" s="245"/>
      <c r="L2065" s="249"/>
      <c r="M2065" s="250"/>
      <c r="N2065" s="251"/>
      <c r="O2065" s="251"/>
      <c r="P2065" s="251"/>
      <c r="Q2065" s="251"/>
      <c r="R2065" s="251"/>
      <c r="S2065" s="251"/>
      <c r="T2065" s="252"/>
      <c r="U2065" s="14"/>
      <c r="V2065" s="14"/>
      <c r="W2065" s="14"/>
      <c r="X2065" s="14"/>
      <c r="Y2065" s="14"/>
      <c r="Z2065" s="14"/>
      <c r="AA2065" s="14"/>
      <c r="AB2065" s="14"/>
      <c r="AC2065" s="14"/>
      <c r="AD2065" s="14"/>
      <c r="AE2065" s="14"/>
      <c r="AT2065" s="253" t="s">
        <v>186</v>
      </c>
      <c r="AU2065" s="253" t="s">
        <v>88</v>
      </c>
      <c r="AV2065" s="14" t="s">
        <v>86</v>
      </c>
      <c r="AW2065" s="14" t="s">
        <v>39</v>
      </c>
      <c r="AX2065" s="14" t="s">
        <v>78</v>
      </c>
      <c r="AY2065" s="253" t="s">
        <v>146</v>
      </c>
    </row>
    <row r="2066" s="13" customFormat="1">
      <c r="A2066" s="13"/>
      <c r="B2066" s="229"/>
      <c r="C2066" s="230"/>
      <c r="D2066" s="221" t="s">
        <v>186</v>
      </c>
      <c r="E2066" s="231" t="s">
        <v>32</v>
      </c>
      <c r="F2066" s="232" t="s">
        <v>2119</v>
      </c>
      <c r="G2066" s="230"/>
      <c r="H2066" s="233">
        <v>51.268999999999998</v>
      </c>
      <c r="I2066" s="234"/>
      <c r="J2066" s="230"/>
      <c r="K2066" s="230"/>
      <c r="L2066" s="235"/>
      <c r="M2066" s="236"/>
      <c r="N2066" s="237"/>
      <c r="O2066" s="237"/>
      <c r="P2066" s="237"/>
      <c r="Q2066" s="237"/>
      <c r="R2066" s="237"/>
      <c r="S2066" s="237"/>
      <c r="T2066" s="238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T2066" s="239" t="s">
        <v>186</v>
      </c>
      <c r="AU2066" s="239" t="s">
        <v>88</v>
      </c>
      <c r="AV2066" s="13" t="s">
        <v>88</v>
      </c>
      <c r="AW2066" s="13" t="s">
        <v>39</v>
      </c>
      <c r="AX2066" s="13" t="s">
        <v>78</v>
      </c>
      <c r="AY2066" s="239" t="s">
        <v>146</v>
      </c>
    </row>
    <row r="2067" s="15" customFormat="1">
      <c r="A2067" s="15"/>
      <c r="B2067" s="254"/>
      <c r="C2067" s="255"/>
      <c r="D2067" s="221" t="s">
        <v>186</v>
      </c>
      <c r="E2067" s="256" t="s">
        <v>32</v>
      </c>
      <c r="F2067" s="257" t="s">
        <v>256</v>
      </c>
      <c r="G2067" s="255"/>
      <c r="H2067" s="258">
        <v>54.388999999999996</v>
      </c>
      <c r="I2067" s="259"/>
      <c r="J2067" s="255"/>
      <c r="K2067" s="255"/>
      <c r="L2067" s="260"/>
      <c r="M2067" s="261"/>
      <c r="N2067" s="262"/>
      <c r="O2067" s="262"/>
      <c r="P2067" s="262"/>
      <c r="Q2067" s="262"/>
      <c r="R2067" s="262"/>
      <c r="S2067" s="262"/>
      <c r="T2067" s="263"/>
      <c r="U2067" s="15"/>
      <c r="V2067" s="15"/>
      <c r="W2067" s="15"/>
      <c r="X2067" s="15"/>
      <c r="Y2067" s="15"/>
      <c r="Z2067" s="15"/>
      <c r="AA2067" s="15"/>
      <c r="AB2067" s="15"/>
      <c r="AC2067" s="15"/>
      <c r="AD2067" s="15"/>
      <c r="AE2067" s="15"/>
      <c r="AT2067" s="264" t="s">
        <v>186</v>
      </c>
      <c r="AU2067" s="264" t="s">
        <v>88</v>
      </c>
      <c r="AV2067" s="15" t="s">
        <v>171</v>
      </c>
      <c r="AW2067" s="15" t="s">
        <v>39</v>
      </c>
      <c r="AX2067" s="15" t="s">
        <v>86</v>
      </c>
      <c r="AY2067" s="264" t="s">
        <v>146</v>
      </c>
    </row>
    <row r="2068" s="2" customFormat="1" ht="24.15" customHeight="1">
      <c r="A2068" s="42"/>
      <c r="B2068" s="43"/>
      <c r="C2068" s="265" t="s">
        <v>2120</v>
      </c>
      <c r="D2068" s="265" t="s">
        <v>286</v>
      </c>
      <c r="E2068" s="266" t="s">
        <v>2121</v>
      </c>
      <c r="F2068" s="267" t="s">
        <v>2122</v>
      </c>
      <c r="G2068" s="268" t="s">
        <v>802</v>
      </c>
      <c r="H2068" s="269">
        <v>54.389000000000003</v>
      </c>
      <c r="I2068" s="270"/>
      <c r="J2068" s="271">
        <f>ROUND(I2068*H2068,2)</f>
        <v>0</v>
      </c>
      <c r="K2068" s="267" t="s">
        <v>152</v>
      </c>
      <c r="L2068" s="272"/>
      <c r="M2068" s="273" t="s">
        <v>32</v>
      </c>
      <c r="N2068" s="274" t="s">
        <v>49</v>
      </c>
      <c r="O2068" s="88"/>
      <c r="P2068" s="217">
        <f>O2068*H2068</f>
        <v>0</v>
      </c>
      <c r="Q2068" s="217">
        <v>0.032000000000000001</v>
      </c>
      <c r="R2068" s="217">
        <f>Q2068*H2068</f>
        <v>1.7404480000000002</v>
      </c>
      <c r="S2068" s="217">
        <v>0</v>
      </c>
      <c r="T2068" s="218">
        <f>S2068*H2068</f>
        <v>0</v>
      </c>
      <c r="U2068" s="42"/>
      <c r="V2068" s="42"/>
      <c r="W2068" s="42"/>
      <c r="X2068" s="42"/>
      <c r="Y2068" s="42"/>
      <c r="Z2068" s="42"/>
      <c r="AA2068" s="42"/>
      <c r="AB2068" s="42"/>
      <c r="AC2068" s="42"/>
      <c r="AD2068" s="42"/>
      <c r="AE2068" s="42"/>
      <c r="AR2068" s="219" t="s">
        <v>538</v>
      </c>
      <c r="AT2068" s="219" t="s">
        <v>286</v>
      </c>
      <c r="AU2068" s="219" t="s">
        <v>88</v>
      </c>
      <c r="AY2068" s="20" t="s">
        <v>146</v>
      </c>
      <c r="BE2068" s="220">
        <f>IF(N2068="základní",J2068,0)</f>
        <v>0</v>
      </c>
      <c r="BF2068" s="220">
        <f>IF(N2068="snížená",J2068,0)</f>
        <v>0</v>
      </c>
      <c r="BG2068" s="220">
        <f>IF(N2068="zákl. přenesená",J2068,0)</f>
        <v>0</v>
      </c>
      <c r="BH2068" s="220">
        <f>IF(N2068="sníž. přenesená",J2068,0)</f>
        <v>0</v>
      </c>
      <c r="BI2068" s="220">
        <f>IF(N2068="nulová",J2068,0)</f>
        <v>0</v>
      </c>
      <c r="BJ2068" s="20" t="s">
        <v>86</v>
      </c>
      <c r="BK2068" s="220">
        <f>ROUND(I2068*H2068,2)</f>
        <v>0</v>
      </c>
      <c r="BL2068" s="20" t="s">
        <v>362</v>
      </c>
      <c r="BM2068" s="219" t="s">
        <v>2123</v>
      </c>
    </row>
    <row r="2069" s="2" customFormat="1">
      <c r="A2069" s="42"/>
      <c r="B2069" s="43"/>
      <c r="C2069" s="44"/>
      <c r="D2069" s="221" t="s">
        <v>155</v>
      </c>
      <c r="E2069" s="44"/>
      <c r="F2069" s="222" t="s">
        <v>2122</v>
      </c>
      <c r="G2069" s="44"/>
      <c r="H2069" s="44"/>
      <c r="I2069" s="223"/>
      <c r="J2069" s="44"/>
      <c r="K2069" s="44"/>
      <c r="L2069" s="48"/>
      <c r="M2069" s="224"/>
      <c r="N2069" s="225"/>
      <c r="O2069" s="88"/>
      <c r="P2069" s="88"/>
      <c r="Q2069" s="88"/>
      <c r="R2069" s="88"/>
      <c r="S2069" s="88"/>
      <c r="T2069" s="89"/>
      <c r="U2069" s="42"/>
      <c r="V2069" s="42"/>
      <c r="W2069" s="42"/>
      <c r="X2069" s="42"/>
      <c r="Y2069" s="42"/>
      <c r="Z2069" s="42"/>
      <c r="AA2069" s="42"/>
      <c r="AB2069" s="42"/>
      <c r="AC2069" s="42"/>
      <c r="AD2069" s="42"/>
      <c r="AE2069" s="42"/>
      <c r="AT2069" s="20" t="s">
        <v>155</v>
      </c>
      <c r="AU2069" s="20" t="s">
        <v>88</v>
      </c>
    </row>
    <row r="2070" s="2" customFormat="1" ht="16.5" customHeight="1">
      <c r="A2070" s="42"/>
      <c r="B2070" s="43"/>
      <c r="C2070" s="208" t="s">
        <v>2124</v>
      </c>
      <c r="D2070" s="208" t="s">
        <v>149</v>
      </c>
      <c r="E2070" s="209" t="s">
        <v>2125</v>
      </c>
      <c r="F2070" s="210" t="s">
        <v>2126</v>
      </c>
      <c r="G2070" s="211" t="s">
        <v>802</v>
      </c>
      <c r="H2070" s="212">
        <v>16</v>
      </c>
      <c r="I2070" s="213"/>
      <c r="J2070" s="214">
        <f>ROUND(I2070*H2070,2)</f>
        <v>0</v>
      </c>
      <c r="K2070" s="210" t="s">
        <v>152</v>
      </c>
      <c r="L2070" s="48"/>
      <c r="M2070" s="215" t="s">
        <v>32</v>
      </c>
      <c r="N2070" s="216" t="s">
        <v>49</v>
      </c>
      <c r="O2070" s="88"/>
      <c r="P2070" s="217">
        <f>O2070*H2070</f>
        <v>0</v>
      </c>
      <c r="Q2070" s="217">
        <v>0</v>
      </c>
      <c r="R2070" s="217">
        <f>Q2070*H2070</f>
        <v>0</v>
      </c>
      <c r="S2070" s="217">
        <v>0</v>
      </c>
      <c r="T2070" s="218">
        <f>S2070*H2070</f>
        <v>0</v>
      </c>
      <c r="U2070" s="42"/>
      <c r="V2070" s="42"/>
      <c r="W2070" s="42"/>
      <c r="X2070" s="42"/>
      <c r="Y2070" s="42"/>
      <c r="Z2070" s="42"/>
      <c r="AA2070" s="42"/>
      <c r="AB2070" s="42"/>
      <c r="AC2070" s="42"/>
      <c r="AD2070" s="42"/>
      <c r="AE2070" s="42"/>
      <c r="AR2070" s="219" t="s">
        <v>171</v>
      </c>
      <c r="AT2070" s="219" t="s">
        <v>149</v>
      </c>
      <c r="AU2070" s="219" t="s">
        <v>88</v>
      </c>
      <c r="AY2070" s="20" t="s">
        <v>146</v>
      </c>
      <c r="BE2070" s="220">
        <f>IF(N2070="základní",J2070,0)</f>
        <v>0</v>
      </c>
      <c r="BF2070" s="220">
        <f>IF(N2070="snížená",J2070,0)</f>
        <v>0</v>
      </c>
      <c r="BG2070" s="220">
        <f>IF(N2070="zákl. přenesená",J2070,0)</f>
        <v>0</v>
      </c>
      <c r="BH2070" s="220">
        <f>IF(N2070="sníž. přenesená",J2070,0)</f>
        <v>0</v>
      </c>
      <c r="BI2070" s="220">
        <f>IF(N2070="nulová",J2070,0)</f>
        <v>0</v>
      </c>
      <c r="BJ2070" s="20" t="s">
        <v>86</v>
      </c>
      <c r="BK2070" s="220">
        <f>ROUND(I2070*H2070,2)</f>
        <v>0</v>
      </c>
      <c r="BL2070" s="20" t="s">
        <v>171</v>
      </c>
      <c r="BM2070" s="219" t="s">
        <v>2127</v>
      </c>
    </row>
    <row r="2071" s="2" customFormat="1">
      <c r="A2071" s="42"/>
      <c r="B2071" s="43"/>
      <c r="C2071" s="44"/>
      <c r="D2071" s="221" t="s">
        <v>155</v>
      </c>
      <c r="E2071" s="44"/>
      <c r="F2071" s="222" t="s">
        <v>2128</v>
      </c>
      <c r="G2071" s="44"/>
      <c r="H2071" s="44"/>
      <c r="I2071" s="223"/>
      <c r="J2071" s="44"/>
      <c r="K2071" s="44"/>
      <c r="L2071" s="48"/>
      <c r="M2071" s="224"/>
      <c r="N2071" s="225"/>
      <c r="O2071" s="88"/>
      <c r="P2071" s="88"/>
      <c r="Q2071" s="88"/>
      <c r="R2071" s="88"/>
      <c r="S2071" s="88"/>
      <c r="T2071" s="89"/>
      <c r="U2071" s="42"/>
      <c r="V2071" s="42"/>
      <c r="W2071" s="42"/>
      <c r="X2071" s="42"/>
      <c r="Y2071" s="42"/>
      <c r="Z2071" s="42"/>
      <c r="AA2071" s="42"/>
      <c r="AB2071" s="42"/>
      <c r="AC2071" s="42"/>
      <c r="AD2071" s="42"/>
      <c r="AE2071" s="42"/>
      <c r="AT2071" s="20" t="s">
        <v>155</v>
      </c>
      <c r="AU2071" s="20" t="s">
        <v>88</v>
      </c>
    </row>
    <row r="2072" s="2" customFormat="1">
      <c r="A2072" s="42"/>
      <c r="B2072" s="43"/>
      <c r="C2072" s="44"/>
      <c r="D2072" s="226" t="s">
        <v>156</v>
      </c>
      <c r="E2072" s="44"/>
      <c r="F2072" s="227" t="s">
        <v>2129</v>
      </c>
      <c r="G2072" s="44"/>
      <c r="H2072" s="44"/>
      <c r="I2072" s="223"/>
      <c r="J2072" s="44"/>
      <c r="K2072" s="44"/>
      <c r="L2072" s="48"/>
      <c r="M2072" s="224"/>
      <c r="N2072" s="225"/>
      <c r="O2072" s="88"/>
      <c r="P2072" s="88"/>
      <c r="Q2072" s="88"/>
      <c r="R2072" s="88"/>
      <c r="S2072" s="88"/>
      <c r="T2072" s="89"/>
      <c r="U2072" s="42"/>
      <c r="V2072" s="42"/>
      <c r="W2072" s="42"/>
      <c r="X2072" s="42"/>
      <c r="Y2072" s="42"/>
      <c r="Z2072" s="42"/>
      <c r="AA2072" s="42"/>
      <c r="AB2072" s="42"/>
      <c r="AC2072" s="42"/>
      <c r="AD2072" s="42"/>
      <c r="AE2072" s="42"/>
      <c r="AT2072" s="20" t="s">
        <v>156</v>
      </c>
      <c r="AU2072" s="20" t="s">
        <v>88</v>
      </c>
    </row>
    <row r="2073" s="14" customFormat="1">
      <c r="A2073" s="14"/>
      <c r="B2073" s="244"/>
      <c r="C2073" s="245"/>
      <c r="D2073" s="221" t="s">
        <v>186</v>
      </c>
      <c r="E2073" s="246" t="s">
        <v>32</v>
      </c>
      <c r="F2073" s="247" t="s">
        <v>2130</v>
      </c>
      <c r="G2073" s="245"/>
      <c r="H2073" s="246" t="s">
        <v>32</v>
      </c>
      <c r="I2073" s="248"/>
      <c r="J2073" s="245"/>
      <c r="K2073" s="245"/>
      <c r="L2073" s="249"/>
      <c r="M2073" s="250"/>
      <c r="N2073" s="251"/>
      <c r="O2073" s="251"/>
      <c r="P2073" s="251"/>
      <c r="Q2073" s="251"/>
      <c r="R2073" s="251"/>
      <c r="S2073" s="251"/>
      <c r="T2073" s="252"/>
      <c r="U2073" s="14"/>
      <c r="V2073" s="14"/>
      <c r="W2073" s="14"/>
      <c r="X2073" s="14"/>
      <c r="Y2073" s="14"/>
      <c r="Z2073" s="14"/>
      <c r="AA2073" s="14"/>
      <c r="AB2073" s="14"/>
      <c r="AC2073" s="14"/>
      <c r="AD2073" s="14"/>
      <c r="AE2073" s="14"/>
      <c r="AT2073" s="253" t="s">
        <v>186</v>
      </c>
      <c r="AU2073" s="253" t="s">
        <v>88</v>
      </c>
      <c r="AV2073" s="14" t="s">
        <v>86</v>
      </c>
      <c r="AW2073" s="14" t="s">
        <v>39</v>
      </c>
      <c r="AX2073" s="14" t="s">
        <v>78</v>
      </c>
      <c r="AY2073" s="253" t="s">
        <v>146</v>
      </c>
    </row>
    <row r="2074" s="13" customFormat="1">
      <c r="A2074" s="13"/>
      <c r="B2074" s="229"/>
      <c r="C2074" s="230"/>
      <c r="D2074" s="221" t="s">
        <v>186</v>
      </c>
      <c r="E2074" s="231" t="s">
        <v>32</v>
      </c>
      <c r="F2074" s="232" t="s">
        <v>362</v>
      </c>
      <c r="G2074" s="230"/>
      <c r="H2074" s="233">
        <v>16</v>
      </c>
      <c r="I2074" s="234"/>
      <c r="J2074" s="230"/>
      <c r="K2074" s="230"/>
      <c r="L2074" s="235"/>
      <c r="M2074" s="236"/>
      <c r="N2074" s="237"/>
      <c r="O2074" s="237"/>
      <c r="P2074" s="237"/>
      <c r="Q2074" s="237"/>
      <c r="R2074" s="237"/>
      <c r="S2074" s="237"/>
      <c r="T2074" s="238"/>
      <c r="U2074" s="13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13"/>
      <c r="AT2074" s="239" t="s">
        <v>186</v>
      </c>
      <c r="AU2074" s="239" t="s">
        <v>88</v>
      </c>
      <c r="AV2074" s="13" t="s">
        <v>88</v>
      </c>
      <c r="AW2074" s="13" t="s">
        <v>39</v>
      </c>
      <c r="AX2074" s="13" t="s">
        <v>86</v>
      </c>
      <c r="AY2074" s="239" t="s">
        <v>146</v>
      </c>
    </row>
    <row r="2075" s="2" customFormat="1" ht="16.5" customHeight="1">
      <c r="A2075" s="42"/>
      <c r="B2075" s="43"/>
      <c r="C2075" s="265" t="s">
        <v>2131</v>
      </c>
      <c r="D2075" s="265" t="s">
        <v>286</v>
      </c>
      <c r="E2075" s="266" t="s">
        <v>2132</v>
      </c>
      <c r="F2075" s="267" t="s">
        <v>2133</v>
      </c>
      <c r="G2075" s="268" t="s">
        <v>802</v>
      </c>
      <c r="H2075" s="269">
        <v>16</v>
      </c>
      <c r="I2075" s="270"/>
      <c r="J2075" s="271">
        <f>ROUND(I2075*H2075,2)</f>
        <v>0</v>
      </c>
      <c r="K2075" s="267" t="s">
        <v>152</v>
      </c>
      <c r="L2075" s="272"/>
      <c r="M2075" s="273" t="s">
        <v>32</v>
      </c>
      <c r="N2075" s="274" t="s">
        <v>49</v>
      </c>
      <c r="O2075" s="88"/>
      <c r="P2075" s="217">
        <f>O2075*H2075</f>
        <v>0</v>
      </c>
      <c r="Q2075" s="217">
        <v>0.0012999999999999999</v>
      </c>
      <c r="R2075" s="217">
        <f>Q2075*H2075</f>
        <v>0.020799999999999999</v>
      </c>
      <c r="S2075" s="217">
        <v>0</v>
      </c>
      <c r="T2075" s="218">
        <f>S2075*H2075</f>
        <v>0</v>
      </c>
      <c r="U2075" s="42"/>
      <c r="V2075" s="42"/>
      <c r="W2075" s="42"/>
      <c r="X2075" s="42"/>
      <c r="Y2075" s="42"/>
      <c r="Z2075" s="42"/>
      <c r="AA2075" s="42"/>
      <c r="AB2075" s="42"/>
      <c r="AC2075" s="42"/>
      <c r="AD2075" s="42"/>
      <c r="AE2075" s="42"/>
      <c r="AR2075" s="219" t="s">
        <v>277</v>
      </c>
      <c r="AT2075" s="219" t="s">
        <v>286</v>
      </c>
      <c r="AU2075" s="219" t="s">
        <v>88</v>
      </c>
      <c r="AY2075" s="20" t="s">
        <v>146</v>
      </c>
      <c r="BE2075" s="220">
        <f>IF(N2075="základní",J2075,0)</f>
        <v>0</v>
      </c>
      <c r="BF2075" s="220">
        <f>IF(N2075="snížená",J2075,0)</f>
        <v>0</v>
      </c>
      <c r="BG2075" s="220">
        <f>IF(N2075="zákl. přenesená",J2075,0)</f>
        <v>0</v>
      </c>
      <c r="BH2075" s="220">
        <f>IF(N2075="sníž. přenesená",J2075,0)</f>
        <v>0</v>
      </c>
      <c r="BI2075" s="220">
        <f>IF(N2075="nulová",J2075,0)</f>
        <v>0</v>
      </c>
      <c r="BJ2075" s="20" t="s">
        <v>86</v>
      </c>
      <c r="BK2075" s="220">
        <f>ROUND(I2075*H2075,2)</f>
        <v>0</v>
      </c>
      <c r="BL2075" s="20" t="s">
        <v>171</v>
      </c>
      <c r="BM2075" s="219" t="s">
        <v>2134</v>
      </c>
    </row>
    <row r="2076" s="2" customFormat="1">
      <c r="A2076" s="42"/>
      <c r="B2076" s="43"/>
      <c r="C2076" s="44"/>
      <c r="D2076" s="221" t="s">
        <v>155</v>
      </c>
      <c r="E2076" s="44"/>
      <c r="F2076" s="222" t="s">
        <v>2133</v>
      </c>
      <c r="G2076" s="44"/>
      <c r="H2076" s="44"/>
      <c r="I2076" s="223"/>
      <c r="J2076" s="44"/>
      <c r="K2076" s="44"/>
      <c r="L2076" s="48"/>
      <c r="M2076" s="224"/>
      <c r="N2076" s="225"/>
      <c r="O2076" s="88"/>
      <c r="P2076" s="88"/>
      <c r="Q2076" s="88"/>
      <c r="R2076" s="88"/>
      <c r="S2076" s="88"/>
      <c r="T2076" s="89"/>
      <c r="U2076" s="42"/>
      <c r="V2076" s="42"/>
      <c r="W2076" s="42"/>
      <c r="X2076" s="42"/>
      <c r="Y2076" s="42"/>
      <c r="Z2076" s="42"/>
      <c r="AA2076" s="42"/>
      <c r="AB2076" s="42"/>
      <c r="AC2076" s="42"/>
      <c r="AD2076" s="42"/>
      <c r="AE2076" s="42"/>
      <c r="AT2076" s="20" t="s">
        <v>155</v>
      </c>
      <c r="AU2076" s="20" t="s">
        <v>88</v>
      </c>
    </row>
    <row r="2077" s="2" customFormat="1" ht="16.5" customHeight="1">
      <c r="A2077" s="42"/>
      <c r="B2077" s="43"/>
      <c r="C2077" s="208" t="s">
        <v>2135</v>
      </c>
      <c r="D2077" s="208" t="s">
        <v>149</v>
      </c>
      <c r="E2077" s="209" t="s">
        <v>2136</v>
      </c>
      <c r="F2077" s="210" t="s">
        <v>2137</v>
      </c>
      <c r="G2077" s="211" t="s">
        <v>802</v>
      </c>
      <c r="H2077" s="212">
        <v>14</v>
      </c>
      <c r="I2077" s="213"/>
      <c r="J2077" s="214">
        <f>ROUND(I2077*H2077,2)</f>
        <v>0</v>
      </c>
      <c r="K2077" s="210" t="s">
        <v>152</v>
      </c>
      <c r="L2077" s="48"/>
      <c r="M2077" s="215" t="s">
        <v>32</v>
      </c>
      <c r="N2077" s="216" t="s">
        <v>49</v>
      </c>
      <c r="O2077" s="88"/>
      <c r="P2077" s="217">
        <f>O2077*H2077</f>
        <v>0</v>
      </c>
      <c r="Q2077" s="217">
        <v>0</v>
      </c>
      <c r="R2077" s="217">
        <f>Q2077*H2077</f>
        <v>0</v>
      </c>
      <c r="S2077" s="217">
        <v>0</v>
      </c>
      <c r="T2077" s="218">
        <f>S2077*H2077</f>
        <v>0</v>
      </c>
      <c r="U2077" s="42"/>
      <c r="V2077" s="42"/>
      <c r="W2077" s="42"/>
      <c r="X2077" s="42"/>
      <c r="Y2077" s="42"/>
      <c r="Z2077" s="42"/>
      <c r="AA2077" s="42"/>
      <c r="AB2077" s="42"/>
      <c r="AC2077" s="42"/>
      <c r="AD2077" s="42"/>
      <c r="AE2077" s="42"/>
      <c r="AR2077" s="219" t="s">
        <v>362</v>
      </c>
      <c r="AT2077" s="219" t="s">
        <v>149</v>
      </c>
      <c r="AU2077" s="219" t="s">
        <v>88</v>
      </c>
      <c r="AY2077" s="20" t="s">
        <v>146</v>
      </c>
      <c r="BE2077" s="220">
        <f>IF(N2077="základní",J2077,0)</f>
        <v>0</v>
      </c>
      <c r="BF2077" s="220">
        <f>IF(N2077="snížená",J2077,0)</f>
        <v>0</v>
      </c>
      <c r="BG2077" s="220">
        <f>IF(N2077="zákl. přenesená",J2077,0)</f>
        <v>0</v>
      </c>
      <c r="BH2077" s="220">
        <f>IF(N2077="sníž. přenesená",J2077,0)</f>
        <v>0</v>
      </c>
      <c r="BI2077" s="220">
        <f>IF(N2077="nulová",J2077,0)</f>
        <v>0</v>
      </c>
      <c r="BJ2077" s="20" t="s">
        <v>86</v>
      </c>
      <c r="BK2077" s="220">
        <f>ROUND(I2077*H2077,2)</f>
        <v>0</v>
      </c>
      <c r="BL2077" s="20" t="s">
        <v>362</v>
      </c>
      <c r="BM2077" s="219" t="s">
        <v>2138</v>
      </c>
    </row>
    <row r="2078" s="2" customFormat="1">
      <c r="A2078" s="42"/>
      <c r="B2078" s="43"/>
      <c r="C2078" s="44"/>
      <c r="D2078" s="221" t="s">
        <v>155</v>
      </c>
      <c r="E2078" s="44"/>
      <c r="F2078" s="222" t="s">
        <v>2139</v>
      </c>
      <c r="G2078" s="44"/>
      <c r="H2078" s="44"/>
      <c r="I2078" s="223"/>
      <c r="J2078" s="44"/>
      <c r="K2078" s="44"/>
      <c r="L2078" s="48"/>
      <c r="M2078" s="224"/>
      <c r="N2078" s="225"/>
      <c r="O2078" s="88"/>
      <c r="P2078" s="88"/>
      <c r="Q2078" s="88"/>
      <c r="R2078" s="88"/>
      <c r="S2078" s="88"/>
      <c r="T2078" s="89"/>
      <c r="U2078" s="42"/>
      <c r="V2078" s="42"/>
      <c r="W2078" s="42"/>
      <c r="X2078" s="42"/>
      <c r="Y2078" s="42"/>
      <c r="Z2078" s="42"/>
      <c r="AA2078" s="42"/>
      <c r="AB2078" s="42"/>
      <c r="AC2078" s="42"/>
      <c r="AD2078" s="42"/>
      <c r="AE2078" s="42"/>
      <c r="AT2078" s="20" t="s">
        <v>155</v>
      </c>
      <c r="AU2078" s="20" t="s">
        <v>88</v>
      </c>
    </row>
    <row r="2079" s="2" customFormat="1">
      <c r="A2079" s="42"/>
      <c r="B2079" s="43"/>
      <c r="C2079" s="44"/>
      <c r="D2079" s="226" t="s">
        <v>156</v>
      </c>
      <c r="E2079" s="44"/>
      <c r="F2079" s="227" t="s">
        <v>2140</v>
      </c>
      <c r="G2079" s="44"/>
      <c r="H2079" s="44"/>
      <c r="I2079" s="223"/>
      <c r="J2079" s="44"/>
      <c r="K2079" s="44"/>
      <c r="L2079" s="48"/>
      <c r="M2079" s="224"/>
      <c r="N2079" s="225"/>
      <c r="O2079" s="88"/>
      <c r="P2079" s="88"/>
      <c r="Q2079" s="88"/>
      <c r="R2079" s="88"/>
      <c r="S2079" s="88"/>
      <c r="T2079" s="89"/>
      <c r="U2079" s="42"/>
      <c r="V2079" s="42"/>
      <c r="W2079" s="42"/>
      <c r="X2079" s="42"/>
      <c r="Y2079" s="42"/>
      <c r="Z2079" s="42"/>
      <c r="AA2079" s="42"/>
      <c r="AB2079" s="42"/>
      <c r="AC2079" s="42"/>
      <c r="AD2079" s="42"/>
      <c r="AE2079" s="42"/>
      <c r="AT2079" s="20" t="s">
        <v>156</v>
      </c>
      <c r="AU2079" s="20" t="s">
        <v>88</v>
      </c>
    </row>
    <row r="2080" s="13" customFormat="1">
      <c r="A2080" s="13"/>
      <c r="B2080" s="229"/>
      <c r="C2080" s="230"/>
      <c r="D2080" s="221" t="s">
        <v>186</v>
      </c>
      <c r="E2080" s="231" t="s">
        <v>32</v>
      </c>
      <c r="F2080" s="232" t="s">
        <v>2141</v>
      </c>
      <c r="G2080" s="230"/>
      <c r="H2080" s="233">
        <v>14</v>
      </c>
      <c r="I2080" s="234"/>
      <c r="J2080" s="230"/>
      <c r="K2080" s="230"/>
      <c r="L2080" s="235"/>
      <c r="M2080" s="236"/>
      <c r="N2080" s="237"/>
      <c r="O2080" s="237"/>
      <c r="P2080" s="237"/>
      <c r="Q2080" s="237"/>
      <c r="R2080" s="237"/>
      <c r="S2080" s="237"/>
      <c r="T2080" s="238"/>
      <c r="U2080" s="13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13"/>
      <c r="AT2080" s="239" t="s">
        <v>186</v>
      </c>
      <c r="AU2080" s="239" t="s">
        <v>88</v>
      </c>
      <c r="AV2080" s="13" t="s">
        <v>88</v>
      </c>
      <c r="AW2080" s="13" t="s">
        <v>39</v>
      </c>
      <c r="AX2080" s="13" t="s">
        <v>86</v>
      </c>
      <c r="AY2080" s="239" t="s">
        <v>146</v>
      </c>
    </row>
    <row r="2081" s="2" customFormat="1" ht="24.15" customHeight="1">
      <c r="A2081" s="42"/>
      <c r="B2081" s="43"/>
      <c r="C2081" s="265" t="s">
        <v>2142</v>
      </c>
      <c r="D2081" s="265" t="s">
        <v>286</v>
      </c>
      <c r="E2081" s="266" t="s">
        <v>2143</v>
      </c>
      <c r="F2081" s="267" t="s">
        <v>2144</v>
      </c>
      <c r="G2081" s="268" t="s">
        <v>802</v>
      </c>
      <c r="H2081" s="269">
        <v>14</v>
      </c>
      <c r="I2081" s="270"/>
      <c r="J2081" s="271">
        <f>ROUND(I2081*H2081,2)</f>
        <v>0</v>
      </c>
      <c r="K2081" s="267" t="s">
        <v>152</v>
      </c>
      <c r="L2081" s="272"/>
      <c r="M2081" s="273" t="s">
        <v>32</v>
      </c>
      <c r="N2081" s="274" t="s">
        <v>49</v>
      </c>
      <c r="O2081" s="88"/>
      <c r="P2081" s="217">
        <f>O2081*H2081</f>
        <v>0</v>
      </c>
      <c r="Q2081" s="217">
        <v>0.00014999999999999999</v>
      </c>
      <c r="R2081" s="217">
        <f>Q2081*H2081</f>
        <v>0.0020999999999999999</v>
      </c>
      <c r="S2081" s="217">
        <v>0</v>
      </c>
      <c r="T2081" s="218">
        <f>S2081*H2081</f>
        <v>0</v>
      </c>
      <c r="U2081" s="42"/>
      <c r="V2081" s="42"/>
      <c r="W2081" s="42"/>
      <c r="X2081" s="42"/>
      <c r="Y2081" s="42"/>
      <c r="Z2081" s="42"/>
      <c r="AA2081" s="42"/>
      <c r="AB2081" s="42"/>
      <c r="AC2081" s="42"/>
      <c r="AD2081" s="42"/>
      <c r="AE2081" s="42"/>
      <c r="AR2081" s="219" t="s">
        <v>538</v>
      </c>
      <c r="AT2081" s="219" t="s">
        <v>286</v>
      </c>
      <c r="AU2081" s="219" t="s">
        <v>88</v>
      </c>
      <c r="AY2081" s="20" t="s">
        <v>146</v>
      </c>
      <c r="BE2081" s="220">
        <f>IF(N2081="základní",J2081,0)</f>
        <v>0</v>
      </c>
      <c r="BF2081" s="220">
        <f>IF(N2081="snížená",J2081,0)</f>
        <v>0</v>
      </c>
      <c r="BG2081" s="220">
        <f>IF(N2081="zákl. přenesená",J2081,0)</f>
        <v>0</v>
      </c>
      <c r="BH2081" s="220">
        <f>IF(N2081="sníž. přenesená",J2081,0)</f>
        <v>0</v>
      </c>
      <c r="BI2081" s="220">
        <f>IF(N2081="nulová",J2081,0)</f>
        <v>0</v>
      </c>
      <c r="BJ2081" s="20" t="s">
        <v>86</v>
      </c>
      <c r="BK2081" s="220">
        <f>ROUND(I2081*H2081,2)</f>
        <v>0</v>
      </c>
      <c r="BL2081" s="20" t="s">
        <v>362</v>
      </c>
      <c r="BM2081" s="219" t="s">
        <v>2145</v>
      </c>
    </row>
    <row r="2082" s="2" customFormat="1">
      <c r="A2082" s="42"/>
      <c r="B2082" s="43"/>
      <c r="C2082" s="44"/>
      <c r="D2082" s="221" t="s">
        <v>155</v>
      </c>
      <c r="E2082" s="44"/>
      <c r="F2082" s="222" t="s">
        <v>2144</v>
      </c>
      <c r="G2082" s="44"/>
      <c r="H2082" s="44"/>
      <c r="I2082" s="223"/>
      <c r="J2082" s="44"/>
      <c r="K2082" s="44"/>
      <c r="L2082" s="48"/>
      <c r="M2082" s="224"/>
      <c r="N2082" s="225"/>
      <c r="O2082" s="88"/>
      <c r="P2082" s="88"/>
      <c r="Q2082" s="88"/>
      <c r="R2082" s="88"/>
      <c r="S2082" s="88"/>
      <c r="T2082" s="89"/>
      <c r="U2082" s="42"/>
      <c r="V2082" s="42"/>
      <c r="W2082" s="42"/>
      <c r="X2082" s="42"/>
      <c r="Y2082" s="42"/>
      <c r="Z2082" s="42"/>
      <c r="AA2082" s="42"/>
      <c r="AB2082" s="42"/>
      <c r="AC2082" s="42"/>
      <c r="AD2082" s="42"/>
      <c r="AE2082" s="42"/>
      <c r="AT2082" s="20" t="s">
        <v>155</v>
      </c>
      <c r="AU2082" s="20" t="s">
        <v>88</v>
      </c>
    </row>
    <row r="2083" s="2" customFormat="1" ht="24.15" customHeight="1">
      <c r="A2083" s="42"/>
      <c r="B2083" s="43"/>
      <c r="C2083" s="208" t="s">
        <v>2146</v>
      </c>
      <c r="D2083" s="208" t="s">
        <v>149</v>
      </c>
      <c r="E2083" s="209" t="s">
        <v>2147</v>
      </c>
      <c r="F2083" s="210" t="s">
        <v>2148</v>
      </c>
      <c r="G2083" s="211" t="s">
        <v>802</v>
      </c>
      <c r="H2083" s="212">
        <v>17</v>
      </c>
      <c r="I2083" s="213"/>
      <c r="J2083" s="214">
        <f>ROUND(I2083*H2083,2)</f>
        <v>0</v>
      </c>
      <c r="K2083" s="210" t="s">
        <v>152</v>
      </c>
      <c r="L2083" s="48"/>
      <c r="M2083" s="215" t="s">
        <v>32</v>
      </c>
      <c r="N2083" s="216" t="s">
        <v>49</v>
      </c>
      <c r="O2083" s="88"/>
      <c r="P2083" s="217">
        <f>O2083*H2083</f>
        <v>0</v>
      </c>
      <c r="Q2083" s="217">
        <v>0</v>
      </c>
      <c r="R2083" s="217">
        <f>Q2083*H2083</f>
        <v>0</v>
      </c>
      <c r="S2083" s="217">
        <v>0</v>
      </c>
      <c r="T2083" s="218">
        <f>S2083*H2083</f>
        <v>0</v>
      </c>
      <c r="U2083" s="42"/>
      <c r="V2083" s="42"/>
      <c r="W2083" s="42"/>
      <c r="X2083" s="42"/>
      <c r="Y2083" s="42"/>
      <c r="Z2083" s="42"/>
      <c r="AA2083" s="42"/>
      <c r="AB2083" s="42"/>
      <c r="AC2083" s="42"/>
      <c r="AD2083" s="42"/>
      <c r="AE2083" s="42"/>
      <c r="AR2083" s="219" t="s">
        <v>362</v>
      </c>
      <c r="AT2083" s="219" t="s">
        <v>149</v>
      </c>
      <c r="AU2083" s="219" t="s">
        <v>88</v>
      </c>
      <c r="AY2083" s="20" t="s">
        <v>146</v>
      </c>
      <c r="BE2083" s="220">
        <f>IF(N2083="základní",J2083,0)</f>
        <v>0</v>
      </c>
      <c r="BF2083" s="220">
        <f>IF(N2083="snížená",J2083,0)</f>
        <v>0</v>
      </c>
      <c r="BG2083" s="220">
        <f>IF(N2083="zákl. přenesená",J2083,0)</f>
        <v>0</v>
      </c>
      <c r="BH2083" s="220">
        <f>IF(N2083="sníž. přenesená",J2083,0)</f>
        <v>0</v>
      </c>
      <c r="BI2083" s="220">
        <f>IF(N2083="nulová",J2083,0)</f>
        <v>0</v>
      </c>
      <c r="BJ2083" s="20" t="s">
        <v>86</v>
      </c>
      <c r="BK2083" s="220">
        <f>ROUND(I2083*H2083,2)</f>
        <v>0</v>
      </c>
      <c r="BL2083" s="20" t="s">
        <v>362</v>
      </c>
      <c r="BM2083" s="219" t="s">
        <v>2149</v>
      </c>
    </row>
    <row r="2084" s="2" customFormat="1">
      <c r="A2084" s="42"/>
      <c r="B2084" s="43"/>
      <c r="C2084" s="44"/>
      <c r="D2084" s="221" t="s">
        <v>155</v>
      </c>
      <c r="E2084" s="44"/>
      <c r="F2084" s="222" t="s">
        <v>2150</v>
      </c>
      <c r="G2084" s="44"/>
      <c r="H2084" s="44"/>
      <c r="I2084" s="223"/>
      <c r="J2084" s="44"/>
      <c r="K2084" s="44"/>
      <c r="L2084" s="48"/>
      <c r="M2084" s="224"/>
      <c r="N2084" s="225"/>
      <c r="O2084" s="88"/>
      <c r="P2084" s="88"/>
      <c r="Q2084" s="88"/>
      <c r="R2084" s="88"/>
      <c r="S2084" s="88"/>
      <c r="T2084" s="89"/>
      <c r="U2084" s="42"/>
      <c r="V2084" s="42"/>
      <c r="W2084" s="42"/>
      <c r="X2084" s="42"/>
      <c r="Y2084" s="42"/>
      <c r="Z2084" s="42"/>
      <c r="AA2084" s="42"/>
      <c r="AB2084" s="42"/>
      <c r="AC2084" s="42"/>
      <c r="AD2084" s="42"/>
      <c r="AE2084" s="42"/>
      <c r="AT2084" s="20" t="s">
        <v>155</v>
      </c>
      <c r="AU2084" s="20" t="s">
        <v>88</v>
      </c>
    </row>
    <row r="2085" s="2" customFormat="1">
      <c r="A2085" s="42"/>
      <c r="B2085" s="43"/>
      <c r="C2085" s="44"/>
      <c r="D2085" s="226" t="s">
        <v>156</v>
      </c>
      <c r="E2085" s="44"/>
      <c r="F2085" s="227" t="s">
        <v>2151</v>
      </c>
      <c r="G2085" s="44"/>
      <c r="H2085" s="44"/>
      <c r="I2085" s="223"/>
      <c r="J2085" s="44"/>
      <c r="K2085" s="44"/>
      <c r="L2085" s="48"/>
      <c r="M2085" s="224"/>
      <c r="N2085" s="225"/>
      <c r="O2085" s="88"/>
      <c r="P2085" s="88"/>
      <c r="Q2085" s="88"/>
      <c r="R2085" s="88"/>
      <c r="S2085" s="88"/>
      <c r="T2085" s="89"/>
      <c r="U2085" s="42"/>
      <c r="V2085" s="42"/>
      <c r="W2085" s="42"/>
      <c r="X2085" s="42"/>
      <c r="Y2085" s="42"/>
      <c r="Z2085" s="42"/>
      <c r="AA2085" s="42"/>
      <c r="AB2085" s="42"/>
      <c r="AC2085" s="42"/>
      <c r="AD2085" s="42"/>
      <c r="AE2085" s="42"/>
      <c r="AT2085" s="20" t="s">
        <v>156</v>
      </c>
      <c r="AU2085" s="20" t="s">
        <v>88</v>
      </c>
    </row>
    <row r="2086" s="14" customFormat="1">
      <c r="A2086" s="14"/>
      <c r="B2086" s="244"/>
      <c r="C2086" s="245"/>
      <c r="D2086" s="221" t="s">
        <v>186</v>
      </c>
      <c r="E2086" s="246" t="s">
        <v>32</v>
      </c>
      <c r="F2086" s="247" t="s">
        <v>2152</v>
      </c>
      <c r="G2086" s="245"/>
      <c r="H2086" s="246" t="s">
        <v>32</v>
      </c>
      <c r="I2086" s="248"/>
      <c r="J2086" s="245"/>
      <c r="K2086" s="245"/>
      <c r="L2086" s="249"/>
      <c r="M2086" s="250"/>
      <c r="N2086" s="251"/>
      <c r="O2086" s="251"/>
      <c r="P2086" s="251"/>
      <c r="Q2086" s="251"/>
      <c r="R2086" s="251"/>
      <c r="S2086" s="251"/>
      <c r="T2086" s="252"/>
      <c r="U2086" s="14"/>
      <c r="V2086" s="14"/>
      <c r="W2086" s="14"/>
      <c r="X2086" s="14"/>
      <c r="Y2086" s="14"/>
      <c r="Z2086" s="14"/>
      <c r="AA2086" s="14"/>
      <c r="AB2086" s="14"/>
      <c r="AC2086" s="14"/>
      <c r="AD2086" s="14"/>
      <c r="AE2086" s="14"/>
      <c r="AT2086" s="253" t="s">
        <v>186</v>
      </c>
      <c r="AU2086" s="253" t="s">
        <v>88</v>
      </c>
      <c r="AV2086" s="14" t="s">
        <v>86</v>
      </c>
      <c r="AW2086" s="14" t="s">
        <v>39</v>
      </c>
      <c r="AX2086" s="14" t="s">
        <v>78</v>
      </c>
      <c r="AY2086" s="253" t="s">
        <v>146</v>
      </c>
    </row>
    <row r="2087" s="13" customFormat="1">
      <c r="A2087" s="13"/>
      <c r="B2087" s="229"/>
      <c r="C2087" s="230"/>
      <c r="D2087" s="221" t="s">
        <v>186</v>
      </c>
      <c r="E2087" s="231" t="s">
        <v>32</v>
      </c>
      <c r="F2087" s="232" t="s">
        <v>2153</v>
      </c>
      <c r="G2087" s="230"/>
      <c r="H2087" s="233">
        <v>16</v>
      </c>
      <c r="I2087" s="234"/>
      <c r="J2087" s="230"/>
      <c r="K2087" s="230"/>
      <c r="L2087" s="235"/>
      <c r="M2087" s="236"/>
      <c r="N2087" s="237"/>
      <c r="O2087" s="237"/>
      <c r="P2087" s="237"/>
      <c r="Q2087" s="237"/>
      <c r="R2087" s="237"/>
      <c r="S2087" s="237"/>
      <c r="T2087" s="238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T2087" s="239" t="s">
        <v>186</v>
      </c>
      <c r="AU2087" s="239" t="s">
        <v>88</v>
      </c>
      <c r="AV2087" s="13" t="s">
        <v>88</v>
      </c>
      <c r="AW2087" s="13" t="s">
        <v>39</v>
      </c>
      <c r="AX2087" s="13" t="s">
        <v>78</v>
      </c>
      <c r="AY2087" s="239" t="s">
        <v>146</v>
      </c>
    </row>
    <row r="2088" s="13" customFormat="1">
      <c r="A2088" s="13"/>
      <c r="B2088" s="229"/>
      <c r="C2088" s="230"/>
      <c r="D2088" s="221" t="s">
        <v>186</v>
      </c>
      <c r="E2088" s="231" t="s">
        <v>32</v>
      </c>
      <c r="F2088" s="232" t="s">
        <v>2154</v>
      </c>
      <c r="G2088" s="230"/>
      <c r="H2088" s="233">
        <v>1</v>
      </c>
      <c r="I2088" s="234"/>
      <c r="J2088" s="230"/>
      <c r="K2088" s="230"/>
      <c r="L2088" s="235"/>
      <c r="M2088" s="236"/>
      <c r="N2088" s="237"/>
      <c r="O2088" s="237"/>
      <c r="P2088" s="237"/>
      <c r="Q2088" s="237"/>
      <c r="R2088" s="237"/>
      <c r="S2088" s="237"/>
      <c r="T2088" s="238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T2088" s="239" t="s">
        <v>186</v>
      </c>
      <c r="AU2088" s="239" t="s">
        <v>88</v>
      </c>
      <c r="AV2088" s="13" t="s">
        <v>88</v>
      </c>
      <c r="AW2088" s="13" t="s">
        <v>39</v>
      </c>
      <c r="AX2088" s="13" t="s">
        <v>78</v>
      </c>
      <c r="AY2088" s="239" t="s">
        <v>146</v>
      </c>
    </row>
    <row r="2089" s="15" customFormat="1">
      <c r="A2089" s="15"/>
      <c r="B2089" s="254"/>
      <c r="C2089" s="255"/>
      <c r="D2089" s="221" t="s">
        <v>186</v>
      </c>
      <c r="E2089" s="256" t="s">
        <v>32</v>
      </c>
      <c r="F2089" s="257" t="s">
        <v>256</v>
      </c>
      <c r="G2089" s="255"/>
      <c r="H2089" s="258">
        <v>17</v>
      </c>
      <c r="I2089" s="259"/>
      <c r="J2089" s="255"/>
      <c r="K2089" s="255"/>
      <c r="L2089" s="260"/>
      <c r="M2089" s="261"/>
      <c r="N2089" s="262"/>
      <c r="O2089" s="262"/>
      <c r="P2089" s="262"/>
      <c r="Q2089" s="262"/>
      <c r="R2089" s="262"/>
      <c r="S2089" s="262"/>
      <c r="T2089" s="263"/>
      <c r="U2089" s="15"/>
      <c r="V2089" s="15"/>
      <c r="W2089" s="15"/>
      <c r="X2089" s="15"/>
      <c r="Y2089" s="15"/>
      <c r="Z2089" s="15"/>
      <c r="AA2089" s="15"/>
      <c r="AB2089" s="15"/>
      <c r="AC2089" s="15"/>
      <c r="AD2089" s="15"/>
      <c r="AE2089" s="15"/>
      <c r="AT2089" s="264" t="s">
        <v>186</v>
      </c>
      <c r="AU2089" s="264" t="s">
        <v>88</v>
      </c>
      <c r="AV2089" s="15" t="s">
        <v>171</v>
      </c>
      <c r="AW2089" s="15" t="s">
        <v>39</v>
      </c>
      <c r="AX2089" s="15" t="s">
        <v>86</v>
      </c>
      <c r="AY2089" s="264" t="s">
        <v>146</v>
      </c>
    </row>
    <row r="2090" s="2" customFormat="1" ht="33" customHeight="1">
      <c r="A2090" s="42"/>
      <c r="B2090" s="43"/>
      <c r="C2090" s="265" t="s">
        <v>2155</v>
      </c>
      <c r="D2090" s="265" t="s">
        <v>286</v>
      </c>
      <c r="E2090" s="266" t="s">
        <v>2156</v>
      </c>
      <c r="F2090" s="267" t="s">
        <v>2157</v>
      </c>
      <c r="G2090" s="268" t="s">
        <v>802</v>
      </c>
      <c r="H2090" s="269">
        <v>17</v>
      </c>
      <c r="I2090" s="270"/>
      <c r="J2090" s="271">
        <f>ROUND(I2090*H2090,2)</f>
        <v>0</v>
      </c>
      <c r="K2090" s="267" t="s">
        <v>152</v>
      </c>
      <c r="L2090" s="272"/>
      <c r="M2090" s="273" t="s">
        <v>32</v>
      </c>
      <c r="N2090" s="274" t="s">
        <v>49</v>
      </c>
      <c r="O2090" s="88"/>
      <c r="P2090" s="217">
        <f>O2090*H2090</f>
        <v>0</v>
      </c>
      <c r="Q2090" s="217">
        <v>0.0029499999999999999</v>
      </c>
      <c r="R2090" s="217">
        <f>Q2090*H2090</f>
        <v>0.05015</v>
      </c>
      <c r="S2090" s="217">
        <v>0</v>
      </c>
      <c r="T2090" s="218">
        <f>S2090*H2090</f>
        <v>0</v>
      </c>
      <c r="U2090" s="42"/>
      <c r="V2090" s="42"/>
      <c r="W2090" s="42"/>
      <c r="X2090" s="42"/>
      <c r="Y2090" s="42"/>
      <c r="Z2090" s="42"/>
      <c r="AA2090" s="42"/>
      <c r="AB2090" s="42"/>
      <c r="AC2090" s="42"/>
      <c r="AD2090" s="42"/>
      <c r="AE2090" s="42"/>
      <c r="AR2090" s="219" t="s">
        <v>538</v>
      </c>
      <c r="AT2090" s="219" t="s">
        <v>286</v>
      </c>
      <c r="AU2090" s="219" t="s">
        <v>88</v>
      </c>
      <c r="AY2090" s="20" t="s">
        <v>146</v>
      </c>
      <c r="BE2090" s="220">
        <f>IF(N2090="základní",J2090,0)</f>
        <v>0</v>
      </c>
      <c r="BF2090" s="220">
        <f>IF(N2090="snížená",J2090,0)</f>
        <v>0</v>
      </c>
      <c r="BG2090" s="220">
        <f>IF(N2090="zákl. přenesená",J2090,0)</f>
        <v>0</v>
      </c>
      <c r="BH2090" s="220">
        <f>IF(N2090="sníž. přenesená",J2090,0)</f>
        <v>0</v>
      </c>
      <c r="BI2090" s="220">
        <f>IF(N2090="nulová",J2090,0)</f>
        <v>0</v>
      </c>
      <c r="BJ2090" s="20" t="s">
        <v>86</v>
      </c>
      <c r="BK2090" s="220">
        <f>ROUND(I2090*H2090,2)</f>
        <v>0</v>
      </c>
      <c r="BL2090" s="20" t="s">
        <v>362</v>
      </c>
      <c r="BM2090" s="219" t="s">
        <v>2158</v>
      </c>
    </row>
    <row r="2091" s="2" customFormat="1">
      <c r="A2091" s="42"/>
      <c r="B2091" s="43"/>
      <c r="C2091" s="44"/>
      <c r="D2091" s="221" t="s">
        <v>155</v>
      </c>
      <c r="E2091" s="44"/>
      <c r="F2091" s="222" t="s">
        <v>2157</v>
      </c>
      <c r="G2091" s="44"/>
      <c r="H2091" s="44"/>
      <c r="I2091" s="223"/>
      <c r="J2091" s="44"/>
      <c r="K2091" s="44"/>
      <c r="L2091" s="48"/>
      <c r="M2091" s="224"/>
      <c r="N2091" s="225"/>
      <c r="O2091" s="88"/>
      <c r="P2091" s="88"/>
      <c r="Q2091" s="88"/>
      <c r="R2091" s="88"/>
      <c r="S2091" s="88"/>
      <c r="T2091" s="89"/>
      <c r="U2091" s="42"/>
      <c r="V2091" s="42"/>
      <c r="W2091" s="42"/>
      <c r="X2091" s="42"/>
      <c r="Y2091" s="42"/>
      <c r="Z2091" s="42"/>
      <c r="AA2091" s="42"/>
      <c r="AB2091" s="42"/>
      <c r="AC2091" s="42"/>
      <c r="AD2091" s="42"/>
      <c r="AE2091" s="42"/>
      <c r="AT2091" s="20" t="s">
        <v>155</v>
      </c>
      <c r="AU2091" s="20" t="s">
        <v>88</v>
      </c>
    </row>
    <row r="2092" s="2" customFormat="1" ht="24.15" customHeight="1">
      <c r="A2092" s="42"/>
      <c r="B2092" s="43"/>
      <c r="C2092" s="208" t="s">
        <v>2159</v>
      </c>
      <c r="D2092" s="208" t="s">
        <v>149</v>
      </c>
      <c r="E2092" s="209" t="s">
        <v>2160</v>
      </c>
      <c r="F2092" s="210" t="s">
        <v>2161</v>
      </c>
      <c r="G2092" s="211" t="s">
        <v>802</v>
      </c>
      <c r="H2092" s="212">
        <v>16</v>
      </c>
      <c r="I2092" s="213"/>
      <c r="J2092" s="214">
        <f>ROUND(I2092*H2092,2)</f>
        <v>0</v>
      </c>
      <c r="K2092" s="210" t="s">
        <v>152</v>
      </c>
      <c r="L2092" s="48"/>
      <c r="M2092" s="215" t="s">
        <v>32</v>
      </c>
      <c r="N2092" s="216" t="s">
        <v>49</v>
      </c>
      <c r="O2092" s="88"/>
      <c r="P2092" s="217">
        <f>O2092*H2092</f>
        <v>0</v>
      </c>
      <c r="Q2092" s="217">
        <v>0</v>
      </c>
      <c r="R2092" s="217">
        <f>Q2092*H2092</f>
        <v>0</v>
      </c>
      <c r="S2092" s="217">
        <v>0</v>
      </c>
      <c r="T2092" s="218">
        <f>S2092*H2092</f>
        <v>0</v>
      </c>
      <c r="U2092" s="42"/>
      <c r="V2092" s="42"/>
      <c r="W2092" s="42"/>
      <c r="X2092" s="42"/>
      <c r="Y2092" s="42"/>
      <c r="Z2092" s="42"/>
      <c r="AA2092" s="42"/>
      <c r="AB2092" s="42"/>
      <c r="AC2092" s="42"/>
      <c r="AD2092" s="42"/>
      <c r="AE2092" s="42"/>
      <c r="AR2092" s="219" t="s">
        <v>362</v>
      </c>
      <c r="AT2092" s="219" t="s">
        <v>149</v>
      </c>
      <c r="AU2092" s="219" t="s">
        <v>88</v>
      </c>
      <c r="AY2092" s="20" t="s">
        <v>146</v>
      </c>
      <c r="BE2092" s="220">
        <f>IF(N2092="základní",J2092,0)</f>
        <v>0</v>
      </c>
      <c r="BF2092" s="220">
        <f>IF(N2092="snížená",J2092,0)</f>
        <v>0</v>
      </c>
      <c r="BG2092" s="220">
        <f>IF(N2092="zákl. přenesená",J2092,0)</f>
        <v>0</v>
      </c>
      <c r="BH2092" s="220">
        <f>IF(N2092="sníž. přenesená",J2092,0)</f>
        <v>0</v>
      </c>
      <c r="BI2092" s="220">
        <f>IF(N2092="nulová",J2092,0)</f>
        <v>0</v>
      </c>
      <c r="BJ2092" s="20" t="s">
        <v>86</v>
      </c>
      <c r="BK2092" s="220">
        <f>ROUND(I2092*H2092,2)</f>
        <v>0</v>
      </c>
      <c r="BL2092" s="20" t="s">
        <v>362</v>
      </c>
      <c r="BM2092" s="219" t="s">
        <v>2162</v>
      </c>
    </row>
    <row r="2093" s="2" customFormat="1">
      <c r="A2093" s="42"/>
      <c r="B2093" s="43"/>
      <c r="C2093" s="44"/>
      <c r="D2093" s="221" t="s">
        <v>155</v>
      </c>
      <c r="E2093" s="44"/>
      <c r="F2093" s="222" t="s">
        <v>2163</v>
      </c>
      <c r="G2093" s="44"/>
      <c r="H2093" s="44"/>
      <c r="I2093" s="223"/>
      <c r="J2093" s="44"/>
      <c r="K2093" s="44"/>
      <c r="L2093" s="48"/>
      <c r="M2093" s="224"/>
      <c r="N2093" s="225"/>
      <c r="O2093" s="88"/>
      <c r="P2093" s="88"/>
      <c r="Q2093" s="88"/>
      <c r="R2093" s="88"/>
      <c r="S2093" s="88"/>
      <c r="T2093" s="89"/>
      <c r="U2093" s="42"/>
      <c r="V2093" s="42"/>
      <c r="W2093" s="42"/>
      <c r="X2093" s="42"/>
      <c r="Y2093" s="42"/>
      <c r="Z2093" s="42"/>
      <c r="AA2093" s="42"/>
      <c r="AB2093" s="42"/>
      <c r="AC2093" s="42"/>
      <c r="AD2093" s="42"/>
      <c r="AE2093" s="42"/>
      <c r="AT2093" s="20" t="s">
        <v>155</v>
      </c>
      <c r="AU2093" s="20" t="s">
        <v>88</v>
      </c>
    </row>
    <row r="2094" s="2" customFormat="1">
      <c r="A2094" s="42"/>
      <c r="B2094" s="43"/>
      <c r="C2094" s="44"/>
      <c r="D2094" s="226" t="s">
        <v>156</v>
      </c>
      <c r="E2094" s="44"/>
      <c r="F2094" s="227" t="s">
        <v>2164</v>
      </c>
      <c r="G2094" s="44"/>
      <c r="H2094" s="44"/>
      <c r="I2094" s="223"/>
      <c r="J2094" s="44"/>
      <c r="K2094" s="44"/>
      <c r="L2094" s="48"/>
      <c r="M2094" s="224"/>
      <c r="N2094" s="225"/>
      <c r="O2094" s="88"/>
      <c r="P2094" s="88"/>
      <c r="Q2094" s="88"/>
      <c r="R2094" s="88"/>
      <c r="S2094" s="88"/>
      <c r="T2094" s="89"/>
      <c r="U2094" s="42"/>
      <c r="V2094" s="42"/>
      <c r="W2094" s="42"/>
      <c r="X2094" s="42"/>
      <c r="Y2094" s="42"/>
      <c r="Z2094" s="42"/>
      <c r="AA2094" s="42"/>
      <c r="AB2094" s="42"/>
      <c r="AC2094" s="42"/>
      <c r="AD2094" s="42"/>
      <c r="AE2094" s="42"/>
      <c r="AT2094" s="20" t="s">
        <v>156</v>
      </c>
      <c r="AU2094" s="20" t="s">
        <v>88</v>
      </c>
    </row>
    <row r="2095" s="14" customFormat="1">
      <c r="A2095" s="14"/>
      <c r="B2095" s="244"/>
      <c r="C2095" s="245"/>
      <c r="D2095" s="221" t="s">
        <v>186</v>
      </c>
      <c r="E2095" s="246" t="s">
        <v>32</v>
      </c>
      <c r="F2095" s="247" t="s">
        <v>2152</v>
      </c>
      <c r="G2095" s="245"/>
      <c r="H2095" s="246" t="s">
        <v>32</v>
      </c>
      <c r="I2095" s="248"/>
      <c r="J2095" s="245"/>
      <c r="K2095" s="245"/>
      <c r="L2095" s="249"/>
      <c r="M2095" s="250"/>
      <c r="N2095" s="251"/>
      <c r="O2095" s="251"/>
      <c r="P2095" s="251"/>
      <c r="Q2095" s="251"/>
      <c r="R2095" s="251"/>
      <c r="S2095" s="251"/>
      <c r="T2095" s="252"/>
      <c r="U2095" s="14"/>
      <c r="V2095" s="14"/>
      <c r="W2095" s="14"/>
      <c r="X2095" s="14"/>
      <c r="Y2095" s="14"/>
      <c r="Z2095" s="14"/>
      <c r="AA2095" s="14"/>
      <c r="AB2095" s="14"/>
      <c r="AC2095" s="14"/>
      <c r="AD2095" s="14"/>
      <c r="AE2095" s="14"/>
      <c r="AT2095" s="253" t="s">
        <v>186</v>
      </c>
      <c r="AU2095" s="253" t="s">
        <v>88</v>
      </c>
      <c r="AV2095" s="14" t="s">
        <v>86</v>
      </c>
      <c r="AW2095" s="14" t="s">
        <v>39</v>
      </c>
      <c r="AX2095" s="14" t="s">
        <v>78</v>
      </c>
      <c r="AY2095" s="253" t="s">
        <v>146</v>
      </c>
    </row>
    <row r="2096" s="13" customFormat="1">
      <c r="A2096" s="13"/>
      <c r="B2096" s="229"/>
      <c r="C2096" s="230"/>
      <c r="D2096" s="221" t="s">
        <v>186</v>
      </c>
      <c r="E2096" s="231" t="s">
        <v>32</v>
      </c>
      <c r="F2096" s="232" t="s">
        <v>2153</v>
      </c>
      <c r="G2096" s="230"/>
      <c r="H2096" s="233">
        <v>16</v>
      </c>
      <c r="I2096" s="234"/>
      <c r="J2096" s="230"/>
      <c r="K2096" s="230"/>
      <c r="L2096" s="235"/>
      <c r="M2096" s="236"/>
      <c r="N2096" s="237"/>
      <c r="O2096" s="237"/>
      <c r="P2096" s="237"/>
      <c r="Q2096" s="237"/>
      <c r="R2096" s="237"/>
      <c r="S2096" s="237"/>
      <c r="T2096" s="238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T2096" s="239" t="s">
        <v>186</v>
      </c>
      <c r="AU2096" s="239" t="s">
        <v>88</v>
      </c>
      <c r="AV2096" s="13" t="s">
        <v>88</v>
      </c>
      <c r="AW2096" s="13" t="s">
        <v>39</v>
      </c>
      <c r="AX2096" s="13" t="s">
        <v>86</v>
      </c>
      <c r="AY2096" s="239" t="s">
        <v>146</v>
      </c>
    </row>
    <row r="2097" s="2" customFormat="1" ht="33" customHeight="1">
      <c r="A2097" s="42"/>
      <c r="B2097" s="43"/>
      <c r="C2097" s="265" t="s">
        <v>2165</v>
      </c>
      <c r="D2097" s="265" t="s">
        <v>286</v>
      </c>
      <c r="E2097" s="266" t="s">
        <v>2166</v>
      </c>
      <c r="F2097" s="267" t="s">
        <v>2167</v>
      </c>
      <c r="G2097" s="268" t="s">
        <v>303</v>
      </c>
      <c r="H2097" s="269">
        <v>89.694000000000003</v>
      </c>
      <c r="I2097" s="270"/>
      <c r="J2097" s="271">
        <f>ROUND(I2097*H2097,2)</f>
        <v>0</v>
      </c>
      <c r="K2097" s="267" t="s">
        <v>152</v>
      </c>
      <c r="L2097" s="272"/>
      <c r="M2097" s="273" t="s">
        <v>32</v>
      </c>
      <c r="N2097" s="274" t="s">
        <v>49</v>
      </c>
      <c r="O2097" s="88"/>
      <c r="P2097" s="217">
        <f>O2097*H2097</f>
        <v>0</v>
      </c>
      <c r="Q2097" s="217">
        <v>0.00014999999999999999</v>
      </c>
      <c r="R2097" s="217">
        <f>Q2097*H2097</f>
        <v>0.013454099999999998</v>
      </c>
      <c r="S2097" s="217">
        <v>0</v>
      </c>
      <c r="T2097" s="218">
        <f>S2097*H2097</f>
        <v>0</v>
      </c>
      <c r="U2097" s="42"/>
      <c r="V2097" s="42"/>
      <c r="W2097" s="42"/>
      <c r="X2097" s="42"/>
      <c r="Y2097" s="42"/>
      <c r="Z2097" s="42"/>
      <c r="AA2097" s="42"/>
      <c r="AB2097" s="42"/>
      <c r="AC2097" s="42"/>
      <c r="AD2097" s="42"/>
      <c r="AE2097" s="42"/>
      <c r="AR2097" s="219" t="s">
        <v>538</v>
      </c>
      <c r="AT2097" s="219" t="s">
        <v>286</v>
      </c>
      <c r="AU2097" s="219" t="s">
        <v>88</v>
      </c>
      <c r="AY2097" s="20" t="s">
        <v>146</v>
      </c>
      <c r="BE2097" s="220">
        <f>IF(N2097="základní",J2097,0)</f>
        <v>0</v>
      </c>
      <c r="BF2097" s="220">
        <f>IF(N2097="snížená",J2097,0)</f>
        <v>0</v>
      </c>
      <c r="BG2097" s="220">
        <f>IF(N2097="zákl. přenesená",J2097,0)</f>
        <v>0</v>
      </c>
      <c r="BH2097" s="220">
        <f>IF(N2097="sníž. přenesená",J2097,0)</f>
        <v>0</v>
      </c>
      <c r="BI2097" s="220">
        <f>IF(N2097="nulová",J2097,0)</f>
        <v>0</v>
      </c>
      <c r="BJ2097" s="20" t="s">
        <v>86</v>
      </c>
      <c r="BK2097" s="220">
        <f>ROUND(I2097*H2097,2)</f>
        <v>0</v>
      </c>
      <c r="BL2097" s="20" t="s">
        <v>362</v>
      </c>
      <c r="BM2097" s="219" t="s">
        <v>2168</v>
      </c>
    </row>
    <row r="2098" s="2" customFormat="1">
      <c r="A2098" s="42"/>
      <c r="B2098" s="43"/>
      <c r="C2098" s="44"/>
      <c r="D2098" s="221" t="s">
        <v>155</v>
      </c>
      <c r="E2098" s="44"/>
      <c r="F2098" s="222" t="s">
        <v>2167</v>
      </c>
      <c r="G2098" s="44"/>
      <c r="H2098" s="44"/>
      <c r="I2098" s="223"/>
      <c r="J2098" s="44"/>
      <c r="K2098" s="44"/>
      <c r="L2098" s="48"/>
      <c r="M2098" s="224"/>
      <c r="N2098" s="225"/>
      <c r="O2098" s="88"/>
      <c r="P2098" s="88"/>
      <c r="Q2098" s="88"/>
      <c r="R2098" s="88"/>
      <c r="S2098" s="88"/>
      <c r="T2098" s="89"/>
      <c r="U2098" s="42"/>
      <c r="V2098" s="42"/>
      <c r="W2098" s="42"/>
      <c r="X2098" s="42"/>
      <c r="Y2098" s="42"/>
      <c r="Z2098" s="42"/>
      <c r="AA2098" s="42"/>
      <c r="AB2098" s="42"/>
      <c r="AC2098" s="42"/>
      <c r="AD2098" s="42"/>
      <c r="AE2098" s="42"/>
      <c r="AT2098" s="20" t="s">
        <v>155</v>
      </c>
      <c r="AU2098" s="20" t="s">
        <v>88</v>
      </c>
    </row>
    <row r="2099" s="13" customFormat="1">
      <c r="A2099" s="13"/>
      <c r="B2099" s="229"/>
      <c r="C2099" s="230"/>
      <c r="D2099" s="221" t="s">
        <v>186</v>
      </c>
      <c r="E2099" s="231" t="s">
        <v>32</v>
      </c>
      <c r="F2099" s="232" t="s">
        <v>2169</v>
      </c>
      <c r="G2099" s="230"/>
      <c r="H2099" s="233">
        <v>81.540000000000006</v>
      </c>
      <c r="I2099" s="234"/>
      <c r="J2099" s="230"/>
      <c r="K2099" s="230"/>
      <c r="L2099" s="235"/>
      <c r="M2099" s="236"/>
      <c r="N2099" s="237"/>
      <c r="O2099" s="237"/>
      <c r="P2099" s="237"/>
      <c r="Q2099" s="237"/>
      <c r="R2099" s="237"/>
      <c r="S2099" s="237"/>
      <c r="T2099" s="238"/>
      <c r="U2099" s="13"/>
      <c r="V2099" s="13"/>
      <c r="W2099" s="13"/>
      <c r="X2099" s="13"/>
      <c r="Y2099" s="13"/>
      <c r="Z2099" s="13"/>
      <c r="AA2099" s="13"/>
      <c r="AB2099" s="13"/>
      <c r="AC2099" s="13"/>
      <c r="AD2099" s="13"/>
      <c r="AE2099" s="13"/>
      <c r="AT2099" s="239" t="s">
        <v>186</v>
      </c>
      <c r="AU2099" s="239" t="s">
        <v>88</v>
      </c>
      <c r="AV2099" s="13" t="s">
        <v>88</v>
      </c>
      <c r="AW2099" s="13" t="s">
        <v>39</v>
      </c>
      <c r="AX2099" s="13" t="s">
        <v>86</v>
      </c>
      <c r="AY2099" s="239" t="s">
        <v>146</v>
      </c>
    </row>
    <row r="2100" s="13" customFormat="1">
      <c r="A2100" s="13"/>
      <c r="B2100" s="229"/>
      <c r="C2100" s="230"/>
      <c r="D2100" s="221" t="s">
        <v>186</v>
      </c>
      <c r="E2100" s="230"/>
      <c r="F2100" s="232" t="s">
        <v>2170</v>
      </c>
      <c r="G2100" s="230"/>
      <c r="H2100" s="233">
        <v>89.694000000000003</v>
      </c>
      <c r="I2100" s="234"/>
      <c r="J2100" s="230"/>
      <c r="K2100" s="230"/>
      <c r="L2100" s="235"/>
      <c r="M2100" s="236"/>
      <c r="N2100" s="237"/>
      <c r="O2100" s="237"/>
      <c r="P2100" s="237"/>
      <c r="Q2100" s="237"/>
      <c r="R2100" s="237"/>
      <c r="S2100" s="237"/>
      <c r="T2100" s="238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3"/>
      <c r="AT2100" s="239" t="s">
        <v>186</v>
      </c>
      <c r="AU2100" s="239" t="s">
        <v>88</v>
      </c>
      <c r="AV2100" s="13" t="s">
        <v>88</v>
      </c>
      <c r="AW2100" s="13" t="s">
        <v>4</v>
      </c>
      <c r="AX2100" s="13" t="s">
        <v>86</v>
      </c>
      <c r="AY2100" s="239" t="s">
        <v>146</v>
      </c>
    </row>
    <row r="2101" s="2" customFormat="1" ht="33" customHeight="1">
      <c r="A2101" s="42"/>
      <c r="B2101" s="43"/>
      <c r="C2101" s="208" t="s">
        <v>2171</v>
      </c>
      <c r="D2101" s="208" t="s">
        <v>149</v>
      </c>
      <c r="E2101" s="209" t="s">
        <v>2172</v>
      </c>
      <c r="F2101" s="210" t="s">
        <v>2173</v>
      </c>
      <c r="G2101" s="211" t="s">
        <v>746</v>
      </c>
      <c r="H2101" s="212">
        <v>1</v>
      </c>
      <c r="I2101" s="213"/>
      <c r="J2101" s="214">
        <f>ROUND(I2101*H2101,2)</f>
        <v>0</v>
      </c>
      <c r="K2101" s="210" t="s">
        <v>32</v>
      </c>
      <c r="L2101" s="48"/>
      <c r="M2101" s="215" t="s">
        <v>32</v>
      </c>
      <c r="N2101" s="216" t="s">
        <v>49</v>
      </c>
      <c r="O2101" s="88"/>
      <c r="P2101" s="217">
        <f>O2101*H2101</f>
        <v>0</v>
      </c>
      <c r="Q2101" s="217">
        <v>0</v>
      </c>
      <c r="R2101" s="217">
        <f>Q2101*H2101</f>
        <v>0</v>
      </c>
      <c r="S2101" s="217">
        <v>0</v>
      </c>
      <c r="T2101" s="218">
        <f>S2101*H2101</f>
        <v>0</v>
      </c>
      <c r="U2101" s="42"/>
      <c r="V2101" s="42"/>
      <c r="W2101" s="42"/>
      <c r="X2101" s="42"/>
      <c r="Y2101" s="42"/>
      <c r="Z2101" s="42"/>
      <c r="AA2101" s="42"/>
      <c r="AB2101" s="42"/>
      <c r="AC2101" s="42"/>
      <c r="AD2101" s="42"/>
      <c r="AE2101" s="42"/>
      <c r="AR2101" s="219" t="s">
        <v>362</v>
      </c>
      <c r="AT2101" s="219" t="s">
        <v>149</v>
      </c>
      <c r="AU2101" s="219" t="s">
        <v>88</v>
      </c>
      <c r="AY2101" s="20" t="s">
        <v>146</v>
      </c>
      <c r="BE2101" s="220">
        <f>IF(N2101="základní",J2101,0)</f>
        <v>0</v>
      </c>
      <c r="BF2101" s="220">
        <f>IF(N2101="snížená",J2101,0)</f>
        <v>0</v>
      </c>
      <c r="BG2101" s="220">
        <f>IF(N2101="zákl. přenesená",J2101,0)</f>
        <v>0</v>
      </c>
      <c r="BH2101" s="220">
        <f>IF(N2101="sníž. přenesená",J2101,0)</f>
        <v>0</v>
      </c>
      <c r="BI2101" s="220">
        <f>IF(N2101="nulová",J2101,0)</f>
        <v>0</v>
      </c>
      <c r="BJ2101" s="20" t="s">
        <v>86</v>
      </c>
      <c r="BK2101" s="220">
        <f>ROUND(I2101*H2101,2)</f>
        <v>0</v>
      </c>
      <c r="BL2101" s="20" t="s">
        <v>362</v>
      </c>
      <c r="BM2101" s="219" t="s">
        <v>2174</v>
      </c>
    </row>
    <row r="2102" s="2" customFormat="1">
      <c r="A2102" s="42"/>
      <c r="B2102" s="43"/>
      <c r="C2102" s="44"/>
      <c r="D2102" s="221" t="s">
        <v>155</v>
      </c>
      <c r="E2102" s="44"/>
      <c r="F2102" s="222" t="s">
        <v>2173</v>
      </c>
      <c r="G2102" s="44"/>
      <c r="H2102" s="44"/>
      <c r="I2102" s="223"/>
      <c r="J2102" s="44"/>
      <c r="K2102" s="44"/>
      <c r="L2102" s="48"/>
      <c r="M2102" s="224"/>
      <c r="N2102" s="225"/>
      <c r="O2102" s="88"/>
      <c r="P2102" s="88"/>
      <c r="Q2102" s="88"/>
      <c r="R2102" s="88"/>
      <c r="S2102" s="88"/>
      <c r="T2102" s="89"/>
      <c r="U2102" s="42"/>
      <c r="V2102" s="42"/>
      <c r="W2102" s="42"/>
      <c r="X2102" s="42"/>
      <c r="Y2102" s="42"/>
      <c r="Z2102" s="42"/>
      <c r="AA2102" s="42"/>
      <c r="AB2102" s="42"/>
      <c r="AC2102" s="42"/>
      <c r="AD2102" s="42"/>
      <c r="AE2102" s="42"/>
      <c r="AT2102" s="20" t="s">
        <v>155</v>
      </c>
      <c r="AU2102" s="20" t="s">
        <v>88</v>
      </c>
    </row>
    <row r="2103" s="2" customFormat="1" ht="24.15" customHeight="1">
      <c r="A2103" s="42"/>
      <c r="B2103" s="43"/>
      <c r="C2103" s="208" t="s">
        <v>2175</v>
      </c>
      <c r="D2103" s="208" t="s">
        <v>149</v>
      </c>
      <c r="E2103" s="209" t="s">
        <v>2176</v>
      </c>
      <c r="F2103" s="210" t="s">
        <v>2177</v>
      </c>
      <c r="G2103" s="211" t="s">
        <v>746</v>
      </c>
      <c r="H2103" s="212">
        <v>1</v>
      </c>
      <c r="I2103" s="213"/>
      <c r="J2103" s="214">
        <f>ROUND(I2103*H2103,2)</f>
        <v>0</v>
      </c>
      <c r="K2103" s="210" t="s">
        <v>32</v>
      </c>
      <c r="L2103" s="48"/>
      <c r="M2103" s="215" t="s">
        <v>32</v>
      </c>
      <c r="N2103" s="216" t="s">
        <v>49</v>
      </c>
      <c r="O2103" s="88"/>
      <c r="P2103" s="217">
        <f>O2103*H2103</f>
        <v>0</v>
      </c>
      <c r="Q2103" s="217">
        <v>0</v>
      </c>
      <c r="R2103" s="217">
        <f>Q2103*H2103</f>
        <v>0</v>
      </c>
      <c r="S2103" s="217">
        <v>0</v>
      </c>
      <c r="T2103" s="218">
        <f>S2103*H2103</f>
        <v>0</v>
      </c>
      <c r="U2103" s="42"/>
      <c r="V2103" s="42"/>
      <c r="W2103" s="42"/>
      <c r="X2103" s="42"/>
      <c r="Y2103" s="42"/>
      <c r="Z2103" s="42"/>
      <c r="AA2103" s="42"/>
      <c r="AB2103" s="42"/>
      <c r="AC2103" s="42"/>
      <c r="AD2103" s="42"/>
      <c r="AE2103" s="42"/>
      <c r="AR2103" s="219" t="s">
        <v>362</v>
      </c>
      <c r="AT2103" s="219" t="s">
        <v>149</v>
      </c>
      <c r="AU2103" s="219" t="s">
        <v>88</v>
      </c>
      <c r="AY2103" s="20" t="s">
        <v>146</v>
      </c>
      <c r="BE2103" s="220">
        <f>IF(N2103="základní",J2103,0)</f>
        <v>0</v>
      </c>
      <c r="BF2103" s="220">
        <f>IF(N2103="snížená",J2103,0)</f>
        <v>0</v>
      </c>
      <c r="BG2103" s="220">
        <f>IF(N2103="zákl. přenesená",J2103,0)</f>
        <v>0</v>
      </c>
      <c r="BH2103" s="220">
        <f>IF(N2103="sníž. přenesená",J2103,0)</f>
        <v>0</v>
      </c>
      <c r="BI2103" s="220">
        <f>IF(N2103="nulová",J2103,0)</f>
        <v>0</v>
      </c>
      <c r="BJ2103" s="20" t="s">
        <v>86</v>
      </c>
      <c r="BK2103" s="220">
        <f>ROUND(I2103*H2103,2)</f>
        <v>0</v>
      </c>
      <c r="BL2103" s="20" t="s">
        <v>362</v>
      </c>
      <c r="BM2103" s="219" t="s">
        <v>2178</v>
      </c>
    </row>
    <row r="2104" s="2" customFormat="1">
      <c r="A2104" s="42"/>
      <c r="B2104" s="43"/>
      <c r="C2104" s="44"/>
      <c r="D2104" s="221" t="s">
        <v>155</v>
      </c>
      <c r="E2104" s="44"/>
      <c r="F2104" s="222" t="s">
        <v>2177</v>
      </c>
      <c r="G2104" s="44"/>
      <c r="H2104" s="44"/>
      <c r="I2104" s="223"/>
      <c r="J2104" s="44"/>
      <c r="K2104" s="44"/>
      <c r="L2104" s="48"/>
      <c r="M2104" s="224"/>
      <c r="N2104" s="225"/>
      <c r="O2104" s="88"/>
      <c r="P2104" s="88"/>
      <c r="Q2104" s="88"/>
      <c r="R2104" s="88"/>
      <c r="S2104" s="88"/>
      <c r="T2104" s="89"/>
      <c r="U2104" s="42"/>
      <c r="V2104" s="42"/>
      <c r="W2104" s="42"/>
      <c r="X2104" s="42"/>
      <c r="Y2104" s="42"/>
      <c r="Z2104" s="42"/>
      <c r="AA2104" s="42"/>
      <c r="AB2104" s="42"/>
      <c r="AC2104" s="42"/>
      <c r="AD2104" s="42"/>
      <c r="AE2104" s="42"/>
      <c r="AT2104" s="20" t="s">
        <v>155</v>
      </c>
      <c r="AU2104" s="20" t="s">
        <v>88</v>
      </c>
    </row>
    <row r="2105" s="2" customFormat="1" ht="21.75" customHeight="1">
      <c r="A2105" s="42"/>
      <c r="B2105" s="43"/>
      <c r="C2105" s="208" t="s">
        <v>2179</v>
      </c>
      <c r="D2105" s="208" t="s">
        <v>149</v>
      </c>
      <c r="E2105" s="209" t="s">
        <v>2180</v>
      </c>
      <c r="F2105" s="210" t="s">
        <v>2181</v>
      </c>
      <c r="G2105" s="211" t="s">
        <v>2112</v>
      </c>
      <c r="H2105" s="212">
        <v>166.69999999999999</v>
      </c>
      <c r="I2105" s="213"/>
      <c r="J2105" s="214">
        <f>ROUND(I2105*H2105,2)</f>
        <v>0</v>
      </c>
      <c r="K2105" s="210" t="s">
        <v>152</v>
      </c>
      <c r="L2105" s="48"/>
      <c r="M2105" s="215" t="s">
        <v>32</v>
      </c>
      <c r="N2105" s="216" t="s">
        <v>49</v>
      </c>
      <c r="O2105" s="88"/>
      <c r="P2105" s="217">
        <f>O2105*H2105</f>
        <v>0</v>
      </c>
      <c r="Q2105" s="217">
        <v>6.9999999999999994E-05</v>
      </c>
      <c r="R2105" s="217">
        <f>Q2105*H2105</f>
        <v>0.011668999999999999</v>
      </c>
      <c r="S2105" s="217">
        <v>0</v>
      </c>
      <c r="T2105" s="218">
        <f>S2105*H2105</f>
        <v>0</v>
      </c>
      <c r="U2105" s="42"/>
      <c r="V2105" s="42"/>
      <c r="W2105" s="42"/>
      <c r="X2105" s="42"/>
      <c r="Y2105" s="42"/>
      <c r="Z2105" s="42"/>
      <c r="AA2105" s="42"/>
      <c r="AB2105" s="42"/>
      <c r="AC2105" s="42"/>
      <c r="AD2105" s="42"/>
      <c r="AE2105" s="42"/>
      <c r="AR2105" s="219" t="s">
        <v>362</v>
      </c>
      <c r="AT2105" s="219" t="s">
        <v>149</v>
      </c>
      <c r="AU2105" s="219" t="s">
        <v>88</v>
      </c>
      <c r="AY2105" s="20" t="s">
        <v>146</v>
      </c>
      <c r="BE2105" s="220">
        <f>IF(N2105="základní",J2105,0)</f>
        <v>0</v>
      </c>
      <c r="BF2105" s="220">
        <f>IF(N2105="snížená",J2105,0)</f>
        <v>0</v>
      </c>
      <c r="BG2105" s="220">
        <f>IF(N2105="zákl. přenesená",J2105,0)</f>
        <v>0</v>
      </c>
      <c r="BH2105" s="220">
        <f>IF(N2105="sníž. přenesená",J2105,0)</f>
        <v>0</v>
      </c>
      <c r="BI2105" s="220">
        <f>IF(N2105="nulová",J2105,0)</f>
        <v>0</v>
      </c>
      <c r="BJ2105" s="20" t="s">
        <v>86</v>
      </c>
      <c r="BK2105" s="220">
        <f>ROUND(I2105*H2105,2)</f>
        <v>0</v>
      </c>
      <c r="BL2105" s="20" t="s">
        <v>362</v>
      </c>
      <c r="BM2105" s="219" t="s">
        <v>2182</v>
      </c>
    </row>
    <row r="2106" s="2" customFormat="1">
      <c r="A2106" s="42"/>
      <c r="B2106" s="43"/>
      <c r="C2106" s="44"/>
      <c r="D2106" s="221" t="s">
        <v>155</v>
      </c>
      <c r="E2106" s="44"/>
      <c r="F2106" s="222" t="s">
        <v>2183</v>
      </c>
      <c r="G2106" s="44"/>
      <c r="H2106" s="44"/>
      <c r="I2106" s="223"/>
      <c r="J2106" s="44"/>
      <c r="K2106" s="44"/>
      <c r="L2106" s="48"/>
      <c r="M2106" s="224"/>
      <c r="N2106" s="225"/>
      <c r="O2106" s="88"/>
      <c r="P2106" s="88"/>
      <c r="Q2106" s="88"/>
      <c r="R2106" s="88"/>
      <c r="S2106" s="88"/>
      <c r="T2106" s="89"/>
      <c r="U2106" s="42"/>
      <c r="V2106" s="42"/>
      <c r="W2106" s="42"/>
      <c r="X2106" s="42"/>
      <c r="Y2106" s="42"/>
      <c r="Z2106" s="42"/>
      <c r="AA2106" s="42"/>
      <c r="AB2106" s="42"/>
      <c r="AC2106" s="42"/>
      <c r="AD2106" s="42"/>
      <c r="AE2106" s="42"/>
      <c r="AT2106" s="20" t="s">
        <v>155</v>
      </c>
      <c r="AU2106" s="20" t="s">
        <v>88</v>
      </c>
    </row>
    <row r="2107" s="2" customFormat="1">
      <c r="A2107" s="42"/>
      <c r="B2107" s="43"/>
      <c r="C2107" s="44"/>
      <c r="D2107" s="226" t="s">
        <v>156</v>
      </c>
      <c r="E2107" s="44"/>
      <c r="F2107" s="227" t="s">
        <v>2184</v>
      </c>
      <c r="G2107" s="44"/>
      <c r="H2107" s="44"/>
      <c r="I2107" s="223"/>
      <c r="J2107" s="44"/>
      <c r="K2107" s="44"/>
      <c r="L2107" s="48"/>
      <c r="M2107" s="224"/>
      <c r="N2107" s="225"/>
      <c r="O2107" s="88"/>
      <c r="P2107" s="88"/>
      <c r="Q2107" s="88"/>
      <c r="R2107" s="88"/>
      <c r="S2107" s="88"/>
      <c r="T2107" s="89"/>
      <c r="U2107" s="42"/>
      <c r="V2107" s="42"/>
      <c r="W2107" s="42"/>
      <c r="X2107" s="42"/>
      <c r="Y2107" s="42"/>
      <c r="Z2107" s="42"/>
      <c r="AA2107" s="42"/>
      <c r="AB2107" s="42"/>
      <c r="AC2107" s="42"/>
      <c r="AD2107" s="42"/>
      <c r="AE2107" s="42"/>
      <c r="AT2107" s="20" t="s">
        <v>156</v>
      </c>
      <c r="AU2107" s="20" t="s">
        <v>88</v>
      </c>
    </row>
    <row r="2108" s="14" customFormat="1">
      <c r="A2108" s="14"/>
      <c r="B2108" s="244"/>
      <c r="C2108" s="245"/>
      <c r="D2108" s="221" t="s">
        <v>186</v>
      </c>
      <c r="E2108" s="246" t="s">
        <v>32</v>
      </c>
      <c r="F2108" s="247" t="s">
        <v>2185</v>
      </c>
      <c r="G2108" s="245"/>
      <c r="H2108" s="246" t="s">
        <v>32</v>
      </c>
      <c r="I2108" s="248"/>
      <c r="J2108" s="245"/>
      <c r="K2108" s="245"/>
      <c r="L2108" s="249"/>
      <c r="M2108" s="250"/>
      <c r="N2108" s="251"/>
      <c r="O2108" s="251"/>
      <c r="P2108" s="251"/>
      <c r="Q2108" s="251"/>
      <c r="R2108" s="251"/>
      <c r="S2108" s="251"/>
      <c r="T2108" s="252"/>
      <c r="U2108" s="14"/>
      <c r="V2108" s="14"/>
      <c r="W2108" s="14"/>
      <c r="X2108" s="14"/>
      <c r="Y2108" s="14"/>
      <c r="Z2108" s="14"/>
      <c r="AA2108" s="14"/>
      <c r="AB2108" s="14"/>
      <c r="AC2108" s="14"/>
      <c r="AD2108" s="14"/>
      <c r="AE2108" s="14"/>
      <c r="AT2108" s="253" t="s">
        <v>186</v>
      </c>
      <c r="AU2108" s="253" t="s">
        <v>88</v>
      </c>
      <c r="AV2108" s="14" t="s">
        <v>86</v>
      </c>
      <c r="AW2108" s="14" t="s">
        <v>39</v>
      </c>
      <c r="AX2108" s="14" t="s">
        <v>78</v>
      </c>
      <c r="AY2108" s="253" t="s">
        <v>146</v>
      </c>
    </row>
    <row r="2109" s="13" customFormat="1">
      <c r="A2109" s="13"/>
      <c r="B2109" s="229"/>
      <c r="C2109" s="230"/>
      <c r="D2109" s="221" t="s">
        <v>186</v>
      </c>
      <c r="E2109" s="231" t="s">
        <v>32</v>
      </c>
      <c r="F2109" s="232" t="s">
        <v>2186</v>
      </c>
      <c r="G2109" s="230"/>
      <c r="H2109" s="233">
        <v>56.82</v>
      </c>
      <c r="I2109" s="234"/>
      <c r="J2109" s="230"/>
      <c r="K2109" s="230"/>
      <c r="L2109" s="235"/>
      <c r="M2109" s="236"/>
      <c r="N2109" s="237"/>
      <c r="O2109" s="237"/>
      <c r="P2109" s="237"/>
      <c r="Q2109" s="237"/>
      <c r="R2109" s="237"/>
      <c r="S2109" s="237"/>
      <c r="T2109" s="238"/>
      <c r="U2109" s="13"/>
      <c r="V2109" s="13"/>
      <c r="W2109" s="13"/>
      <c r="X2109" s="13"/>
      <c r="Y2109" s="13"/>
      <c r="Z2109" s="13"/>
      <c r="AA2109" s="13"/>
      <c r="AB2109" s="13"/>
      <c r="AC2109" s="13"/>
      <c r="AD2109" s="13"/>
      <c r="AE2109" s="13"/>
      <c r="AT2109" s="239" t="s">
        <v>186</v>
      </c>
      <c r="AU2109" s="239" t="s">
        <v>88</v>
      </c>
      <c r="AV2109" s="13" t="s">
        <v>88</v>
      </c>
      <c r="AW2109" s="13" t="s">
        <v>39</v>
      </c>
      <c r="AX2109" s="13" t="s">
        <v>78</v>
      </c>
      <c r="AY2109" s="239" t="s">
        <v>146</v>
      </c>
    </row>
    <row r="2110" s="13" customFormat="1">
      <c r="A2110" s="13"/>
      <c r="B2110" s="229"/>
      <c r="C2110" s="230"/>
      <c r="D2110" s="221" t="s">
        <v>186</v>
      </c>
      <c r="E2110" s="231" t="s">
        <v>32</v>
      </c>
      <c r="F2110" s="232" t="s">
        <v>2187</v>
      </c>
      <c r="G2110" s="230"/>
      <c r="H2110" s="233">
        <v>19.399999999999999</v>
      </c>
      <c r="I2110" s="234"/>
      <c r="J2110" s="230"/>
      <c r="K2110" s="230"/>
      <c r="L2110" s="235"/>
      <c r="M2110" s="236"/>
      <c r="N2110" s="237"/>
      <c r="O2110" s="237"/>
      <c r="P2110" s="237"/>
      <c r="Q2110" s="237"/>
      <c r="R2110" s="237"/>
      <c r="S2110" s="237"/>
      <c r="T2110" s="238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T2110" s="239" t="s">
        <v>186</v>
      </c>
      <c r="AU2110" s="239" t="s">
        <v>88</v>
      </c>
      <c r="AV2110" s="13" t="s">
        <v>88</v>
      </c>
      <c r="AW2110" s="13" t="s">
        <v>39</v>
      </c>
      <c r="AX2110" s="13" t="s">
        <v>78</v>
      </c>
      <c r="AY2110" s="239" t="s">
        <v>146</v>
      </c>
    </row>
    <row r="2111" s="13" customFormat="1">
      <c r="A2111" s="13"/>
      <c r="B2111" s="229"/>
      <c r="C2111" s="230"/>
      <c r="D2111" s="221" t="s">
        <v>186</v>
      </c>
      <c r="E2111" s="231" t="s">
        <v>32</v>
      </c>
      <c r="F2111" s="232" t="s">
        <v>2188</v>
      </c>
      <c r="G2111" s="230"/>
      <c r="H2111" s="233">
        <v>90.480000000000004</v>
      </c>
      <c r="I2111" s="234"/>
      <c r="J2111" s="230"/>
      <c r="K2111" s="230"/>
      <c r="L2111" s="235"/>
      <c r="M2111" s="236"/>
      <c r="N2111" s="237"/>
      <c r="O2111" s="237"/>
      <c r="P2111" s="237"/>
      <c r="Q2111" s="237"/>
      <c r="R2111" s="237"/>
      <c r="S2111" s="237"/>
      <c r="T2111" s="238"/>
      <c r="U2111" s="13"/>
      <c r="V2111" s="13"/>
      <c r="W2111" s="13"/>
      <c r="X2111" s="13"/>
      <c r="Y2111" s="13"/>
      <c r="Z2111" s="13"/>
      <c r="AA2111" s="13"/>
      <c r="AB2111" s="13"/>
      <c r="AC2111" s="13"/>
      <c r="AD2111" s="13"/>
      <c r="AE2111" s="13"/>
      <c r="AT2111" s="239" t="s">
        <v>186</v>
      </c>
      <c r="AU2111" s="239" t="s">
        <v>88</v>
      </c>
      <c r="AV2111" s="13" t="s">
        <v>88</v>
      </c>
      <c r="AW2111" s="13" t="s">
        <v>39</v>
      </c>
      <c r="AX2111" s="13" t="s">
        <v>78</v>
      </c>
      <c r="AY2111" s="239" t="s">
        <v>146</v>
      </c>
    </row>
    <row r="2112" s="15" customFormat="1">
      <c r="A2112" s="15"/>
      <c r="B2112" s="254"/>
      <c r="C2112" s="255"/>
      <c r="D2112" s="221" t="s">
        <v>186</v>
      </c>
      <c r="E2112" s="256" t="s">
        <v>32</v>
      </c>
      <c r="F2112" s="257" t="s">
        <v>256</v>
      </c>
      <c r="G2112" s="255"/>
      <c r="H2112" s="258">
        <v>166.69999999999999</v>
      </c>
      <c r="I2112" s="259"/>
      <c r="J2112" s="255"/>
      <c r="K2112" s="255"/>
      <c r="L2112" s="260"/>
      <c r="M2112" s="261"/>
      <c r="N2112" s="262"/>
      <c r="O2112" s="262"/>
      <c r="P2112" s="262"/>
      <c r="Q2112" s="262"/>
      <c r="R2112" s="262"/>
      <c r="S2112" s="262"/>
      <c r="T2112" s="263"/>
      <c r="U2112" s="15"/>
      <c r="V2112" s="15"/>
      <c r="W2112" s="15"/>
      <c r="X2112" s="15"/>
      <c r="Y2112" s="15"/>
      <c r="Z2112" s="15"/>
      <c r="AA2112" s="15"/>
      <c r="AB2112" s="15"/>
      <c r="AC2112" s="15"/>
      <c r="AD2112" s="15"/>
      <c r="AE2112" s="15"/>
      <c r="AT2112" s="264" t="s">
        <v>186</v>
      </c>
      <c r="AU2112" s="264" t="s">
        <v>88</v>
      </c>
      <c r="AV2112" s="15" t="s">
        <v>171</v>
      </c>
      <c r="AW2112" s="15" t="s">
        <v>39</v>
      </c>
      <c r="AX2112" s="15" t="s">
        <v>86</v>
      </c>
      <c r="AY2112" s="264" t="s">
        <v>146</v>
      </c>
    </row>
    <row r="2113" s="2" customFormat="1" ht="21.75" customHeight="1">
      <c r="A2113" s="42"/>
      <c r="B2113" s="43"/>
      <c r="C2113" s="265" t="s">
        <v>2189</v>
      </c>
      <c r="D2113" s="265" t="s">
        <v>286</v>
      </c>
      <c r="E2113" s="266" t="s">
        <v>2064</v>
      </c>
      <c r="F2113" s="267" t="s">
        <v>2065</v>
      </c>
      <c r="G2113" s="268" t="s">
        <v>265</v>
      </c>
      <c r="H2113" s="269">
        <v>0.063</v>
      </c>
      <c r="I2113" s="270"/>
      <c r="J2113" s="271">
        <f>ROUND(I2113*H2113,2)</f>
        <v>0</v>
      </c>
      <c r="K2113" s="267" t="s">
        <v>152</v>
      </c>
      <c r="L2113" s="272"/>
      <c r="M2113" s="273" t="s">
        <v>32</v>
      </c>
      <c r="N2113" s="274" t="s">
        <v>49</v>
      </c>
      <c r="O2113" s="88"/>
      <c r="P2113" s="217">
        <f>O2113*H2113</f>
        <v>0</v>
      </c>
      <c r="Q2113" s="217">
        <v>1</v>
      </c>
      <c r="R2113" s="217">
        <f>Q2113*H2113</f>
        <v>0.063</v>
      </c>
      <c r="S2113" s="217">
        <v>0</v>
      </c>
      <c r="T2113" s="218">
        <f>S2113*H2113</f>
        <v>0</v>
      </c>
      <c r="U2113" s="42"/>
      <c r="V2113" s="42"/>
      <c r="W2113" s="42"/>
      <c r="X2113" s="42"/>
      <c r="Y2113" s="42"/>
      <c r="Z2113" s="42"/>
      <c r="AA2113" s="42"/>
      <c r="AB2113" s="42"/>
      <c r="AC2113" s="42"/>
      <c r="AD2113" s="42"/>
      <c r="AE2113" s="42"/>
      <c r="AR2113" s="219" t="s">
        <v>538</v>
      </c>
      <c r="AT2113" s="219" t="s">
        <v>286</v>
      </c>
      <c r="AU2113" s="219" t="s">
        <v>88</v>
      </c>
      <c r="AY2113" s="20" t="s">
        <v>146</v>
      </c>
      <c r="BE2113" s="220">
        <f>IF(N2113="základní",J2113,0)</f>
        <v>0</v>
      </c>
      <c r="BF2113" s="220">
        <f>IF(N2113="snížená",J2113,0)</f>
        <v>0</v>
      </c>
      <c r="BG2113" s="220">
        <f>IF(N2113="zákl. přenesená",J2113,0)</f>
        <v>0</v>
      </c>
      <c r="BH2113" s="220">
        <f>IF(N2113="sníž. přenesená",J2113,0)</f>
        <v>0</v>
      </c>
      <c r="BI2113" s="220">
        <f>IF(N2113="nulová",J2113,0)</f>
        <v>0</v>
      </c>
      <c r="BJ2113" s="20" t="s">
        <v>86</v>
      </c>
      <c r="BK2113" s="220">
        <f>ROUND(I2113*H2113,2)</f>
        <v>0</v>
      </c>
      <c r="BL2113" s="20" t="s">
        <v>362</v>
      </c>
      <c r="BM2113" s="219" t="s">
        <v>2190</v>
      </c>
    </row>
    <row r="2114" s="2" customFormat="1">
      <c r="A2114" s="42"/>
      <c r="B2114" s="43"/>
      <c r="C2114" s="44"/>
      <c r="D2114" s="221" t="s">
        <v>155</v>
      </c>
      <c r="E2114" s="44"/>
      <c r="F2114" s="222" t="s">
        <v>2065</v>
      </c>
      <c r="G2114" s="44"/>
      <c r="H2114" s="44"/>
      <c r="I2114" s="223"/>
      <c r="J2114" s="44"/>
      <c r="K2114" s="44"/>
      <c r="L2114" s="48"/>
      <c r="M2114" s="224"/>
      <c r="N2114" s="225"/>
      <c r="O2114" s="88"/>
      <c r="P2114" s="88"/>
      <c r="Q2114" s="88"/>
      <c r="R2114" s="88"/>
      <c r="S2114" s="88"/>
      <c r="T2114" s="89"/>
      <c r="U2114" s="42"/>
      <c r="V2114" s="42"/>
      <c r="W2114" s="42"/>
      <c r="X2114" s="42"/>
      <c r="Y2114" s="42"/>
      <c r="Z2114" s="42"/>
      <c r="AA2114" s="42"/>
      <c r="AB2114" s="42"/>
      <c r="AC2114" s="42"/>
      <c r="AD2114" s="42"/>
      <c r="AE2114" s="42"/>
      <c r="AT2114" s="20" t="s">
        <v>155</v>
      </c>
      <c r="AU2114" s="20" t="s">
        <v>88</v>
      </c>
    </row>
    <row r="2115" s="13" customFormat="1">
      <c r="A2115" s="13"/>
      <c r="B2115" s="229"/>
      <c r="C2115" s="230"/>
      <c r="D2115" s="221" t="s">
        <v>186</v>
      </c>
      <c r="E2115" s="231" t="s">
        <v>32</v>
      </c>
      <c r="F2115" s="232" t="s">
        <v>2191</v>
      </c>
      <c r="G2115" s="230"/>
      <c r="H2115" s="233">
        <v>0.057000000000000002</v>
      </c>
      <c r="I2115" s="234"/>
      <c r="J2115" s="230"/>
      <c r="K2115" s="230"/>
      <c r="L2115" s="235"/>
      <c r="M2115" s="236"/>
      <c r="N2115" s="237"/>
      <c r="O2115" s="237"/>
      <c r="P2115" s="237"/>
      <c r="Q2115" s="237"/>
      <c r="R2115" s="237"/>
      <c r="S2115" s="237"/>
      <c r="T2115" s="238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13"/>
      <c r="AT2115" s="239" t="s">
        <v>186</v>
      </c>
      <c r="AU2115" s="239" t="s">
        <v>88</v>
      </c>
      <c r="AV2115" s="13" t="s">
        <v>88</v>
      </c>
      <c r="AW2115" s="13" t="s">
        <v>39</v>
      </c>
      <c r="AX2115" s="13" t="s">
        <v>86</v>
      </c>
      <c r="AY2115" s="239" t="s">
        <v>146</v>
      </c>
    </row>
    <row r="2116" s="13" customFormat="1">
      <c r="A2116" s="13"/>
      <c r="B2116" s="229"/>
      <c r="C2116" s="230"/>
      <c r="D2116" s="221" t="s">
        <v>186</v>
      </c>
      <c r="E2116" s="230"/>
      <c r="F2116" s="232" t="s">
        <v>2192</v>
      </c>
      <c r="G2116" s="230"/>
      <c r="H2116" s="233">
        <v>0.063</v>
      </c>
      <c r="I2116" s="234"/>
      <c r="J2116" s="230"/>
      <c r="K2116" s="230"/>
      <c r="L2116" s="235"/>
      <c r="M2116" s="236"/>
      <c r="N2116" s="237"/>
      <c r="O2116" s="237"/>
      <c r="P2116" s="237"/>
      <c r="Q2116" s="237"/>
      <c r="R2116" s="237"/>
      <c r="S2116" s="237"/>
      <c r="T2116" s="238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13"/>
      <c r="AT2116" s="239" t="s">
        <v>186</v>
      </c>
      <c r="AU2116" s="239" t="s">
        <v>88</v>
      </c>
      <c r="AV2116" s="13" t="s">
        <v>88</v>
      </c>
      <c r="AW2116" s="13" t="s">
        <v>4</v>
      </c>
      <c r="AX2116" s="13" t="s">
        <v>86</v>
      </c>
      <c r="AY2116" s="239" t="s">
        <v>146</v>
      </c>
    </row>
    <row r="2117" s="2" customFormat="1" ht="24.15" customHeight="1">
      <c r="A2117" s="42"/>
      <c r="B2117" s="43"/>
      <c r="C2117" s="265" t="s">
        <v>2193</v>
      </c>
      <c r="D2117" s="265" t="s">
        <v>286</v>
      </c>
      <c r="E2117" s="266" t="s">
        <v>2194</v>
      </c>
      <c r="F2117" s="267" t="s">
        <v>2195</v>
      </c>
      <c r="G2117" s="268" t="s">
        <v>265</v>
      </c>
      <c r="H2117" s="269">
        <v>0.099000000000000005</v>
      </c>
      <c r="I2117" s="270"/>
      <c r="J2117" s="271">
        <f>ROUND(I2117*H2117,2)</f>
        <v>0</v>
      </c>
      <c r="K2117" s="267" t="s">
        <v>152</v>
      </c>
      <c r="L2117" s="272"/>
      <c r="M2117" s="273" t="s">
        <v>32</v>
      </c>
      <c r="N2117" s="274" t="s">
        <v>49</v>
      </c>
      <c r="O2117" s="88"/>
      <c r="P2117" s="217">
        <f>O2117*H2117</f>
        <v>0</v>
      </c>
      <c r="Q2117" s="217">
        <v>1</v>
      </c>
      <c r="R2117" s="217">
        <f>Q2117*H2117</f>
        <v>0.099000000000000005</v>
      </c>
      <c r="S2117" s="217">
        <v>0</v>
      </c>
      <c r="T2117" s="218">
        <f>S2117*H2117</f>
        <v>0</v>
      </c>
      <c r="U2117" s="42"/>
      <c r="V2117" s="42"/>
      <c r="W2117" s="42"/>
      <c r="X2117" s="42"/>
      <c r="Y2117" s="42"/>
      <c r="Z2117" s="42"/>
      <c r="AA2117" s="42"/>
      <c r="AB2117" s="42"/>
      <c r="AC2117" s="42"/>
      <c r="AD2117" s="42"/>
      <c r="AE2117" s="42"/>
      <c r="AR2117" s="219" t="s">
        <v>538</v>
      </c>
      <c r="AT2117" s="219" t="s">
        <v>286</v>
      </c>
      <c r="AU2117" s="219" t="s">
        <v>88</v>
      </c>
      <c r="AY2117" s="20" t="s">
        <v>146</v>
      </c>
      <c r="BE2117" s="220">
        <f>IF(N2117="základní",J2117,0)</f>
        <v>0</v>
      </c>
      <c r="BF2117" s="220">
        <f>IF(N2117="snížená",J2117,0)</f>
        <v>0</v>
      </c>
      <c r="BG2117" s="220">
        <f>IF(N2117="zákl. přenesená",J2117,0)</f>
        <v>0</v>
      </c>
      <c r="BH2117" s="220">
        <f>IF(N2117="sníž. přenesená",J2117,0)</f>
        <v>0</v>
      </c>
      <c r="BI2117" s="220">
        <f>IF(N2117="nulová",J2117,0)</f>
        <v>0</v>
      </c>
      <c r="BJ2117" s="20" t="s">
        <v>86</v>
      </c>
      <c r="BK2117" s="220">
        <f>ROUND(I2117*H2117,2)</f>
        <v>0</v>
      </c>
      <c r="BL2117" s="20" t="s">
        <v>362</v>
      </c>
      <c r="BM2117" s="219" t="s">
        <v>2196</v>
      </c>
    </row>
    <row r="2118" s="2" customFormat="1">
      <c r="A2118" s="42"/>
      <c r="B2118" s="43"/>
      <c r="C2118" s="44"/>
      <c r="D2118" s="221" t="s">
        <v>155</v>
      </c>
      <c r="E2118" s="44"/>
      <c r="F2118" s="222" t="s">
        <v>2195</v>
      </c>
      <c r="G2118" s="44"/>
      <c r="H2118" s="44"/>
      <c r="I2118" s="223"/>
      <c r="J2118" s="44"/>
      <c r="K2118" s="44"/>
      <c r="L2118" s="48"/>
      <c r="M2118" s="224"/>
      <c r="N2118" s="225"/>
      <c r="O2118" s="88"/>
      <c r="P2118" s="88"/>
      <c r="Q2118" s="88"/>
      <c r="R2118" s="88"/>
      <c r="S2118" s="88"/>
      <c r="T2118" s="89"/>
      <c r="U2118" s="42"/>
      <c r="V2118" s="42"/>
      <c r="W2118" s="42"/>
      <c r="X2118" s="42"/>
      <c r="Y2118" s="42"/>
      <c r="Z2118" s="42"/>
      <c r="AA2118" s="42"/>
      <c r="AB2118" s="42"/>
      <c r="AC2118" s="42"/>
      <c r="AD2118" s="42"/>
      <c r="AE2118" s="42"/>
      <c r="AT2118" s="20" t="s">
        <v>155</v>
      </c>
      <c r="AU2118" s="20" t="s">
        <v>88</v>
      </c>
    </row>
    <row r="2119" s="13" customFormat="1">
      <c r="A2119" s="13"/>
      <c r="B2119" s="229"/>
      <c r="C2119" s="230"/>
      <c r="D2119" s="221" t="s">
        <v>186</v>
      </c>
      <c r="E2119" s="231" t="s">
        <v>32</v>
      </c>
      <c r="F2119" s="232" t="s">
        <v>2197</v>
      </c>
      <c r="G2119" s="230"/>
      <c r="H2119" s="233">
        <v>0.089999999999999997</v>
      </c>
      <c r="I2119" s="234"/>
      <c r="J2119" s="230"/>
      <c r="K2119" s="230"/>
      <c r="L2119" s="235"/>
      <c r="M2119" s="236"/>
      <c r="N2119" s="237"/>
      <c r="O2119" s="237"/>
      <c r="P2119" s="237"/>
      <c r="Q2119" s="237"/>
      <c r="R2119" s="237"/>
      <c r="S2119" s="237"/>
      <c r="T2119" s="238"/>
      <c r="U2119" s="13"/>
      <c r="V2119" s="13"/>
      <c r="W2119" s="13"/>
      <c r="X2119" s="13"/>
      <c r="Y2119" s="13"/>
      <c r="Z2119" s="13"/>
      <c r="AA2119" s="13"/>
      <c r="AB2119" s="13"/>
      <c r="AC2119" s="13"/>
      <c r="AD2119" s="13"/>
      <c r="AE2119" s="13"/>
      <c r="AT2119" s="239" t="s">
        <v>186</v>
      </c>
      <c r="AU2119" s="239" t="s">
        <v>88</v>
      </c>
      <c r="AV2119" s="13" t="s">
        <v>88</v>
      </c>
      <c r="AW2119" s="13" t="s">
        <v>39</v>
      </c>
      <c r="AX2119" s="13" t="s">
        <v>86</v>
      </c>
      <c r="AY2119" s="239" t="s">
        <v>146</v>
      </c>
    </row>
    <row r="2120" s="13" customFormat="1">
      <c r="A2120" s="13"/>
      <c r="B2120" s="229"/>
      <c r="C2120" s="230"/>
      <c r="D2120" s="221" t="s">
        <v>186</v>
      </c>
      <c r="E2120" s="230"/>
      <c r="F2120" s="232" t="s">
        <v>2198</v>
      </c>
      <c r="G2120" s="230"/>
      <c r="H2120" s="233">
        <v>0.099000000000000005</v>
      </c>
      <c r="I2120" s="234"/>
      <c r="J2120" s="230"/>
      <c r="K2120" s="230"/>
      <c r="L2120" s="235"/>
      <c r="M2120" s="236"/>
      <c r="N2120" s="237"/>
      <c r="O2120" s="237"/>
      <c r="P2120" s="237"/>
      <c r="Q2120" s="237"/>
      <c r="R2120" s="237"/>
      <c r="S2120" s="237"/>
      <c r="T2120" s="238"/>
      <c r="U2120" s="13"/>
      <c r="V2120" s="13"/>
      <c r="W2120" s="13"/>
      <c r="X2120" s="13"/>
      <c r="Y2120" s="13"/>
      <c r="Z2120" s="13"/>
      <c r="AA2120" s="13"/>
      <c r="AB2120" s="13"/>
      <c r="AC2120" s="13"/>
      <c r="AD2120" s="13"/>
      <c r="AE2120" s="13"/>
      <c r="AT2120" s="239" t="s">
        <v>186</v>
      </c>
      <c r="AU2120" s="239" t="s">
        <v>88</v>
      </c>
      <c r="AV2120" s="13" t="s">
        <v>88</v>
      </c>
      <c r="AW2120" s="13" t="s">
        <v>4</v>
      </c>
      <c r="AX2120" s="13" t="s">
        <v>86</v>
      </c>
      <c r="AY2120" s="239" t="s">
        <v>146</v>
      </c>
    </row>
    <row r="2121" s="2" customFormat="1" ht="21.75" customHeight="1">
      <c r="A2121" s="42"/>
      <c r="B2121" s="43"/>
      <c r="C2121" s="265" t="s">
        <v>2199</v>
      </c>
      <c r="D2121" s="265" t="s">
        <v>286</v>
      </c>
      <c r="E2121" s="266" t="s">
        <v>2056</v>
      </c>
      <c r="F2121" s="267" t="s">
        <v>2057</v>
      </c>
      <c r="G2121" s="268" t="s">
        <v>265</v>
      </c>
      <c r="H2121" s="269">
        <v>0.021000000000000001</v>
      </c>
      <c r="I2121" s="270"/>
      <c r="J2121" s="271">
        <f>ROUND(I2121*H2121,2)</f>
        <v>0</v>
      </c>
      <c r="K2121" s="267" t="s">
        <v>152</v>
      </c>
      <c r="L2121" s="272"/>
      <c r="M2121" s="273" t="s">
        <v>32</v>
      </c>
      <c r="N2121" s="274" t="s">
        <v>49</v>
      </c>
      <c r="O2121" s="88"/>
      <c r="P2121" s="217">
        <f>O2121*H2121</f>
        <v>0</v>
      </c>
      <c r="Q2121" s="217">
        <v>1</v>
      </c>
      <c r="R2121" s="217">
        <f>Q2121*H2121</f>
        <v>0.021000000000000001</v>
      </c>
      <c r="S2121" s="217">
        <v>0</v>
      </c>
      <c r="T2121" s="218">
        <f>S2121*H2121</f>
        <v>0</v>
      </c>
      <c r="U2121" s="42"/>
      <c r="V2121" s="42"/>
      <c r="W2121" s="42"/>
      <c r="X2121" s="42"/>
      <c r="Y2121" s="42"/>
      <c r="Z2121" s="42"/>
      <c r="AA2121" s="42"/>
      <c r="AB2121" s="42"/>
      <c r="AC2121" s="42"/>
      <c r="AD2121" s="42"/>
      <c r="AE2121" s="42"/>
      <c r="AR2121" s="219" t="s">
        <v>538</v>
      </c>
      <c r="AT2121" s="219" t="s">
        <v>286</v>
      </c>
      <c r="AU2121" s="219" t="s">
        <v>88</v>
      </c>
      <c r="AY2121" s="20" t="s">
        <v>146</v>
      </c>
      <c r="BE2121" s="220">
        <f>IF(N2121="základní",J2121,0)</f>
        <v>0</v>
      </c>
      <c r="BF2121" s="220">
        <f>IF(N2121="snížená",J2121,0)</f>
        <v>0</v>
      </c>
      <c r="BG2121" s="220">
        <f>IF(N2121="zákl. přenesená",J2121,0)</f>
        <v>0</v>
      </c>
      <c r="BH2121" s="220">
        <f>IF(N2121="sníž. přenesená",J2121,0)</f>
        <v>0</v>
      </c>
      <c r="BI2121" s="220">
        <f>IF(N2121="nulová",J2121,0)</f>
        <v>0</v>
      </c>
      <c r="BJ2121" s="20" t="s">
        <v>86</v>
      </c>
      <c r="BK2121" s="220">
        <f>ROUND(I2121*H2121,2)</f>
        <v>0</v>
      </c>
      <c r="BL2121" s="20" t="s">
        <v>362</v>
      </c>
      <c r="BM2121" s="219" t="s">
        <v>2200</v>
      </c>
    </row>
    <row r="2122" s="2" customFormat="1">
      <c r="A2122" s="42"/>
      <c r="B2122" s="43"/>
      <c r="C2122" s="44"/>
      <c r="D2122" s="221" t="s">
        <v>155</v>
      </c>
      <c r="E2122" s="44"/>
      <c r="F2122" s="222" t="s">
        <v>2057</v>
      </c>
      <c r="G2122" s="44"/>
      <c r="H2122" s="44"/>
      <c r="I2122" s="223"/>
      <c r="J2122" s="44"/>
      <c r="K2122" s="44"/>
      <c r="L2122" s="48"/>
      <c r="M2122" s="224"/>
      <c r="N2122" s="225"/>
      <c r="O2122" s="88"/>
      <c r="P2122" s="88"/>
      <c r="Q2122" s="88"/>
      <c r="R2122" s="88"/>
      <c r="S2122" s="88"/>
      <c r="T2122" s="89"/>
      <c r="U2122" s="42"/>
      <c r="V2122" s="42"/>
      <c r="W2122" s="42"/>
      <c r="X2122" s="42"/>
      <c r="Y2122" s="42"/>
      <c r="Z2122" s="42"/>
      <c r="AA2122" s="42"/>
      <c r="AB2122" s="42"/>
      <c r="AC2122" s="42"/>
      <c r="AD2122" s="42"/>
      <c r="AE2122" s="42"/>
      <c r="AT2122" s="20" t="s">
        <v>155</v>
      </c>
      <c r="AU2122" s="20" t="s">
        <v>88</v>
      </c>
    </row>
    <row r="2123" s="13" customFormat="1">
      <c r="A2123" s="13"/>
      <c r="B2123" s="229"/>
      <c r="C2123" s="230"/>
      <c r="D2123" s="221" t="s">
        <v>186</v>
      </c>
      <c r="E2123" s="231" t="s">
        <v>32</v>
      </c>
      <c r="F2123" s="232" t="s">
        <v>2201</v>
      </c>
      <c r="G2123" s="230"/>
      <c r="H2123" s="233">
        <v>0.019</v>
      </c>
      <c r="I2123" s="234"/>
      <c r="J2123" s="230"/>
      <c r="K2123" s="230"/>
      <c r="L2123" s="235"/>
      <c r="M2123" s="236"/>
      <c r="N2123" s="237"/>
      <c r="O2123" s="237"/>
      <c r="P2123" s="237"/>
      <c r="Q2123" s="237"/>
      <c r="R2123" s="237"/>
      <c r="S2123" s="237"/>
      <c r="T2123" s="238"/>
      <c r="U2123" s="13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13"/>
      <c r="AT2123" s="239" t="s">
        <v>186</v>
      </c>
      <c r="AU2123" s="239" t="s">
        <v>88</v>
      </c>
      <c r="AV2123" s="13" t="s">
        <v>88</v>
      </c>
      <c r="AW2123" s="13" t="s">
        <v>39</v>
      </c>
      <c r="AX2123" s="13" t="s">
        <v>86</v>
      </c>
      <c r="AY2123" s="239" t="s">
        <v>146</v>
      </c>
    </row>
    <row r="2124" s="13" customFormat="1">
      <c r="A2124" s="13"/>
      <c r="B2124" s="229"/>
      <c r="C2124" s="230"/>
      <c r="D2124" s="221" t="s">
        <v>186</v>
      </c>
      <c r="E2124" s="230"/>
      <c r="F2124" s="232" t="s">
        <v>2202</v>
      </c>
      <c r="G2124" s="230"/>
      <c r="H2124" s="233">
        <v>0.021000000000000001</v>
      </c>
      <c r="I2124" s="234"/>
      <c r="J2124" s="230"/>
      <c r="K2124" s="230"/>
      <c r="L2124" s="235"/>
      <c r="M2124" s="236"/>
      <c r="N2124" s="237"/>
      <c r="O2124" s="237"/>
      <c r="P2124" s="237"/>
      <c r="Q2124" s="237"/>
      <c r="R2124" s="237"/>
      <c r="S2124" s="237"/>
      <c r="T2124" s="238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3"/>
      <c r="AT2124" s="239" t="s">
        <v>186</v>
      </c>
      <c r="AU2124" s="239" t="s">
        <v>88</v>
      </c>
      <c r="AV2124" s="13" t="s">
        <v>88</v>
      </c>
      <c r="AW2124" s="13" t="s">
        <v>4</v>
      </c>
      <c r="AX2124" s="13" t="s">
        <v>86</v>
      </c>
      <c r="AY2124" s="239" t="s">
        <v>146</v>
      </c>
    </row>
    <row r="2125" s="2" customFormat="1" ht="24.15" customHeight="1">
      <c r="A2125" s="42"/>
      <c r="B2125" s="43"/>
      <c r="C2125" s="208" t="s">
        <v>2203</v>
      </c>
      <c r="D2125" s="208" t="s">
        <v>149</v>
      </c>
      <c r="E2125" s="209" t="s">
        <v>2204</v>
      </c>
      <c r="F2125" s="210" t="s">
        <v>2205</v>
      </c>
      <c r="G2125" s="211" t="s">
        <v>2112</v>
      </c>
      <c r="H2125" s="212">
        <v>2324.3200000000002</v>
      </c>
      <c r="I2125" s="213"/>
      <c r="J2125" s="214">
        <f>ROUND(I2125*H2125,2)</f>
        <v>0</v>
      </c>
      <c r="K2125" s="210" t="s">
        <v>152</v>
      </c>
      <c r="L2125" s="48"/>
      <c r="M2125" s="215" t="s">
        <v>32</v>
      </c>
      <c r="N2125" s="216" t="s">
        <v>49</v>
      </c>
      <c r="O2125" s="88"/>
      <c r="P2125" s="217">
        <f>O2125*H2125</f>
        <v>0</v>
      </c>
      <c r="Q2125" s="217">
        <v>6.0000000000000002E-05</v>
      </c>
      <c r="R2125" s="217">
        <f>Q2125*H2125</f>
        <v>0.13945920000000001</v>
      </c>
      <c r="S2125" s="217">
        <v>0</v>
      </c>
      <c r="T2125" s="218">
        <f>S2125*H2125</f>
        <v>0</v>
      </c>
      <c r="U2125" s="42"/>
      <c r="V2125" s="42"/>
      <c r="W2125" s="42"/>
      <c r="X2125" s="42"/>
      <c r="Y2125" s="42"/>
      <c r="Z2125" s="42"/>
      <c r="AA2125" s="42"/>
      <c r="AB2125" s="42"/>
      <c r="AC2125" s="42"/>
      <c r="AD2125" s="42"/>
      <c r="AE2125" s="42"/>
      <c r="AR2125" s="219" t="s">
        <v>362</v>
      </c>
      <c r="AT2125" s="219" t="s">
        <v>149</v>
      </c>
      <c r="AU2125" s="219" t="s">
        <v>88</v>
      </c>
      <c r="AY2125" s="20" t="s">
        <v>146</v>
      </c>
      <c r="BE2125" s="220">
        <f>IF(N2125="základní",J2125,0)</f>
        <v>0</v>
      </c>
      <c r="BF2125" s="220">
        <f>IF(N2125="snížená",J2125,0)</f>
        <v>0</v>
      </c>
      <c r="BG2125" s="220">
        <f>IF(N2125="zákl. přenesená",J2125,0)</f>
        <v>0</v>
      </c>
      <c r="BH2125" s="220">
        <f>IF(N2125="sníž. přenesená",J2125,0)</f>
        <v>0</v>
      </c>
      <c r="BI2125" s="220">
        <f>IF(N2125="nulová",J2125,0)</f>
        <v>0</v>
      </c>
      <c r="BJ2125" s="20" t="s">
        <v>86</v>
      </c>
      <c r="BK2125" s="220">
        <f>ROUND(I2125*H2125,2)</f>
        <v>0</v>
      </c>
      <c r="BL2125" s="20" t="s">
        <v>362</v>
      </c>
      <c r="BM2125" s="219" t="s">
        <v>2206</v>
      </c>
    </row>
    <row r="2126" s="2" customFormat="1">
      <c r="A2126" s="42"/>
      <c r="B2126" s="43"/>
      <c r="C2126" s="44"/>
      <c r="D2126" s="221" t="s">
        <v>155</v>
      </c>
      <c r="E2126" s="44"/>
      <c r="F2126" s="222" t="s">
        <v>2207</v>
      </c>
      <c r="G2126" s="44"/>
      <c r="H2126" s="44"/>
      <c r="I2126" s="223"/>
      <c r="J2126" s="44"/>
      <c r="K2126" s="44"/>
      <c r="L2126" s="48"/>
      <c r="M2126" s="224"/>
      <c r="N2126" s="225"/>
      <c r="O2126" s="88"/>
      <c r="P2126" s="88"/>
      <c r="Q2126" s="88"/>
      <c r="R2126" s="88"/>
      <c r="S2126" s="88"/>
      <c r="T2126" s="89"/>
      <c r="U2126" s="42"/>
      <c r="V2126" s="42"/>
      <c r="W2126" s="42"/>
      <c r="X2126" s="42"/>
      <c r="Y2126" s="42"/>
      <c r="Z2126" s="42"/>
      <c r="AA2126" s="42"/>
      <c r="AB2126" s="42"/>
      <c r="AC2126" s="42"/>
      <c r="AD2126" s="42"/>
      <c r="AE2126" s="42"/>
      <c r="AT2126" s="20" t="s">
        <v>155</v>
      </c>
      <c r="AU2126" s="20" t="s">
        <v>88</v>
      </c>
    </row>
    <row r="2127" s="2" customFormat="1">
      <c r="A2127" s="42"/>
      <c r="B2127" s="43"/>
      <c r="C2127" s="44"/>
      <c r="D2127" s="226" t="s">
        <v>156</v>
      </c>
      <c r="E2127" s="44"/>
      <c r="F2127" s="227" t="s">
        <v>2208</v>
      </c>
      <c r="G2127" s="44"/>
      <c r="H2127" s="44"/>
      <c r="I2127" s="223"/>
      <c r="J2127" s="44"/>
      <c r="K2127" s="44"/>
      <c r="L2127" s="48"/>
      <c r="M2127" s="224"/>
      <c r="N2127" s="225"/>
      <c r="O2127" s="88"/>
      <c r="P2127" s="88"/>
      <c r="Q2127" s="88"/>
      <c r="R2127" s="88"/>
      <c r="S2127" s="88"/>
      <c r="T2127" s="89"/>
      <c r="U2127" s="42"/>
      <c r="V2127" s="42"/>
      <c r="W2127" s="42"/>
      <c r="X2127" s="42"/>
      <c r="Y2127" s="42"/>
      <c r="Z2127" s="42"/>
      <c r="AA2127" s="42"/>
      <c r="AB2127" s="42"/>
      <c r="AC2127" s="42"/>
      <c r="AD2127" s="42"/>
      <c r="AE2127" s="42"/>
      <c r="AT2127" s="20" t="s">
        <v>156</v>
      </c>
      <c r="AU2127" s="20" t="s">
        <v>88</v>
      </c>
    </row>
    <row r="2128" s="14" customFormat="1">
      <c r="A2128" s="14"/>
      <c r="B2128" s="244"/>
      <c r="C2128" s="245"/>
      <c r="D2128" s="221" t="s">
        <v>186</v>
      </c>
      <c r="E2128" s="246" t="s">
        <v>32</v>
      </c>
      <c r="F2128" s="247" t="s">
        <v>2185</v>
      </c>
      <c r="G2128" s="245"/>
      <c r="H2128" s="246" t="s">
        <v>32</v>
      </c>
      <c r="I2128" s="248"/>
      <c r="J2128" s="245"/>
      <c r="K2128" s="245"/>
      <c r="L2128" s="249"/>
      <c r="M2128" s="250"/>
      <c r="N2128" s="251"/>
      <c r="O2128" s="251"/>
      <c r="P2128" s="251"/>
      <c r="Q2128" s="251"/>
      <c r="R2128" s="251"/>
      <c r="S2128" s="251"/>
      <c r="T2128" s="252"/>
      <c r="U2128" s="14"/>
      <c r="V2128" s="14"/>
      <c r="W2128" s="14"/>
      <c r="X2128" s="14"/>
      <c r="Y2128" s="14"/>
      <c r="Z2128" s="14"/>
      <c r="AA2128" s="14"/>
      <c r="AB2128" s="14"/>
      <c r="AC2128" s="14"/>
      <c r="AD2128" s="14"/>
      <c r="AE2128" s="14"/>
      <c r="AT2128" s="253" t="s">
        <v>186</v>
      </c>
      <c r="AU2128" s="253" t="s">
        <v>88</v>
      </c>
      <c r="AV2128" s="14" t="s">
        <v>86</v>
      </c>
      <c r="AW2128" s="14" t="s">
        <v>39</v>
      </c>
      <c r="AX2128" s="14" t="s">
        <v>78</v>
      </c>
      <c r="AY2128" s="253" t="s">
        <v>146</v>
      </c>
    </row>
    <row r="2129" s="13" customFormat="1">
      <c r="A2129" s="13"/>
      <c r="B2129" s="229"/>
      <c r="C2129" s="230"/>
      <c r="D2129" s="221" t="s">
        <v>186</v>
      </c>
      <c r="E2129" s="231" t="s">
        <v>32</v>
      </c>
      <c r="F2129" s="232" t="s">
        <v>2209</v>
      </c>
      <c r="G2129" s="230"/>
      <c r="H2129" s="233">
        <v>2324.3200000000002</v>
      </c>
      <c r="I2129" s="234"/>
      <c r="J2129" s="230"/>
      <c r="K2129" s="230"/>
      <c r="L2129" s="235"/>
      <c r="M2129" s="236"/>
      <c r="N2129" s="237"/>
      <c r="O2129" s="237"/>
      <c r="P2129" s="237"/>
      <c r="Q2129" s="237"/>
      <c r="R2129" s="237"/>
      <c r="S2129" s="237"/>
      <c r="T2129" s="238"/>
      <c r="U2129" s="13"/>
      <c r="V2129" s="13"/>
      <c r="W2129" s="13"/>
      <c r="X2129" s="13"/>
      <c r="Y2129" s="13"/>
      <c r="Z2129" s="13"/>
      <c r="AA2129" s="13"/>
      <c r="AB2129" s="13"/>
      <c r="AC2129" s="13"/>
      <c r="AD2129" s="13"/>
      <c r="AE2129" s="13"/>
      <c r="AT2129" s="239" t="s">
        <v>186</v>
      </c>
      <c r="AU2129" s="239" t="s">
        <v>88</v>
      </c>
      <c r="AV2129" s="13" t="s">
        <v>88</v>
      </c>
      <c r="AW2129" s="13" t="s">
        <v>39</v>
      </c>
      <c r="AX2129" s="13" t="s">
        <v>86</v>
      </c>
      <c r="AY2129" s="239" t="s">
        <v>146</v>
      </c>
    </row>
    <row r="2130" s="2" customFormat="1" ht="21.75" customHeight="1">
      <c r="A2130" s="42"/>
      <c r="B2130" s="43"/>
      <c r="C2130" s="265" t="s">
        <v>2210</v>
      </c>
      <c r="D2130" s="265" t="s">
        <v>286</v>
      </c>
      <c r="E2130" s="266" t="s">
        <v>2211</v>
      </c>
      <c r="F2130" s="267" t="s">
        <v>2212</v>
      </c>
      <c r="G2130" s="268" t="s">
        <v>265</v>
      </c>
      <c r="H2130" s="269">
        <v>2.556</v>
      </c>
      <c r="I2130" s="270"/>
      <c r="J2130" s="271">
        <f>ROUND(I2130*H2130,2)</f>
        <v>0</v>
      </c>
      <c r="K2130" s="267" t="s">
        <v>152</v>
      </c>
      <c r="L2130" s="272"/>
      <c r="M2130" s="273" t="s">
        <v>32</v>
      </c>
      <c r="N2130" s="274" t="s">
        <v>49</v>
      </c>
      <c r="O2130" s="88"/>
      <c r="P2130" s="217">
        <f>O2130*H2130</f>
        <v>0</v>
      </c>
      <c r="Q2130" s="217">
        <v>1</v>
      </c>
      <c r="R2130" s="217">
        <f>Q2130*H2130</f>
        <v>2.556</v>
      </c>
      <c r="S2130" s="217">
        <v>0</v>
      </c>
      <c r="T2130" s="218">
        <f>S2130*H2130</f>
        <v>0</v>
      </c>
      <c r="U2130" s="42"/>
      <c r="V2130" s="42"/>
      <c r="W2130" s="42"/>
      <c r="X2130" s="42"/>
      <c r="Y2130" s="42"/>
      <c r="Z2130" s="42"/>
      <c r="AA2130" s="42"/>
      <c r="AB2130" s="42"/>
      <c r="AC2130" s="42"/>
      <c r="AD2130" s="42"/>
      <c r="AE2130" s="42"/>
      <c r="AR2130" s="219" t="s">
        <v>538</v>
      </c>
      <c r="AT2130" s="219" t="s">
        <v>286</v>
      </c>
      <c r="AU2130" s="219" t="s">
        <v>88</v>
      </c>
      <c r="AY2130" s="20" t="s">
        <v>146</v>
      </c>
      <c r="BE2130" s="220">
        <f>IF(N2130="základní",J2130,0)</f>
        <v>0</v>
      </c>
      <c r="BF2130" s="220">
        <f>IF(N2130="snížená",J2130,0)</f>
        <v>0</v>
      </c>
      <c r="BG2130" s="220">
        <f>IF(N2130="zákl. přenesená",J2130,0)</f>
        <v>0</v>
      </c>
      <c r="BH2130" s="220">
        <f>IF(N2130="sníž. přenesená",J2130,0)</f>
        <v>0</v>
      </c>
      <c r="BI2130" s="220">
        <f>IF(N2130="nulová",J2130,0)</f>
        <v>0</v>
      </c>
      <c r="BJ2130" s="20" t="s">
        <v>86</v>
      </c>
      <c r="BK2130" s="220">
        <f>ROUND(I2130*H2130,2)</f>
        <v>0</v>
      </c>
      <c r="BL2130" s="20" t="s">
        <v>362</v>
      </c>
      <c r="BM2130" s="219" t="s">
        <v>2213</v>
      </c>
    </row>
    <row r="2131" s="2" customFormat="1">
      <c r="A2131" s="42"/>
      <c r="B2131" s="43"/>
      <c r="C2131" s="44"/>
      <c r="D2131" s="221" t="s">
        <v>155</v>
      </c>
      <c r="E2131" s="44"/>
      <c r="F2131" s="222" t="s">
        <v>2212</v>
      </c>
      <c r="G2131" s="44"/>
      <c r="H2131" s="44"/>
      <c r="I2131" s="223"/>
      <c r="J2131" s="44"/>
      <c r="K2131" s="44"/>
      <c r="L2131" s="48"/>
      <c r="M2131" s="224"/>
      <c r="N2131" s="225"/>
      <c r="O2131" s="88"/>
      <c r="P2131" s="88"/>
      <c r="Q2131" s="88"/>
      <c r="R2131" s="88"/>
      <c r="S2131" s="88"/>
      <c r="T2131" s="89"/>
      <c r="U2131" s="42"/>
      <c r="V2131" s="42"/>
      <c r="W2131" s="42"/>
      <c r="X2131" s="42"/>
      <c r="Y2131" s="42"/>
      <c r="Z2131" s="42"/>
      <c r="AA2131" s="42"/>
      <c r="AB2131" s="42"/>
      <c r="AC2131" s="42"/>
      <c r="AD2131" s="42"/>
      <c r="AE2131" s="42"/>
      <c r="AT2131" s="20" t="s">
        <v>155</v>
      </c>
      <c r="AU2131" s="20" t="s">
        <v>88</v>
      </c>
    </row>
    <row r="2132" s="13" customFormat="1">
      <c r="A2132" s="13"/>
      <c r="B2132" s="229"/>
      <c r="C2132" s="230"/>
      <c r="D2132" s="221" t="s">
        <v>186</v>
      </c>
      <c r="E2132" s="230"/>
      <c r="F2132" s="232" t="s">
        <v>2214</v>
      </c>
      <c r="G2132" s="230"/>
      <c r="H2132" s="233">
        <v>2.556</v>
      </c>
      <c r="I2132" s="234"/>
      <c r="J2132" s="230"/>
      <c r="K2132" s="230"/>
      <c r="L2132" s="235"/>
      <c r="M2132" s="236"/>
      <c r="N2132" s="237"/>
      <c r="O2132" s="237"/>
      <c r="P2132" s="237"/>
      <c r="Q2132" s="237"/>
      <c r="R2132" s="237"/>
      <c r="S2132" s="237"/>
      <c r="T2132" s="238"/>
      <c r="U2132" s="13"/>
      <c r="V2132" s="13"/>
      <c r="W2132" s="13"/>
      <c r="X2132" s="13"/>
      <c r="Y2132" s="13"/>
      <c r="Z2132" s="13"/>
      <c r="AA2132" s="13"/>
      <c r="AB2132" s="13"/>
      <c r="AC2132" s="13"/>
      <c r="AD2132" s="13"/>
      <c r="AE2132" s="13"/>
      <c r="AT2132" s="239" t="s">
        <v>186</v>
      </c>
      <c r="AU2132" s="239" t="s">
        <v>88</v>
      </c>
      <c r="AV2132" s="13" t="s">
        <v>88</v>
      </c>
      <c r="AW2132" s="13" t="s">
        <v>4</v>
      </c>
      <c r="AX2132" s="13" t="s">
        <v>86</v>
      </c>
      <c r="AY2132" s="239" t="s">
        <v>146</v>
      </c>
    </row>
    <row r="2133" s="2" customFormat="1" ht="24.15" customHeight="1">
      <c r="A2133" s="42"/>
      <c r="B2133" s="43"/>
      <c r="C2133" s="208" t="s">
        <v>2215</v>
      </c>
      <c r="D2133" s="208" t="s">
        <v>149</v>
      </c>
      <c r="E2133" s="209" t="s">
        <v>2216</v>
      </c>
      <c r="F2133" s="210" t="s">
        <v>2217</v>
      </c>
      <c r="G2133" s="211" t="s">
        <v>2112</v>
      </c>
      <c r="H2133" s="212">
        <v>1485.05</v>
      </c>
      <c r="I2133" s="213"/>
      <c r="J2133" s="214">
        <f>ROUND(I2133*H2133,2)</f>
        <v>0</v>
      </c>
      <c r="K2133" s="210" t="s">
        <v>152</v>
      </c>
      <c r="L2133" s="48"/>
      <c r="M2133" s="215" t="s">
        <v>32</v>
      </c>
      <c r="N2133" s="216" t="s">
        <v>49</v>
      </c>
      <c r="O2133" s="88"/>
      <c r="P2133" s="217">
        <f>O2133*H2133</f>
        <v>0</v>
      </c>
      <c r="Q2133" s="217">
        <v>5.0000000000000002E-05</v>
      </c>
      <c r="R2133" s="217">
        <f>Q2133*H2133</f>
        <v>0.074252499999999999</v>
      </c>
      <c r="S2133" s="217">
        <v>0</v>
      </c>
      <c r="T2133" s="218">
        <f>S2133*H2133</f>
        <v>0</v>
      </c>
      <c r="U2133" s="42"/>
      <c r="V2133" s="42"/>
      <c r="W2133" s="42"/>
      <c r="X2133" s="42"/>
      <c r="Y2133" s="42"/>
      <c r="Z2133" s="42"/>
      <c r="AA2133" s="42"/>
      <c r="AB2133" s="42"/>
      <c r="AC2133" s="42"/>
      <c r="AD2133" s="42"/>
      <c r="AE2133" s="42"/>
      <c r="AR2133" s="219" t="s">
        <v>362</v>
      </c>
      <c r="AT2133" s="219" t="s">
        <v>149</v>
      </c>
      <c r="AU2133" s="219" t="s">
        <v>88</v>
      </c>
      <c r="AY2133" s="20" t="s">
        <v>146</v>
      </c>
      <c r="BE2133" s="220">
        <f>IF(N2133="základní",J2133,0)</f>
        <v>0</v>
      </c>
      <c r="BF2133" s="220">
        <f>IF(N2133="snížená",J2133,0)</f>
        <v>0</v>
      </c>
      <c r="BG2133" s="220">
        <f>IF(N2133="zákl. přenesená",J2133,0)</f>
        <v>0</v>
      </c>
      <c r="BH2133" s="220">
        <f>IF(N2133="sníž. přenesená",J2133,0)</f>
        <v>0</v>
      </c>
      <c r="BI2133" s="220">
        <f>IF(N2133="nulová",J2133,0)</f>
        <v>0</v>
      </c>
      <c r="BJ2133" s="20" t="s">
        <v>86</v>
      </c>
      <c r="BK2133" s="220">
        <f>ROUND(I2133*H2133,2)</f>
        <v>0</v>
      </c>
      <c r="BL2133" s="20" t="s">
        <v>362</v>
      </c>
      <c r="BM2133" s="219" t="s">
        <v>2218</v>
      </c>
    </row>
    <row r="2134" s="2" customFormat="1">
      <c r="A2134" s="42"/>
      <c r="B2134" s="43"/>
      <c r="C2134" s="44"/>
      <c r="D2134" s="221" t="s">
        <v>155</v>
      </c>
      <c r="E2134" s="44"/>
      <c r="F2134" s="222" t="s">
        <v>2219</v>
      </c>
      <c r="G2134" s="44"/>
      <c r="H2134" s="44"/>
      <c r="I2134" s="223"/>
      <c r="J2134" s="44"/>
      <c r="K2134" s="44"/>
      <c r="L2134" s="48"/>
      <c r="M2134" s="224"/>
      <c r="N2134" s="225"/>
      <c r="O2134" s="88"/>
      <c r="P2134" s="88"/>
      <c r="Q2134" s="88"/>
      <c r="R2134" s="88"/>
      <c r="S2134" s="88"/>
      <c r="T2134" s="89"/>
      <c r="U2134" s="42"/>
      <c r="V2134" s="42"/>
      <c r="W2134" s="42"/>
      <c r="X2134" s="42"/>
      <c r="Y2134" s="42"/>
      <c r="Z2134" s="42"/>
      <c r="AA2134" s="42"/>
      <c r="AB2134" s="42"/>
      <c r="AC2134" s="42"/>
      <c r="AD2134" s="42"/>
      <c r="AE2134" s="42"/>
      <c r="AT2134" s="20" t="s">
        <v>155</v>
      </c>
      <c r="AU2134" s="20" t="s">
        <v>88</v>
      </c>
    </row>
    <row r="2135" s="2" customFormat="1">
      <c r="A2135" s="42"/>
      <c r="B2135" s="43"/>
      <c r="C2135" s="44"/>
      <c r="D2135" s="226" t="s">
        <v>156</v>
      </c>
      <c r="E2135" s="44"/>
      <c r="F2135" s="227" t="s">
        <v>2220</v>
      </c>
      <c r="G2135" s="44"/>
      <c r="H2135" s="44"/>
      <c r="I2135" s="223"/>
      <c r="J2135" s="44"/>
      <c r="K2135" s="44"/>
      <c r="L2135" s="48"/>
      <c r="M2135" s="224"/>
      <c r="N2135" s="225"/>
      <c r="O2135" s="88"/>
      <c r="P2135" s="88"/>
      <c r="Q2135" s="88"/>
      <c r="R2135" s="88"/>
      <c r="S2135" s="88"/>
      <c r="T2135" s="89"/>
      <c r="U2135" s="42"/>
      <c r="V2135" s="42"/>
      <c r="W2135" s="42"/>
      <c r="X2135" s="42"/>
      <c r="Y2135" s="42"/>
      <c r="Z2135" s="42"/>
      <c r="AA2135" s="42"/>
      <c r="AB2135" s="42"/>
      <c r="AC2135" s="42"/>
      <c r="AD2135" s="42"/>
      <c r="AE2135" s="42"/>
      <c r="AT2135" s="20" t="s">
        <v>156</v>
      </c>
      <c r="AU2135" s="20" t="s">
        <v>88</v>
      </c>
    </row>
    <row r="2136" s="14" customFormat="1">
      <c r="A2136" s="14"/>
      <c r="B2136" s="244"/>
      <c r="C2136" s="245"/>
      <c r="D2136" s="221" t="s">
        <v>186</v>
      </c>
      <c r="E2136" s="246" t="s">
        <v>32</v>
      </c>
      <c r="F2136" s="247" t="s">
        <v>2185</v>
      </c>
      <c r="G2136" s="245"/>
      <c r="H2136" s="246" t="s">
        <v>32</v>
      </c>
      <c r="I2136" s="248"/>
      <c r="J2136" s="245"/>
      <c r="K2136" s="245"/>
      <c r="L2136" s="249"/>
      <c r="M2136" s="250"/>
      <c r="N2136" s="251"/>
      <c r="O2136" s="251"/>
      <c r="P2136" s="251"/>
      <c r="Q2136" s="251"/>
      <c r="R2136" s="251"/>
      <c r="S2136" s="251"/>
      <c r="T2136" s="252"/>
      <c r="U2136" s="14"/>
      <c r="V2136" s="14"/>
      <c r="W2136" s="14"/>
      <c r="X2136" s="14"/>
      <c r="Y2136" s="14"/>
      <c r="Z2136" s="14"/>
      <c r="AA2136" s="14"/>
      <c r="AB2136" s="14"/>
      <c r="AC2136" s="14"/>
      <c r="AD2136" s="14"/>
      <c r="AE2136" s="14"/>
      <c r="AT2136" s="253" t="s">
        <v>186</v>
      </c>
      <c r="AU2136" s="253" t="s">
        <v>88</v>
      </c>
      <c r="AV2136" s="14" t="s">
        <v>86</v>
      </c>
      <c r="AW2136" s="14" t="s">
        <v>39</v>
      </c>
      <c r="AX2136" s="14" t="s">
        <v>78</v>
      </c>
      <c r="AY2136" s="253" t="s">
        <v>146</v>
      </c>
    </row>
    <row r="2137" s="13" customFormat="1">
      <c r="A2137" s="13"/>
      <c r="B2137" s="229"/>
      <c r="C2137" s="230"/>
      <c r="D2137" s="221" t="s">
        <v>186</v>
      </c>
      <c r="E2137" s="231" t="s">
        <v>32</v>
      </c>
      <c r="F2137" s="232" t="s">
        <v>2221</v>
      </c>
      <c r="G2137" s="230"/>
      <c r="H2137" s="233">
        <v>395.19999999999999</v>
      </c>
      <c r="I2137" s="234"/>
      <c r="J2137" s="230"/>
      <c r="K2137" s="230"/>
      <c r="L2137" s="235"/>
      <c r="M2137" s="236"/>
      <c r="N2137" s="237"/>
      <c r="O2137" s="237"/>
      <c r="P2137" s="237"/>
      <c r="Q2137" s="237"/>
      <c r="R2137" s="237"/>
      <c r="S2137" s="237"/>
      <c r="T2137" s="238"/>
      <c r="U2137" s="13"/>
      <c r="V2137" s="13"/>
      <c r="W2137" s="13"/>
      <c r="X2137" s="13"/>
      <c r="Y2137" s="13"/>
      <c r="Z2137" s="13"/>
      <c r="AA2137" s="13"/>
      <c r="AB2137" s="13"/>
      <c r="AC2137" s="13"/>
      <c r="AD2137" s="13"/>
      <c r="AE2137" s="13"/>
      <c r="AT2137" s="239" t="s">
        <v>186</v>
      </c>
      <c r="AU2137" s="239" t="s">
        <v>88</v>
      </c>
      <c r="AV2137" s="13" t="s">
        <v>88</v>
      </c>
      <c r="AW2137" s="13" t="s">
        <v>39</v>
      </c>
      <c r="AX2137" s="13" t="s">
        <v>78</v>
      </c>
      <c r="AY2137" s="239" t="s">
        <v>146</v>
      </c>
    </row>
    <row r="2138" s="13" customFormat="1">
      <c r="A2138" s="13"/>
      <c r="B2138" s="229"/>
      <c r="C2138" s="230"/>
      <c r="D2138" s="221" t="s">
        <v>186</v>
      </c>
      <c r="E2138" s="231" t="s">
        <v>32</v>
      </c>
      <c r="F2138" s="232" t="s">
        <v>2222</v>
      </c>
      <c r="G2138" s="230"/>
      <c r="H2138" s="233">
        <v>1089.8499999999999</v>
      </c>
      <c r="I2138" s="234"/>
      <c r="J2138" s="230"/>
      <c r="K2138" s="230"/>
      <c r="L2138" s="235"/>
      <c r="M2138" s="236"/>
      <c r="N2138" s="237"/>
      <c r="O2138" s="237"/>
      <c r="P2138" s="237"/>
      <c r="Q2138" s="237"/>
      <c r="R2138" s="237"/>
      <c r="S2138" s="237"/>
      <c r="T2138" s="238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T2138" s="239" t="s">
        <v>186</v>
      </c>
      <c r="AU2138" s="239" t="s">
        <v>88</v>
      </c>
      <c r="AV2138" s="13" t="s">
        <v>88</v>
      </c>
      <c r="AW2138" s="13" t="s">
        <v>39</v>
      </c>
      <c r="AX2138" s="13" t="s">
        <v>78</v>
      </c>
      <c r="AY2138" s="239" t="s">
        <v>146</v>
      </c>
    </row>
    <row r="2139" s="15" customFormat="1">
      <c r="A2139" s="15"/>
      <c r="B2139" s="254"/>
      <c r="C2139" s="255"/>
      <c r="D2139" s="221" t="s">
        <v>186</v>
      </c>
      <c r="E2139" s="256" t="s">
        <v>32</v>
      </c>
      <c r="F2139" s="257" t="s">
        <v>256</v>
      </c>
      <c r="G2139" s="255"/>
      <c r="H2139" s="258">
        <v>1485.05</v>
      </c>
      <c r="I2139" s="259"/>
      <c r="J2139" s="255"/>
      <c r="K2139" s="255"/>
      <c r="L2139" s="260"/>
      <c r="M2139" s="261"/>
      <c r="N2139" s="262"/>
      <c r="O2139" s="262"/>
      <c r="P2139" s="262"/>
      <c r="Q2139" s="262"/>
      <c r="R2139" s="262"/>
      <c r="S2139" s="262"/>
      <c r="T2139" s="263"/>
      <c r="U2139" s="15"/>
      <c r="V2139" s="15"/>
      <c r="W2139" s="15"/>
      <c r="X2139" s="15"/>
      <c r="Y2139" s="15"/>
      <c r="Z2139" s="15"/>
      <c r="AA2139" s="15"/>
      <c r="AB2139" s="15"/>
      <c r="AC2139" s="15"/>
      <c r="AD2139" s="15"/>
      <c r="AE2139" s="15"/>
      <c r="AT2139" s="264" t="s">
        <v>186</v>
      </c>
      <c r="AU2139" s="264" t="s">
        <v>88</v>
      </c>
      <c r="AV2139" s="15" t="s">
        <v>171</v>
      </c>
      <c r="AW2139" s="15" t="s">
        <v>39</v>
      </c>
      <c r="AX2139" s="15" t="s">
        <v>86</v>
      </c>
      <c r="AY2139" s="264" t="s">
        <v>146</v>
      </c>
    </row>
    <row r="2140" s="2" customFormat="1" ht="21.75" customHeight="1">
      <c r="A2140" s="42"/>
      <c r="B2140" s="43"/>
      <c r="C2140" s="265" t="s">
        <v>2223</v>
      </c>
      <c r="D2140" s="265" t="s">
        <v>286</v>
      </c>
      <c r="E2140" s="266" t="s">
        <v>2224</v>
      </c>
      <c r="F2140" s="267" t="s">
        <v>2225</v>
      </c>
      <c r="G2140" s="268" t="s">
        <v>265</v>
      </c>
      <c r="H2140" s="269">
        <v>0.435</v>
      </c>
      <c r="I2140" s="270"/>
      <c r="J2140" s="271">
        <f>ROUND(I2140*H2140,2)</f>
        <v>0</v>
      </c>
      <c r="K2140" s="267" t="s">
        <v>152</v>
      </c>
      <c r="L2140" s="272"/>
      <c r="M2140" s="273" t="s">
        <v>32</v>
      </c>
      <c r="N2140" s="274" t="s">
        <v>49</v>
      </c>
      <c r="O2140" s="88"/>
      <c r="P2140" s="217">
        <f>O2140*H2140</f>
        <v>0</v>
      </c>
      <c r="Q2140" s="217">
        <v>1</v>
      </c>
      <c r="R2140" s="217">
        <f>Q2140*H2140</f>
        <v>0.435</v>
      </c>
      <c r="S2140" s="217">
        <v>0</v>
      </c>
      <c r="T2140" s="218">
        <f>S2140*H2140</f>
        <v>0</v>
      </c>
      <c r="U2140" s="42"/>
      <c r="V2140" s="42"/>
      <c r="W2140" s="42"/>
      <c r="X2140" s="42"/>
      <c r="Y2140" s="42"/>
      <c r="Z2140" s="42"/>
      <c r="AA2140" s="42"/>
      <c r="AB2140" s="42"/>
      <c r="AC2140" s="42"/>
      <c r="AD2140" s="42"/>
      <c r="AE2140" s="42"/>
      <c r="AR2140" s="219" t="s">
        <v>538</v>
      </c>
      <c r="AT2140" s="219" t="s">
        <v>286</v>
      </c>
      <c r="AU2140" s="219" t="s">
        <v>88</v>
      </c>
      <c r="AY2140" s="20" t="s">
        <v>146</v>
      </c>
      <c r="BE2140" s="220">
        <f>IF(N2140="základní",J2140,0)</f>
        <v>0</v>
      </c>
      <c r="BF2140" s="220">
        <f>IF(N2140="snížená",J2140,0)</f>
        <v>0</v>
      </c>
      <c r="BG2140" s="220">
        <f>IF(N2140="zákl. přenesená",J2140,0)</f>
        <v>0</v>
      </c>
      <c r="BH2140" s="220">
        <f>IF(N2140="sníž. přenesená",J2140,0)</f>
        <v>0</v>
      </c>
      <c r="BI2140" s="220">
        <f>IF(N2140="nulová",J2140,0)</f>
        <v>0</v>
      </c>
      <c r="BJ2140" s="20" t="s">
        <v>86</v>
      </c>
      <c r="BK2140" s="220">
        <f>ROUND(I2140*H2140,2)</f>
        <v>0</v>
      </c>
      <c r="BL2140" s="20" t="s">
        <v>362</v>
      </c>
      <c r="BM2140" s="219" t="s">
        <v>2226</v>
      </c>
    </row>
    <row r="2141" s="2" customFormat="1">
      <c r="A2141" s="42"/>
      <c r="B2141" s="43"/>
      <c r="C2141" s="44"/>
      <c r="D2141" s="221" t="s">
        <v>155</v>
      </c>
      <c r="E2141" s="44"/>
      <c r="F2141" s="222" t="s">
        <v>2225</v>
      </c>
      <c r="G2141" s="44"/>
      <c r="H2141" s="44"/>
      <c r="I2141" s="223"/>
      <c r="J2141" s="44"/>
      <c r="K2141" s="44"/>
      <c r="L2141" s="48"/>
      <c r="M2141" s="224"/>
      <c r="N2141" s="225"/>
      <c r="O2141" s="88"/>
      <c r="P2141" s="88"/>
      <c r="Q2141" s="88"/>
      <c r="R2141" s="88"/>
      <c r="S2141" s="88"/>
      <c r="T2141" s="89"/>
      <c r="U2141" s="42"/>
      <c r="V2141" s="42"/>
      <c r="W2141" s="42"/>
      <c r="X2141" s="42"/>
      <c r="Y2141" s="42"/>
      <c r="Z2141" s="42"/>
      <c r="AA2141" s="42"/>
      <c r="AB2141" s="42"/>
      <c r="AC2141" s="42"/>
      <c r="AD2141" s="42"/>
      <c r="AE2141" s="42"/>
      <c r="AT2141" s="20" t="s">
        <v>155</v>
      </c>
      <c r="AU2141" s="20" t="s">
        <v>88</v>
      </c>
    </row>
    <row r="2142" s="13" customFormat="1">
      <c r="A2142" s="13"/>
      <c r="B2142" s="229"/>
      <c r="C2142" s="230"/>
      <c r="D2142" s="221" t="s">
        <v>186</v>
      </c>
      <c r="E2142" s="230"/>
      <c r="F2142" s="232" t="s">
        <v>2227</v>
      </c>
      <c r="G2142" s="230"/>
      <c r="H2142" s="233">
        <v>0.435</v>
      </c>
      <c r="I2142" s="234"/>
      <c r="J2142" s="230"/>
      <c r="K2142" s="230"/>
      <c r="L2142" s="235"/>
      <c r="M2142" s="236"/>
      <c r="N2142" s="237"/>
      <c r="O2142" s="237"/>
      <c r="P2142" s="237"/>
      <c r="Q2142" s="237"/>
      <c r="R2142" s="237"/>
      <c r="S2142" s="237"/>
      <c r="T2142" s="238"/>
      <c r="U2142" s="13"/>
      <c r="V2142" s="13"/>
      <c r="W2142" s="13"/>
      <c r="X2142" s="13"/>
      <c r="Y2142" s="13"/>
      <c r="Z2142" s="13"/>
      <c r="AA2142" s="13"/>
      <c r="AB2142" s="13"/>
      <c r="AC2142" s="13"/>
      <c r="AD2142" s="13"/>
      <c r="AE2142" s="13"/>
      <c r="AT2142" s="239" t="s">
        <v>186</v>
      </c>
      <c r="AU2142" s="239" t="s">
        <v>88</v>
      </c>
      <c r="AV2142" s="13" t="s">
        <v>88</v>
      </c>
      <c r="AW2142" s="13" t="s">
        <v>4</v>
      </c>
      <c r="AX2142" s="13" t="s">
        <v>86</v>
      </c>
      <c r="AY2142" s="239" t="s">
        <v>146</v>
      </c>
    </row>
    <row r="2143" s="2" customFormat="1" ht="21.75" customHeight="1">
      <c r="A2143" s="42"/>
      <c r="B2143" s="43"/>
      <c r="C2143" s="265" t="s">
        <v>2228</v>
      </c>
      <c r="D2143" s="265" t="s">
        <v>286</v>
      </c>
      <c r="E2143" s="266" t="s">
        <v>2229</v>
      </c>
      <c r="F2143" s="267" t="s">
        <v>2230</v>
      </c>
      <c r="G2143" s="268" t="s">
        <v>265</v>
      </c>
      <c r="H2143" s="269">
        <v>1.1990000000000001</v>
      </c>
      <c r="I2143" s="270"/>
      <c r="J2143" s="271">
        <f>ROUND(I2143*H2143,2)</f>
        <v>0</v>
      </c>
      <c r="K2143" s="267" t="s">
        <v>152</v>
      </c>
      <c r="L2143" s="272"/>
      <c r="M2143" s="273" t="s">
        <v>32</v>
      </c>
      <c r="N2143" s="274" t="s">
        <v>49</v>
      </c>
      <c r="O2143" s="88"/>
      <c r="P2143" s="217">
        <f>O2143*H2143</f>
        <v>0</v>
      </c>
      <c r="Q2143" s="217">
        <v>1</v>
      </c>
      <c r="R2143" s="217">
        <f>Q2143*H2143</f>
        <v>1.1990000000000001</v>
      </c>
      <c r="S2143" s="217">
        <v>0</v>
      </c>
      <c r="T2143" s="218">
        <f>S2143*H2143</f>
        <v>0</v>
      </c>
      <c r="U2143" s="42"/>
      <c r="V2143" s="42"/>
      <c r="W2143" s="42"/>
      <c r="X2143" s="42"/>
      <c r="Y2143" s="42"/>
      <c r="Z2143" s="42"/>
      <c r="AA2143" s="42"/>
      <c r="AB2143" s="42"/>
      <c r="AC2143" s="42"/>
      <c r="AD2143" s="42"/>
      <c r="AE2143" s="42"/>
      <c r="AR2143" s="219" t="s">
        <v>538</v>
      </c>
      <c r="AT2143" s="219" t="s">
        <v>286</v>
      </c>
      <c r="AU2143" s="219" t="s">
        <v>88</v>
      </c>
      <c r="AY2143" s="20" t="s">
        <v>146</v>
      </c>
      <c r="BE2143" s="220">
        <f>IF(N2143="základní",J2143,0)</f>
        <v>0</v>
      </c>
      <c r="BF2143" s="220">
        <f>IF(N2143="snížená",J2143,0)</f>
        <v>0</v>
      </c>
      <c r="BG2143" s="220">
        <f>IF(N2143="zákl. přenesená",J2143,0)</f>
        <v>0</v>
      </c>
      <c r="BH2143" s="220">
        <f>IF(N2143="sníž. přenesená",J2143,0)</f>
        <v>0</v>
      </c>
      <c r="BI2143" s="220">
        <f>IF(N2143="nulová",J2143,0)</f>
        <v>0</v>
      </c>
      <c r="BJ2143" s="20" t="s">
        <v>86</v>
      </c>
      <c r="BK2143" s="220">
        <f>ROUND(I2143*H2143,2)</f>
        <v>0</v>
      </c>
      <c r="BL2143" s="20" t="s">
        <v>362</v>
      </c>
      <c r="BM2143" s="219" t="s">
        <v>2231</v>
      </c>
    </row>
    <row r="2144" s="2" customFormat="1">
      <c r="A2144" s="42"/>
      <c r="B2144" s="43"/>
      <c r="C2144" s="44"/>
      <c r="D2144" s="221" t="s">
        <v>155</v>
      </c>
      <c r="E2144" s="44"/>
      <c r="F2144" s="222" t="s">
        <v>2230</v>
      </c>
      <c r="G2144" s="44"/>
      <c r="H2144" s="44"/>
      <c r="I2144" s="223"/>
      <c r="J2144" s="44"/>
      <c r="K2144" s="44"/>
      <c r="L2144" s="48"/>
      <c r="M2144" s="224"/>
      <c r="N2144" s="225"/>
      <c r="O2144" s="88"/>
      <c r="P2144" s="88"/>
      <c r="Q2144" s="88"/>
      <c r="R2144" s="88"/>
      <c r="S2144" s="88"/>
      <c r="T2144" s="89"/>
      <c r="U2144" s="42"/>
      <c r="V2144" s="42"/>
      <c r="W2144" s="42"/>
      <c r="X2144" s="42"/>
      <c r="Y2144" s="42"/>
      <c r="Z2144" s="42"/>
      <c r="AA2144" s="42"/>
      <c r="AB2144" s="42"/>
      <c r="AC2144" s="42"/>
      <c r="AD2144" s="42"/>
      <c r="AE2144" s="42"/>
      <c r="AT2144" s="20" t="s">
        <v>155</v>
      </c>
      <c r="AU2144" s="20" t="s">
        <v>88</v>
      </c>
    </row>
    <row r="2145" s="13" customFormat="1">
      <c r="A2145" s="13"/>
      <c r="B2145" s="229"/>
      <c r="C2145" s="230"/>
      <c r="D2145" s="221" t="s">
        <v>186</v>
      </c>
      <c r="E2145" s="230"/>
      <c r="F2145" s="232" t="s">
        <v>2232</v>
      </c>
      <c r="G2145" s="230"/>
      <c r="H2145" s="233">
        <v>1.1990000000000001</v>
      </c>
      <c r="I2145" s="234"/>
      <c r="J2145" s="230"/>
      <c r="K2145" s="230"/>
      <c r="L2145" s="235"/>
      <c r="M2145" s="236"/>
      <c r="N2145" s="237"/>
      <c r="O2145" s="237"/>
      <c r="P2145" s="237"/>
      <c r="Q2145" s="237"/>
      <c r="R2145" s="237"/>
      <c r="S2145" s="237"/>
      <c r="T2145" s="238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T2145" s="239" t="s">
        <v>186</v>
      </c>
      <c r="AU2145" s="239" t="s">
        <v>88</v>
      </c>
      <c r="AV2145" s="13" t="s">
        <v>88</v>
      </c>
      <c r="AW2145" s="13" t="s">
        <v>4</v>
      </c>
      <c r="AX2145" s="13" t="s">
        <v>86</v>
      </c>
      <c r="AY2145" s="239" t="s">
        <v>146</v>
      </c>
    </row>
    <row r="2146" s="2" customFormat="1" ht="16.5" customHeight="1">
      <c r="A2146" s="42"/>
      <c r="B2146" s="43"/>
      <c r="C2146" s="208" t="s">
        <v>2233</v>
      </c>
      <c r="D2146" s="208" t="s">
        <v>149</v>
      </c>
      <c r="E2146" s="209" t="s">
        <v>2234</v>
      </c>
      <c r="F2146" s="210" t="s">
        <v>2235</v>
      </c>
      <c r="G2146" s="211" t="s">
        <v>2112</v>
      </c>
      <c r="H2146" s="212">
        <v>6166.7600000000002</v>
      </c>
      <c r="I2146" s="213"/>
      <c r="J2146" s="214">
        <f>ROUND(I2146*H2146,2)</f>
        <v>0</v>
      </c>
      <c r="K2146" s="210" t="s">
        <v>32</v>
      </c>
      <c r="L2146" s="48"/>
      <c r="M2146" s="215" t="s">
        <v>32</v>
      </c>
      <c r="N2146" s="216" t="s">
        <v>49</v>
      </c>
      <c r="O2146" s="88"/>
      <c r="P2146" s="217">
        <f>O2146*H2146</f>
        <v>0</v>
      </c>
      <c r="Q2146" s="217">
        <v>0.001</v>
      </c>
      <c r="R2146" s="217">
        <f>Q2146*H2146</f>
        <v>6.16676</v>
      </c>
      <c r="S2146" s="217">
        <v>0</v>
      </c>
      <c r="T2146" s="218">
        <f>S2146*H2146</f>
        <v>0</v>
      </c>
      <c r="U2146" s="42"/>
      <c r="V2146" s="42"/>
      <c r="W2146" s="42"/>
      <c r="X2146" s="42"/>
      <c r="Y2146" s="42"/>
      <c r="Z2146" s="42"/>
      <c r="AA2146" s="42"/>
      <c r="AB2146" s="42"/>
      <c r="AC2146" s="42"/>
      <c r="AD2146" s="42"/>
      <c r="AE2146" s="42"/>
      <c r="AR2146" s="219" t="s">
        <v>362</v>
      </c>
      <c r="AT2146" s="219" t="s">
        <v>149</v>
      </c>
      <c r="AU2146" s="219" t="s">
        <v>88</v>
      </c>
      <c r="AY2146" s="20" t="s">
        <v>146</v>
      </c>
      <c r="BE2146" s="220">
        <f>IF(N2146="základní",J2146,0)</f>
        <v>0</v>
      </c>
      <c r="BF2146" s="220">
        <f>IF(N2146="snížená",J2146,0)</f>
        <v>0</v>
      </c>
      <c r="BG2146" s="220">
        <f>IF(N2146="zákl. přenesená",J2146,0)</f>
        <v>0</v>
      </c>
      <c r="BH2146" s="220">
        <f>IF(N2146="sníž. přenesená",J2146,0)</f>
        <v>0</v>
      </c>
      <c r="BI2146" s="220">
        <f>IF(N2146="nulová",J2146,0)</f>
        <v>0</v>
      </c>
      <c r="BJ2146" s="20" t="s">
        <v>86</v>
      </c>
      <c r="BK2146" s="220">
        <f>ROUND(I2146*H2146,2)</f>
        <v>0</v>
      </c>
      <c r="BL2146" s="20" t="s">
        <v>362</v>
      </c>
      <c r="BM2146" s="219" t="s">
        <v>2236</v>
      </c>
    </row>
    <row r="2147" s="2" customFormat="1">
      <c r="A2147" s="42"/>
      <c r="B2147" s="43"/>
      <c r="C2147" s="44"/>
      <c r="D2147" s="221" t="s">
        <v>155</v>
      </c>
      <c r="E2147" s="44"/>
      <c r="F2147" s="222" t="s">
        <v>2235</v>
      </c>
      <c r="G2147" s="44"/>
      <c r="H2147" s="44"/>
      <c r="I2147" s="223"/>
      <c r="J2147" s="44"/>
      <c r="K2147" s="44"/>
      <c r="L2147" s="48"/>
      <c r="M2147" s="224"/>
      <c r="N2147" s="225"/>
      <c r="O2147" s="88"/>
      <c r="P2147" s="88"/>
      <c r="Q2147" s="88"/>
      <c r="R2147" s="88"/>
      <c r="S2147" s="88"/>
      <c r="T2147" s="89"/>
      <c r="U2147" s="42"/>
      <c r="V2147" s="42"/>
      <c r="W2147" s="42"/>
      <c r="X2147" s="42"/>
      <c r="Y2147" s="42"/>
      <c r="Z2147" s="42"/>
      <c r="AA2147" s="42"/>
      <c r="AB2147" s="42"/>
      <c r="AC2147" s="42"/>
      <c r="AD2147" s="42"/>
      <c r="AE2147" s="42"/>
      <c r="AT2147" s="20" t="s">
        <v>155</v>
      </c>
      <c r="AU2147" s="20" t="s">
        <v>88</v>
      </c>
    </row>
    <row r="2148" s="2" customFormat="1">
      <c r="A2148" s="42"/>
      <c r="B2148" s="43"/>
      <c r="C2148" s="44"/>
      <c r="D2148" s="221" t="s">
        <v>162</v>
      </c>
      <c r="E2148" s="44"/>
      <c r="F2148" s="228" t="s">
        <v>2237</v>
      </c>
      <c r="G2148" s="44"/>
      <c r="H2148" s="44"/>
      <c r="I2148" s="223"/>
      <c r="J2148" s="44"/>
      <c r="K2148" s="44"/>
      <c r="L2148" s="48"/>
      <c r="M2148" s="224"/>
      <c r="N2148" s="225"/>
      <c r="O2148" s="88"/>
      <c r="P2148" s="88"/>
      <c r="Q2148" s="88"/>
      <c r="R2148" s="88"/>
      <c r="S2148" s="88"/>
      <c r="T2148" s="89"/>
      <c r="U2148" s="42"/>
      <c r="V2148" s="42"/>
      <c r="W2148" s="42"/>
      <c r="X2148" s="42"/>
      <c r="Y2148" s="42"/>
      <c r="Z2148" s="42"/>
      <c r="AA2148" s="42"/>
      <c r="AB2148" s="42"/>
      <c r="AC2148" s="42"/>
      <c r="AD2148" s="42"/>
      <c r="AE2148" s="42"/>
      <c r="AT2148" s="20" t="s">
        <v>162</v>
      </c>
      <c r="AU2148" s="20" t="s">
        <v>88</v>
      </c>
    </row>
    <row r="2149" s="13" customFormat="1">
      <c r="A2149" s="13"/>
      <c r="B2149" s="229"/>
      <c r="C2149" s="230"/>
      <c r="D2149" s="221" t="s">
        <v>186</v>
      </c>
      <c r="E2149" s="231" t="s">
        <v>32</v>
      </c>
      <c r="F2149" s="232" t="s">
        <v>2238</v>
      </c>
      <c r="G2149" s="230"/>
      <c r="H2149" s="233">
        <v>852.61000000000001</v>
      </c>
      <c r="I2149" s="234"/>
      <c r="J2149" s="230"/>
      <c r="K2149" s="230"/>
      <c r="L2149" s="235"/>
      <c r="M2149" s="236"/>
      <c r="N2149" s="237"/>
      <c r="O2149" s="237"/>
      <c r="P2149" s="237"/>
      <c r="Q2149" s="237"/>
      <c r="R2149" s="237"/>
      <c r="S2149" s="237"/>
      <c r="T2149" s="238"/>
      <c r="U2149" s="13"/>
      <c r="V2149" s="13"/>
      <c r="W2149" s="13"/>
      <c r="X2149" s="13"/>
      <c r="Y2149" s="13"/>
      <c r="Z2149" s="13"/>
      <c r="AA2149" s="13"/>
      <c r="AB2149" s="13"/>
      <c r="AC2149" s="13"/>
      <c r="AD2149" s="13"/>
      <c r="AE2149" s="13"/>
      <c r="AT2149" s="239" t="s">
        <v>186</v>
      </c>
      <c r="AU2149" s="239" t="s">
        <v>88</v>
      </c>
      <c r="AV2149" s="13" t="s">
        <v>88</v>
      </c>
      <c r="AW2149" s="13" t="s">
        <v>39</v>
      </c>
      <c r="AX2149" s="13" t="s">
        <v>78</v>
      </c>
      <c r="AY2149" s="239" t="s">
        <v>146</v>
      </c>
    </row>
    <row r="2150" s="13" customFormat="1">
      <c r="A2150" s="13"/>
      <c r="B2150" s="229"/>
      <c r="C2150" s="230"/>
      <c r="D2150" s="221" t="s">
        <v>186</v>
      </c>
      <c r="E2150" s="231" t="s">
        <v>32</v>
      </c>
      <c r="F2150" s="232" t="s">
        <v>2239</v>
      </c>
      <c r="G2150" s="230"/>
      <c r="H2150" s="233">
        <v>716.46000000000004</v>
      </c>
      <c r="I2150" s="234"/>
      <c r="J2150" s="230"/>
      <c r="K2150" s="230"/>
      <c r="L2150" s="235"/>
      <c r="M2150" s="236"/>
      <c r="N2150" s="237"/>
      <c r="O2150" s="237"/>
      <c r="P2150" s="237"/>
      <c r="Q2150" s="237"/>
      <c r="R2150" s="237"/>
      <c r="S2150" s="237"/>
      <c r="T2150" s="238"/>
      <c r="U2150" s="13"/>
      <c r="V2150" s="13"/>
      <c r="W2150" s="13"/>
      <c r="X2150" s="13"/>
      <c r="Y2150" s="13"/>
      <c r="Z2150" s="13"/>
      <c r="AA2150" s="13"/>
      <c r="AB2150" s="13"/>
      <c r="AC2150" s="13"/>
      <c r="AD2150" s="13"/>
      <c r="AE2150" s="13"/>
      <c r="AT2150" s="239" t="s">
        <v>186</v>
      </c>
      <c r="AU2150" s="239" t="s">
        <v>88</v>
      </c>
      <c r="AV2150" s="13" t="s">
        <v>88</v>
      </c>
      <c r="AW2150" s="13" t="s">
        <v>39</v>
      </c>
      <c r="AX2150" s="13" t="s">
        <v>78</v>
      </c>
      <c r="AY2150" s="239" t="s">
        <v>146</v>
      </c>
    </row>
    <row r="2151" s="13" customFormat="1">
      <c r="A2151" s="13"/>
      <c r="B2151" s="229"/>
      <c r="C2151" s="230"/>
      <c r="D2151" s="221" t="s">
        <v>186</v>
      </c>
      <c r="E2151" s="231" t="s">
        <v>32</v>
      </c>
      <c r="F2151" s="232" t="s">
        <v>2240</v>
      </c>
      <c r="G2151" s="230"/>
      <c r="H2151" s="233">
        <v>3976.0799999999999</v>
      </c>
      <c r="I2151" s="234"/>
      <c r="J2151" s="230"/>
      <c r="K2151" s="230"/>
      <c r="L2151" s="235"/>
      <c r="M2151" s="236"/>
      <c r="N2151" s="237"/>
      <c r="O2151" s="237"/>
      <c r="P2151" s="237"/>
      <c r="Q2151" s="237"/>
      <c r="R2151" s="237"/>
      <c r="S2151" s="237"/>
      <c r="T2151" s="238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T2151" s="239" t="s">
        <v>186</v>
      </c>
      <c r="AU2151" s="239" t="s">
        <v>88</v>
      </c>
      <c r="AV2151" s="13" t="s">
        <v>88</v>
      </c>
      <c r="AW2151" s="13" t="s">
        <v>39</v>
      </c>
      <c r="AX2151" s="13" t="s">
        <v>78</v>
      </c>
      <c r="AY2151" s="239" t="s">
        <v>146</v>
      </c>
    </row>
    <row r="2152" s="13" customFormat="1">
      <c r="A2152" s="13"/>
      <c r="B2152" s="229"/>
      <c r="C2152" s="230"/>
      <c r="D2152" s="221" t="s">
        <v>186</v>
      </c>
      <c r="E2152" s="231" t="s">
        <v>32</v>
      </c>
      <c r="F2152" s="232" t="s">
        <v>2241</v>
      </c>
      <c r="G2152" s="230"/>
      <c r="H2152" s="233">
        <v>621.61000000000001</v>
      </c>
      <c r="I2152" s="234"/>
      <c r="J2152" s="230"/>
      <c r="K2152" s="230"/>
      <c r="L2152" s="235"/>
      <c r="M2152" s="236"/>
      <c r="N2152" s="237"/>
      <c r="O2152" s="237"/>
      <c r="P2152" s="237"/>
      <c r="Q2152" s="237"/>
      <c r="R2152" s="237"/>
      <c r="S2152" s="237"/>
      <c r="T2152" s="238"/>
      <c r="U2152" s="13"/>
      <c r="V2152" s="13"/>
      <c r="W2152" s="13"/>
      <c r="X2152" s="13"/>
      <c r="Y2152" s="13"/>
      <c r="Z2152" s="13"/>
      <c r="AA2152" s="13"/>
      <c r="AB2152" s="13"/>
      <c r="AC2152" s="13"/>
      <c r="AD2152" s="13"/>
      <c r="AE2152" s="13"/>
      <c r="AT2152" s="239" t="s">
        <v>186</v>
      </c>
      <c r="AU2152" s="239" t="s">
        <v>88</v>
      </c>
      <c r="AV2152" s="13" t="s">
        <v>88</v>
      </c>
      <c r="AW2152" s="13" t="s">
        <v>39</v>
      </c>
      <c r="AX2152" s="13" t="s">
        <v>78</v>
      </c>
      <c r="AY2152" s="239" t="s">
        <v>146</v>
      </c>
    </row>
    <row r="2153" s="15" customFormat="1">
      <c r="A2153" s="15"/>
      <c r="B2153" s="254"/>
      <c r="C2153" s="255"/>
      <c r="D2153" s="221" t="s">
        <v>186</v>
      </c>
      <c r="E2153" s="256" t="s">
        <v>32</v>
      </c>
      <c r="F2153" s="257" t="s">
        <v>256</v>
      </c>
      <c r="G2153" s="255"/>
      <c r="H2153" s="258">
        <v>6166.7599999999993</v>
      </c>
      <c r="I2153" s="259"/>
      <c r="J2153" s="255"/>
      <c r="K2153" s="255"/>
      <c r="L2153" s="260"/>
      <c r="M2153" s="261"/>
      <c r="N2153" s="262"/>
      <c r="O2153" s="262"/>
      <c r="P2153" s="262"/>
      <c r="Q2153" s="262"/>
      <c r="R2153" s="262"/>
      <c r="S2153" s="262"/>
      <c r="T2153" s="263"/>
      <c r="U2153" s="15"/>
      <c r="V2153" s="15"/>
      <c r="W2153" s="15"/>
      <c r="X2153" s="15"/>
      <c r="Y2153" s="15"/>
      <c r="Z2153" s="15"/>
      <c r="AA2153" s="15"/>
      <c r="AB2153" s="15"/>
      <c r="AC2153" s="15"/>
      <c r="AD2153" s="15"/>
      <c r="AE2153" s="15"/>
      <c r="AT2153" s="264" t="s">
        <v>186</v>
      </c>
      <c r="AU2153" s="264" t="s">
        <v>88</v>
      </c>
      <c r="AV2153" s="15" t="s">
        <v>171</v>
      </c>
      <c r="AW2153" s="15" t="s">
        <v>39</v>
      </c>
      <c r="AX2153" s="15" t="s">
        <v>86</v>
      </c>
      <c r="AY2153" s="264" t="s">
        <v>146</v>
      </c>
    </row>
    <row r="2154" s="2" customFormat="1" ht="24.15" customHeight="1">
      <c r="A2154" s="42"/>
      <c r="B2154" s="43"/>
      <c r="C2154" s="208" t="s">
        <v>2242</v>
      </c>
      <c r="D2154" s="208" t="s">
        <v>149</v>
      </c>
      <c r="E2154" s="209" t="s">
        <v>2243</v>
      </c>
      <c r="F2154" s="210" t="s">
        <v>2244</v>
      </c>
      <c r="G2154" s="211" t="s">
        <v>265</v>
      </c>
      <c r="H2154" s="212">
        <v>16.733000000000001</v>
      </c>
      <c r="I2154" s="213"/>
      <c r="J2154" s="214">
        <f>ROUND(I2154*H2154,2)</f>
        <v>0</v>
      </c>
      <c r="K2154" s="210" t="s">
        <v>152</v>
      </c>
      <c r="L2154" s="48"/>
      <c r="M2154" s="215" t="s">
        <v>32</v>
      </c>
      <c r="N2154" s="216" t="s">
        <v>49</v>
      </c>
      <c r="O2154" s="88"/>
      <c r="P2154" s="217">
        <f>O2154*H2154</f>
        <v>0</v>
      </c>
      <c r="Q2154" s="217">
        <v>0</v>
      </c>
      <c r="R2154" s="217">
        <f>Q2154*H2154</f>
        <v>0</v>
      </c>
      <c r="S2154" s="217">
        <v>0</v>
      </c>
      <c r="T2154" s="218">
        <f>S2154*H2154</f>
        <v>0</v>
      </c>
      <c r="U2154" s="42"/>
      <c r="V2154" s="42"/>
      <c r="W2154" s="42"/>
      <c r="X2154" s="42"/>
      <c r="Y2154" s="42"/>
      <c r="Z2154" s="42"/>
      <c r="AA2154" s="42"/>
      <c r="AB2154" s="42"/>
      <c r="AC2154" s="42"/>
      <c r="AD2154" s="42"/>
      <c r="AE2154" s="42"/>
      <c r="AR2154" s="219" t="s">
        <v>362</v>
      </c>
      <c r="AT2154" s="219" t="s">
        <v>149</v>
      </c>
      <c r="AU2154" s="219" t="s">
        <v>88</v>
      </c>
      <c r="AY2154" s="20" t="s">
        <v>146</v>
      </c>
      <c r="BE2154" s="220">
        <f>IF(N2154="základní",J2154,0)</f>
        <v>0</v>
      </c>
      <c r="BF2154" s="220">
        <f>IF(N2154="snížená",J2154,0)</f>
        <v>0</v>
      </c>
      <c r="BG2154" s="220">
        <f>IF(N2154="zákl. přenesená",J2154,0)</f>
        <v>0</v>
      </c>
      <c r="BH2154" s="220">
        <f>IF(N2154="sníž. přenesená",J2154,0)</f>
        <v>0</v>
      </c>
      <c r="BI2154" s="220">
        <f>IF(N2154="nulová",J2154,0)</f>
        <v>0</v>
      </c>
      <c r="BJ2154" s="20" t="s">
        <v>86</v>
      </c>
      <c r="BK2154" s="220">
        <f>ROUND(I2154*H2154,2)</f>
        <v>0</v>
      </c>
      <c r="BL2154" s="20" t="s">
        <v>362</v>
      </c>
      <c r="BM2154" s="219" t="s">
        <v>2245</v>
      </c>
    </row>
    <row r="2155" s="2" customFormat="1">
      <c r="A2155" s="42"/>
      <c r="B2155" s="43"/>
      <c r="C2155" s="44"/>
      <c r="D2155" s="221" t="s">
        <v>155</v>
      </c>
      <c r="E2155" s="44"/>
      <c r="F2155" s="222" t="s">
        <v>2246</v>
      </c>
      <c r="G2155" s="44"/>
      <c r="H2155" s="44"/>
      <c r="I2155" s="223"/>
      <c r="J2155" s="44"/>
      <c r="K2155" s="44"/>
      <c r="L2155" s="48"/>
      <c r="M2155" s="224"/>
      <c r="N2155" s="225"/>
      <c r="O2155" s="88"/>
      <c r="P2155" s="88"/>
      <c r="Q2155" s="88"/>
      <c r="R2155" s="88"/>
      <c r="S2155" s="88"/>
      <c r="T2155" s="89"/>
      <c r="U2155" s="42"/>
      <c r="V2155" s="42"/>
      <c r="W2155" s="42"/>
      <c r="X2155" s="42"/>
      <c r="Y2155" s="42"/>
      <c r="Z2155" s="42"/>
      <c r="AA2155" s="42"/>
      <c r="AB2155" s="42"/>
      <c r="AC2155" s="42"/>
      <c r="AD2155" s="42"/>
      <c r="AE2155" s="42"/>
      <c r="AT2155" s="20" t="s">
        <v>155</v>
      </c>
      <c r="AU2155" s="20" t="s">
        <v>88</v>
      </c>
    </row>
    <row r="2156" s="2" customFormat="1">
      <c r="A2156" s="42"/>
      <c r="B2156" s="43"/>
      <c r="C2156" s="44"/>
      <c r="D2156" s="226" t="s">
        <v>156</v>
      </c>
      <c r="E2156" s="44"/>
      <c r="F2156" s="227" t="s">
        <v>2247</v>
      </c>
      <c r="G2156" s="44"/>
      <c r="H2156" s="44"/>
      <c r="I2156" s="223"/>
      <c r="J2156" s="44"/>
      <c r="K2156" s="44"/>
      <c r="L2156" s="48"/>
      <c r="M2156" s="224"/>
      <c r="N2156" s="225"/>
      <c r="O2156" s="88"/>
      <c r="P2156" s="88"/>
      <c r="Q2156" s="88"/>
      <c r="R2156" s="88"/>
      <c r="S2156" s="88"/>
      <c r="T2156" s="89"/>
      <c r="U2156" s="42"/>
      <c r="V2156" s="42"/>
      <c r="W2156" s="42"/>
      <c r="X2156" s="42"/>
      <c r="Y2156" s="42"/>
      <c r="Z2156" s="42"/>
      <c r="AA2156" s="42"/>
      <c r="AB2156" s="42"/>
      <c r="AC2156" s="42"/>
      <c r="AD2156" s="42"/>
      <c r="AE2156" s="42"/>
      <c r="AT2156" s="20" t="s">
        <v>156</v>
      </c>
      <c r="AU2156" s="20" t="s">
        <v>88</v>
      </c>
    </row>
    <row r="2157" s="12" customFormat="1" ht="22.8" customHeight="1">
      <c r="A2157" s="12"/>
      <c r="B2157" s="192"/>
      <c r="C2157" s="193"/>
      <c r="D2157" s="194" t="s">
        <v>77</v>
      </c>
      <c r="E2157" s="206" t="s">
        <v>2248</v>
      </c>
      <c r="F2157" s="206" t="s">
        <v>2249</v>
      </c>
      <c r="G2157" s="193"/>
      <c r="H2157" s="193"/>
      <c r="I2157" s="196"/>
      <c r="J2157" s="207">
        <f>BK2157</f>
        <v>0</v>
      </c>
      <c r="K2157" s="193"/>
      <c r="L2157" s="198"/>
      <c r="M2157" s="199"/>
      <c r="N2157" s="200"/>
      <c r="O2157" s="200"/>
      <c r="P2157" s="201">
        <f>SUM(P2158:P2377)</f>
        <v>0</v>
      </c>
      <c r="Q2157" s="200"/>
      <c r="R2157" s="201">
        <f>SUM(R2158:R2377)</f>
        <v>7.2627046399999982</v>
      </c>
      <c r="S2157" s="200"/>
      <c r="T2157" s="202">
        <f>SUM(T2158:T2377)</f>
        <v>0</v>
      </c>
      <c r="U2157" s="12"/>
      <c r="V2157" s="12"/>
      <c r="W2157" s="12"/>
      <c r="X2157" s="12"/>
      <c r="Y2157" s="12"/>
      <c r="Z2157" s="12"/>
      <c r="AA2157" s="12"/>
      <c r="AB2157" s="12"/>
      <c r="AC2157" s="12"/>
      <c r="AD2157" s="12"/>
      <c r="AE2157" s="12"/>
      <c r="AR2157" s="203" t="s">
        <v>88</v>
      </c>
      <c r="AT2157" s="204" t="s">
        <v>77</v>
      </c>
      <c r="AU2157" s="204" t="s">
        <v>86</v>
      </c>
      <c r="AY2157" s="203" t="s">
        <v>146</v>
      </c>
      <c r="BK2157" s="205">
        <f>SUM(BK2158:BK2377)</f>
        <v>0</v>
      </c>
    </row>
    <row r="2158" s="2" customFormat="1" ht="16.5" customHeight="1">
      <c r="A2158" s="42"/>
      <c r="B2158" s="43"/>
      <c r="C2158" s="208" t="s">
        <v>2250</v>
      </c>
      <c r="D2158" s="208" t="s">
        <v>149</v>
      </c>
      <c r="E2158" s="209" t="s">
        <v>2251</v>
      </c>
      <c r="F2158" s="210" t="s">
        <v>2252</v>
      </c>
      <c r="G2158" s="211" t="s">
        <v>294</v>
      </c>
      <c r="H2158" s="212">
        <v>193.12299999999999</v>
      </c>
      <c r="I2158" s="213"/>
      <c r="J2158" s="214">
        <f>ROUND(I2158*H2158,2)</f>
        <v>0</v>
      </c>
      <c r="K2158" s="210" t="s">
        <v>152</v>
      </c>
      <c r="L2158" s="48"/>
      <c r="M2158" s="215" t="s">
        <v>32</v>
      </c>
      <c r="N2158" s="216" t="s">
        <v>49</v>
      </c>
      <c r="O2158" s="88"/>
      <c r="P2158" s="217">
        <f>O2158*H2158</f>
        <v>0</v>
      </c>
      <c r="Q2158" s="217">
        <v>0</v>
      </c>
      <c r="R2158" s="217">
        <f>Q2158*H2158</f>
        <v>0</v>
      </c>
      <c r="S2158" s="217">
        <v>0</v>
      </c>
      <c r="T2158" s="218">
        <f>S2158*H2158</f>
        <v>0</v>
      </c>
      <c r="U2158" s="42"/>
      <c r="V2158" s="42"/>
      <c r="W2158" s="42"/>
      <c r="X2158" s="42"/>
      <c r="Y2158" s="42"/>
      <c r="Z2158" s="42"/>
      <c r="AA2158" s="42"/>
      <c r="AB2158" s="42"/>
      <c r="AC2158" s="42"/>
      <c r="AD2158" s="42"/>
      <c r="AE2158" s="42"/>
      <c r="AR2158" s="219" t="s">
        <v>362</v>
      </c>
      <c r="AT2158" s="219" t="s">
        <v>149</v>
      </c>
      <c r="AU2158" s="219" t="s">
        <v>88</v>
      </c>
      <c r="AY2158" s="20" t="s">
        <v>146</v>
      </c>
      <c r="BE2158" s="220">
        <f>IF(N2158="základní",J2158,0)</f>
        <v>0</v>
      </c>
      <c r="BF2158" s="220">
        <f>IF(N2158="snížená",J2158,0)</f>
        <v>0</v>
      </c>
      <c r="BG2158" s="220">
        <f>IF(N2158="zákl. přenesená",J2158,0)</f>
        <v>0</v>
      </c>
      <c r="BH2158" s="220">
        <f>IF(N2158="sníž. přenesená",J2158,0)</f>
        <v>0</v>
      </c>
      <c r="BI2158" s="220">
        <f>IF(N2158="nulová",J2158,0)</f>
        <v>0</v>
      </c>
      <c r="BJ2158" s="20" t="s">
        <v>86</v>
      </c>
      <c r="BK2158" s="220">
        <f>ROUND(I2158*H2158,2)</f>
        <v>0</v>
      </c>
      <c r="BL2158" s="20" t="s">
        <v>362</v>
      </c>
      <c r="BM2158" s="219" t="s">
        <v>2253</v>
      </c>
    </row>
    <row r="2159" s="2" customFormat="1">
      <c r="A2159" s="42"/>
      <c r="B2159" s="43"/>
      <c r="C2159" s="44"/>
      <c r="D2159" s="221" t="s">
        <v>155</v>
      </c>
      <c r="E2159" s="44"/>
      <c r="F2159" s="222" t="s">
        <v>2254</v>
      </c>
      <c r="G2159" s="44"/>
      <c r="H2159" s="44"/>
      <c r="I2159" s="223"/>
      <c r="J2159" s="44"/>
      <c r="K2159" s="44"/>
      <c r="L2159" s="48"/>
      <c r="M2159" s="224"/>
      <c r="N2159" s="225"/>
      <c r="O2159" s="88"/>
      <c r="P2159" s="88"/>
      <c r="Q2159" s="88"/>
      <c r="R2159" s="88"/>
      <c r="S2159" s="88"/>
      <c r="T2159" s="89"/>
      <c r="U2159" s="42"/>
      <c r="V2159" s="42"/>
      <c r="W2159" s="42"/>
      <c r="X2159" s="42"/>
      <c r="Y2159" s="42"/>
      <c r="Z2159" s="42"/>
      <c r="AA2159" s="42"/>
      <c r="AB2159" s="42"/>
      <c r="AC2159" s="42"/>
      <c r="AD2159" s="42"/>
      <c r="AE2159" s="42"/>
      <c r="AT2159" s="20" t="s">
        <v>155</v>
      </c>
      <c r="AU2159" s="20" t="s">
        <v>88</v>
      </c>
    </row>
    <row r="2160" s="2" customFormat="1">
      <c r="A2160" s="42"/>
      <c r="B2160" s="43"/>
      <c r="C2160" s="44"/>
      <c r="D2160" s="226" t="s">
        <v>156</v>
      </c>
      <c r="E2160" s="44"/>
      <c r="F2160" s="227" t="s">
        <v>2255</v>
      </c>
      <c r="G2160" s="44"/>
      <c r="H2160" s="44"/>
      <c r="I2160" s="223"/>
      <c r="J2160" s="44"/>
      <c r="K2160" s="44"/>
      <c r="L2160" s="48"/>
      <c r="M2160" s="224"/>
      <c r="N2160" s="225"/>
      <c r="O2160" s="88"/>
      <c r="P2160" s="88"/>
      <c r="Q2160" s="88"/>
      <c r="R2160" s="88"/>
      <c r="S2160" s="88"/>
      <c r="T2160" s="89"/>
      <c r="U2160" s="42"/>
      <c r="V2160" s="42"/>
      <c r="W2160" s="42"/>
      <c r="X2160" s="42"/>
      <c r="Y2160" s="42"/>
      <c r="Z2160" s="42"/>
      <c r="AA2160" s="42"/>
      <c r="AB2160" s="42"/>
      <c r="AC2160" s="42"/>
      <c r="AD2160" s="42"/>
      <c r="AE2160" s="42"/>
      <c r="AT2160" s="20" t="s">
        <v>156</v>
      </c>
      <c r="AU2160" s="20" t="s">
        <v>88</v>
      </c>
    </row>
    <row r="2161" s="14" customFormat="1">
      <c r="A2161" s="14"/>
      <c r="B2161" s="244"/>
      <c r="C2161" s="245"/>
      <c r="D2161" s="221" t="s">
        <v>186</v>
      </c>
      <c r="E2161" s="246" t="s">
        <v>32</v>
      </c>
      <c r="F2161" s="247" t="s">
        <v>2256</v>
      </c>
      <c r="G2161" s="245"/>
      <c r="H2161" s="246" t="s">
        <v>32</v>
      </c>
      <c r="I2161" s="248"/>
      <c r="J2161" s="245"/>
      <c r="K2161" s="245"/>
      <c r="L2161" s="249"/>
      <c r="M2161" s="250"/>
      <c r="N2161" s="251"/>
      <c r="O2161" s="251"/>
      <c r="P2161" s="251"/>
      <c r="Q2161" s="251"/>
      <c r="R2161" s="251"/>
      <c r="S2161" s="251"/>
      <c r="T2161" s="252"/>
      <c r="U2161" s="14"/>
      <c r="V2161" s="14"/>
      <c r="W2161" s="14"/>
      <c r="X2161" s="14"/>
      <c r="Y2161" s="14"/>
      <c r="Z2161" s="14"/>
      <c r="AA2161" s="14"/>
      <c r="AB2161" s="14"/>
      <c r="AC2161" s="14"/>
      <c r="AD2161" s="14"/>
      <c r="AE2161" s="14"/>
      <c r="AT2161" s="253" t="s">
        <v>186</v>
      </c>
      <c r="AU2161" s="253" t="s">
        <v>88</v>
      </c>
      <c r="AV2161" s="14" t="s">
        <v>86</v>
      </c>
      <c r="AW2161" s="14" t="s">
        <v>39</v>
      </c>
      <c r="AX2161" s="14" t="s">
        <v>78</v>
      </c>
      <c r="AY2161" s="253" t="s">
        <v>146</v>
      </c>
    </row>
    <row r="2162" s="13" customFormat="1">
      <c r="A2162" s="13"/>
      <c r="B2162" s="229"/>
      <c r="C2162" s="230"/>
      <c r="D2162" s="221" t="s">
        <v>186</v>
      </c>
      <c r="E2162" s="231" t="s">
        <v>32</v>
      </c>
      <c r="F2162" s="232" t="s">
        <v>598</v>
      </c>
      <c r="G2162" s="230"/>
      <c r="H2162" s="233">
        <v>7.4100000000000001</v>
      </c>
      <c r="I2162" s="234"/>
      <c r="J2162" s="230"/>
      <c r="K2162" s="230"/>
      <c r="L2162" s="235"/>
      <c r="M2162" s="236"/>
      <c r="N2162" s="237"/>
      <c r="O2162" s="237"/>
      <c r="P2162" s="237"/>
      <c r="Q2162" s="237"/>
      <c r="R2162" s="237"/>
      <c r="S2162" s="237"/>
      <c r="T2162" s="238"/>
      <c r="U2162" s="13"/>
      <c r="V2162" s="13"/>
      <c r="W2162" s="13"/>
      <c r="X2162" s="13"/>
      <c r="Y2162" s="13"/>
      <c r="Z2162" s="13"/>
      <c r="AA2162" s="13"/>
      <c r="AB2162" s="13"/>
      <c r="AC2162" s="13"/>
      <c r="AD2162" s="13"/>
      <c r="AE2162" s="13"/>
      <c r="AT2162" s="239" t="s">
        <v>186</v>
      </c>
      <c r="AU2162" s="239" t="s">
        <v>88</v>
      </c>
      <c r="AV2162" s="13" t="s">
        <v>88</v>
      </c>
      <c r="AW2162" s="13" t="s">
        <v>39</v>
      </c>
      <c r="AX2162" s="13" t="s">
        <v>78</v>
      </c>
      <c r="AY2162" s="239" t="s">
        <v>146</v>
      </c>
    </row>
    <row r="2163" s="13" customFormat="1">
      <c r="A2163" s="13"/>
      <c r="B2163" s="229"/>
      <c r="C2163" s="230"/>
      <c r="D2163" s="221" t="s">
        <v>186</v>
      </c>
      <c r="E2163" s="231" t="s">
        <v>32</v>
      </c>
      <c r="F2163" s="232" t="s">
        <v>599</v>
      </c>
      <c r="G2163" s="230"/>
      <c r="H2163" s="233">
        <v>5.8899999999999997</v>
      </c>
      <c r="I2163" s="234"/>
      <c r="J2163" s="230"/>
      <c r="K2163" s="230"/>
      <c r="L2163" s="235"/>
      <c r="M2163" s="236"/>
      <c r="N2163" s="237"/>
      <c r="O2163" s="237"/>
      <c r="P2163" s="237"/>
      <c r="Q2163" s="237"/>
      <c r="R2163" s="237"/>
      <c r="S2163" s="237"/>
      <c r="T2163" s="238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T2163" s="239" t="s">
        <v>186</v>
      </c>
      <c r="AU2163" s="239" t="s">
        <v>88</v>
      </c>
      <c r="AV2163" s="13" t="s">
        <v>88</v>
      </c>
      <c r="AW2163" s="13" t="s">
        <v>39</v>
      </c>
      <c r="AX2163" s="13" t="s">
        <v>78</v>
      </c>
      <c r="AY2163" s="239" t="s">
        <v>146</v>
      </c>
    </row>
    <row r="2164" s="13" customFormat="1">
      <c r="A2164" s="13"/>
      <c r="B2164" s="229"/>
      <c r="C2164" s="230"/>
      <c r="D2164" s="221" t="s">
        <v>186</v>
      </c>
      <c r="E2164" s="231" t="s">
        <v>32</v>
      </c>
      <c r="F2164" s="232" t="s">
        <v>600</v>
      </c>
      <c r="G2164" s="230"/>
      <c r="H2164" s="233">
        <v>4.1100000000000003</v>
      </c>
      <c r="I2164" s="234"/>
      <c r="J2164" s="230"/>
      <c r="K2164" s="230"/>
      <c r="L2164" s="235"/>
      <c r="M2164" s="236"/>
      <c r="N2164" s="237"/>
      <c r="O2164" s="237"/>
      <c r="P2164" s="237"/>
      <c r="Q2164" s="237"/>
      <c r="R2164" s="237"/>
      <c r="S2164" s="237"/>
      <c r="T2164" s="238"/>
      <c r="U2164" s="13"/>
      <c r="V2164" s="13"/>
      <c r="W2164" s="13"/>
      <c r="X2164" s="13"/>
      <c r="Y2164" s="13"/>
      <c r="Z2164" s="13"/>
      <c r="AA2164" s="13"/>
      <c r="AB2164" s="13"/>
      <c r="AC2164" s="13"/>
      <c r="AD2164" s="13"/>
      <c r="AE2164" s="13"/>
      <c r="AT2164" s="239" t="s">
        <v>186</v>
      </c>
      <c r="AU2164" s="239" t="s">
        <v>88</v>
      </c>
      <c r="AV2164" s="13" t="s">
        <v>88</v>
      </c>
      <c r="AW2164" s="13" t="s">
        <v>39</v>
      </c>
      <c r="AX2164" s="13" t="s">
        <v>78</v>
      </c>
      <c r="AY2164" s="239" t="s">
        <v>146</v>
      </c>
    </row>
    <row r="2165" s="13" customFormat="1">
      <c r="A2165" s="13"/>
      <c r="B2165" s="229"/>
      <c r="C2165" s="230"/>
      <c r="D2165" s="221" t="s">
        <v>186</v>
      </c>
      <c r="E2165" s="231" t="s">
        <v>32</v>
      </c>
      <c r="F2165" s="232" t="s">
        <v>601</v>
      </c>
      <c r="G2165" s="230"/>
      <c r="H2165" s="233">
        <v>2.98</v>
      </c>
      <c r="I2165" s="234"/>
      <c r="J2165" s="230"/>
      <c r="K2165" s="230"/>
      <c r="L2165" s="235"/>
      <c r="M2165" s="236"/>
      <c r="N2165" s="237"/>
      <c r="O2165" s="237"/>
      <c r="P2165" s="237"/>
      <c r="Q2165" s="237"/>
      <c r="R2165" s="237"/>
      <c r="S2165" s="237"/>
      <c r="T2165" s="238"/>
      <c r="U2165" s="13"/>
      <c r="V2165" s="13"/>
      <c r="W2165" s="13"/>
      <c r="X2165" s="13"/>
      <c r="Y2165" s="13"/>
      <c r="Z2165" s="13"/>
      <c r="AA2165" s="13"/>
      <c r="AB2165" s="13"/>
      <c r="AC2165" s="13"/>
      <c r="AD2165" s="13"/>
      <c r="AE2165" s="13"/>
      <c r="AT2165" s="239" t="s">
        <v>186</v>
      </c>
      <c r="AU2165" s="239" t="s">
        <v>88</v>
      </c>
      <c r="AV2165" s="13" t="s">
        <v>88</v>
      </c>
      <c r="AW2165" s="13" t="s">
        <v>39</v>
      </c>
      <c r="AX2165" s="13" t="s">
        <v>78</v>
      </c>
      <c r="AY2165" s="239" t="s">
        <v>146</v>
      </c>
    </row>
    <row r="2166" s="13" customFormat="1">
      <c r="A2166" s="13"/>
      <c r="B2166" s="229"/>
      <c r="C2166" s="230"/>
      <c r="D2166" s="221" t="s">
        <v>186</v>
      </c>
      <c r="E2166" s="231" t="s">
        <v>32</v>
      </c>
      <c r="F2166" s="232" t="s">
        <v>603</v>
      </c>
      <c r="G2166" s="230"/>
      <c r="H2166" s="233">
        <v>15.41</v>
      </c>
      <c r="I2166" s="234"/>
      <c r="J2166" s="230"/>
      <c r="K2166" s="230"/>
      <c r="L2166" s="235"/>
      <c r="M2166" s="236"/>
      <c r="N2166" s="237"/>
      <c r="O2166" s="237"/>
      <c r="P2166" s="237"/>
      <c r="Q2166" s="237"/>
      <c r="R2166" s="237"/>
      <c r="S2166" s="237"/>
      <c r="T2166" s="238"/>
      <c r="U2166" s="13"/>
      <c r="V2166" s="13"/>
      <c r="W2166" s="13"/>
      <c r="X2166" s="13"/>
      <c r="Y2166" s="13"/>
      <c r="Z2166" s="13"/>
      <c r="AA2166" s="13"/>
      <c r="AB2166" s="13"/>
      <c r="AC2166" s="13"/>
      <c r="AD2166" s="13"/>
      <c r="AE2166" s="13"/>
      <c r="AT2166" s="239" t="s">
        <v>186</v>
      </c>
      <c r="AU2166" s="239" t="s">
        <v>88</v>
      </c>
      <c r="AV2166" s="13" t="s">
        <v>88</v>
      </c>
      <c r="AW2166" s="13" t="s">
        <v>39</v>
      </c>
      <c r="AX2166" s="13" t="s">
        <v>78</v>
      </c>
      <c r="AY2166" s="239" t="s">
        <v>146</v>
      </c>
    </row>
    <row r="2167" s="13" customFormat="1">
      <c r="A2167" s="13"/>
      <c r="B2167" s="229"/>
      <c r="C2167" s="230"/>
      <c r="D2167" s="221" t="s">
        <v>186</v>
      </c>
      <c r="E2167" s="231" t="s">
        <v>32</v>
      </c>
      <c r="F2167" s="232" t="s">
        <v>606</v>
      </c>
      <c r="G2167" s="230"/>
      <c r="H2167" s="233">
        <v>21.530000000000001</v>
      </c>
      <c r="I2167" s="234"/>
      <c r="J2167" s="230"/>
      <c r="K2167" s="230"/>
      <c r="L2167" s="235"/>
      <c r="M2167" s="236"/>
      <c r="N2167" s="237"/>
      <c r="O2167" s="237"/>
      <c r="P2167" s="237"/>
      <c r="Q2167" s="237"/>
      <c r="R2167" s="237"/>
      <c r="S2167" s="237"/>
      <c r="T2167" s="238"/>
      <c r="U2167" s="13"/>
      <c r="V2167" s="13"/>
      <c r="W2167" s="13"/>
      <c r="X2167" s="13"/>
      <c r="Y2167" s="13"/>
      <c r="Z2167" s="13"/>
      <c r="AA2167" s="13"/>
      <c r="AB2167" s="13"/>
      <c r="AC2167" s="13"/>
      <c r="AD2167" s="13"/>
      <c r="AE2167" s="13"/>
      <c r="AT2167" s="239" t="s">
        <v>186</v>
      </c>
      <c r="AU2167" s="239" t="s">
        <v>88</v>
      </c>
      <c r="AV2167" s="13" t="s">
        <v>88</v>
      </c>
      <c r="AW2167" s="13" t="s">
        <v>39</v>
      </c>
      <c r="AX2167" s="13" t="s">
        <v>78</v>
      </c>
      <c r="AY2167" s="239" t="s">
        <v>146</v>
      </c>
    </row>
    <row r="2168" s="13" customFormat="1">
      <c r="A2168" s="13"/>
      <c r="B2168" s="229"/>
      <c r="C2168" s="230"/>
      <c r="D2168" s="221" t="s">
        <v>186</v>
      </c>
      <c r="E2168" s="231" t="s">
        <v>32</v>
      </c>
      <c r="F2168" s="232" t="s">
        <v>607</v>
      </c>
      <c r="G2168" s="230"/>
      <c r="H2168" s="233">
        <v>14.130000000000001</v>
      </c>
      <c r="I2168" s="234"/>
      <c r="J2168" s="230"/>
      <c r="K2168" s="230"/>
      <c r="L2168" s="235"/>
      <c r="M2168" s="236"/>
      <c r="N2168" s="237"/>
      <c r="O2168" s="237"/>
      <c r="P2168" s="237"/>
      <c r="Q2168" s="237"/>
      <c r="R2168" s="237"/>
      <c r="S2168" s="237"/>
      <c r="T2168" s="238"/>
      <c r="U2168" s="13"/>
      <c r="V2168" s="13"/>
      <c r="W2168" s="13"/>
      <c r="X2168" s="13"/>
      <c r="Y2168" s="13"/>
      <c r="Z2168" s="13"/>
      <c r="AA2168" s="13"/>
      <c r="AB2168" s="13"/>
      <c r="AC2168" s="13"/>
      <c r="AD2168" s="13"/>
      <c r="AE2168" s="13"/>
      <c r="AT2168" s="239" t="s">
        <v>186</v>
      </c>
      <c r="AU2168" s="239" t="s">
        <v>88</v>
      </c>
      <c r="AV2168" s="13" t="s">
        <v>88</v>
      </c>
      <c r="AW2168" s="13" t="s">
        <v>39</v>
      </c>
      <c r="AX2168" s="13" t="s">
        <v>78</v>
      </c>
      <c r="AY2168" s="239" t="s">
        <v>146</v>
      </c>
    </row>
    <row r="2169" s="13" customFormat="1">
      <c r="A2169" s="13"/>
      <c r="B2169" s="229"/>
      <c r="C2169" s="230"/>
      <c r="D2169" s="221" t="s">
        <v>186</v>
      </c>
      <c r="E2169" s="231" t="s">
        <v>32</v>
      </c>
      <c r="F2169" s="232" t="s">
        <v>608</v>
      </c>
      <c r="G2169" s="230"/>
      <c r="H2169" s="233">
        <v>14.130000000000001</v>
      </c>
      <c r="I2169" s="234"/>
      <c r="J2169" s="230"/>
      <c r="K2169" s="230"/>
      <c r="L2169" s="235"/>
      <c r="M2169" s="236"/>
      <c r="N2169" s="237"/>
      <c r="O2169" s="237"/>
      <c r="P2169" s="237"/>
      <c r="Q2169" s="237"/>
      <c r="R2169" s="237"/>
      <c r="S2169" s="237"/>
      <c r="T2169" s="238"/>
      <c r="U2169" s="13"/>
      <c r="V2169" s="13"/>
      <c r="W2169" s="13"/>
      <c r="X2169" s="13"/>
      <c r="Y2169" s="13"/>
      <c r="Z2169" s="13"/>
      <c r="AA2169" s="13"/>
      <c r="AB2169" s="13"/>
      <c r="AC2169" s="13"/>
      <c r="AD2169" s="13"/>
      <c r="AE2169" s="13"/>
      <c r="AT2169" s="239" t="s">
        <v>186</v>
      </c>
      <c r="AU2169" s="239" t="s">
        <v>88</v>
      </c>
      <c r="AV2169" s="13" t="s">
        <v>88</v>
      </c>
      <c r="AW2169" s="13" t="s">
        <v>39</v>
      </c>
      <c r="AX2169" s="13" t="s">
        <v>78</v>
      </c>
      <c r="AY2169" s="239" t="s">
        <v>146</v>
      </c>
    </row>
    <row r="2170" s="13" customFormat="1">
      <c r="A2170" s="13"/>
      <c r="B2170" s="229"/>
      <c r="C2170" s="230"/>
      <c r="D2170" s="221" t="s">
        <v>186</v>
      </c>
      <c r="E2170" s="231" t="s">
        <v>32</v>
      </c>
      <c r="F2170" s="232" t="s">
        <v>611</v>
      </c>
      <c r="G2170" s="230"/>
      <c r="H2170" s="233">
        <v>14.83</v>
      </c>
      <c r="I2170" s="234"/>
      <c r="J2170" s="230"/>
      <c r="K2170" s="230"/>
      <c r="L2170" s="235"/>
      <c r="M2170" s="236"/>
      <c r="N2170" s="237"/>
      <c r="O2170" s="237"/>
      <c r="P2170" s="237"/>
      <c r="Q2170" s="237"/>
      <c r="R2170" s="237"/>
      <c r="S2170" s="237"/>
      <c r="T2170" s="238"/>
      <c r="U2170" s="13"/>
      <c r="V2170" s="13"/>
      <c r="W2170" s="13"/>
      <c r="X2170" s="13"/>
      <c r="Y2170" s="13"/>
      <c r="Z2170" s="13"/>
      <c r="AA2170" s="13"/>
      <c r="AB2170" s="13"/>
      <c r="AC2170" s="13"/>
      <c r="AD2170" s="13"/>
      <c r="AE2170" s="13"/>
      <c r="AT2170" s="239" t="s">
        <v>186</v>
      </c>
      <c r="AU2170" s="239" t="s">
        <v>88</v>
      </c>
      <c r="AV2170" s="13" t="s">
        <v>88</v>
      </c>
      <c r="AW2170" s="13" t="s">
        <v>39</v>
      </c>
      <c r="AX2170" s="13" t="s">
        <v>78</v>
      </c>
      <c r="AY2170" s="239" t="s">
        <v>146</v>
      </c>
    </row>
    <row r="2171" s="13" customFormat="1">
      <c r="A2171" s="13"/>
      <c r="B2171" s="229"/>
      <c r="C2171" s="230"/>
      <c r="D2171" s="221" t="s">
        <v>186</v>
      </c>
      <c r="E2171" s="231" t="s">
        <v>32</v>
      </c>
      <c r="F2171" s="232" t="s">
        <v>612</v>
      </c>
      <c r="G2171" s="230"/>
      <c r="H2171" s="233">
        <v>3.1000000000000001</v>
      </c>
      <c r="I2171" s="234"/>
      <c r="J2171" s="230"/>
      <c r="K2171" s="230"/>
      <c r="L2171" s="235"/>
      <c r="M2171" s="236"/>
      <c r="N2171" s="237"/>
      <c r="O2171" s="237"/>
      <c r="P2171" s="237"/>
      <c r="Q2171" s="237"/>
      <c r="R2171" s="237"/>
      <c r="S2171" s="237"/>
      <c r="T2171" s="238"/>
      <c r="U2171" s="13"/>
      <c r="V2171" s="13"/>
      <c r="W2171" s="13"/>
      <c r="X2171" s="13"/>
      <c r="Y2171" s="13"/>
      <c r="Z2171" s="13"/>
      <c r="AA2171" s="13"/>
      <c r="AB2171" s="13"/>
      <c r="AC2171" s="13"/>
      <c r="AD2171" s="13"/>
      <c r="AE2171" s="13"/>
      <c r="AT2171" s="239" t="s">
        <v>186</v>
      </c>
      <c r="AU2171" s="239" t="s">
        <v>88</v>
      </c>
      <c r="AV2171" s="13" t="s">
        <v>88</v>
      </c>
      <c r="AW2171" s="13" t="s">
        <v>39</v>
      </c>
      <c r="AX2171" s="13" t="s">
        <v>78</v>
      </c>
      <c r="AY2171" s="239" t="s">
        <v>146</v>
      </c>
    </row>
    <row r="2172" s="13" customFormat="1">
      <c r="A2172" s="13"/>
      <c r="B2172" s="229"/>
      <c r="C2172" s="230"/>
      <c r="D2172" s="221" t="s">
        <v>186</v>
      </c>
      <c r="E2172" s="231" t="s">
        <v>32</v>
      </c>
      <c r="F2172" s="232" t="s">
        <v>616</v>
      </c>
      <c r="G2172" s="230"/>
      <c r="H2172" s="233">
        <v>5.0700000000000003</v>
      </c>
      <c r="I2172" s="234"/>
      <c r="J2172" s="230"/>
      <c r="K2172" s="230"/>
      <c r="L2172" s="235"/>
      <c r="M2172" s="236"/>
      <c r="N2172" s="237"/>
      <c r="O2172" s="237"/>
      <c r="P2172" s="237"/>
      <c r="Q2172" s="237"/>
      <c r="R2172" s="237"/>
      <c r="S2172" s="237"/>
      <c r="T2172" s="238"/>
      <c r="U2172" s="13"/>
      <c r="V2172" s="13"/>
      <c r="W2172" s="13"/>
      <c r="X2172" s="13"/>
      <c r="Y2172" s="13"/>
      <c r="Z2172" s="13"/>
      <c r="AA2172" s="13"/>
      <c r="AB2172" s="13"/>
      <c r="AC2172" s="13"/>
      <c r="AD2172" s="13"/>
      <c r="AE2172" s="13"/>
      <c r="AT2172" s="239" t="s">
        <v>186</v>
      </c>
      <c r="AU2172" s="239" t="s">
        <v>88</v>
      </c>
      <c r="AV2172" s="13" t="s">
        <v>88</v>
      </c>
      <c r="AW2172" s="13" t="s">
        <v>39</v>
      </c>
      <c r="AX2172" s="13" t="s">
        <v>78</v>
      </c>
      <c r="AY2172" s="239" t="s">
        <v>146</v>
      </c>
    </row>
    <row r="2173" s="13" customFormat="1">
      <c r="A2173" s="13"/>
      <c r="B2173" s="229"/>
      <c r="C2173" s="230"/>
      <c r="D2173" s="221" t="s">
        <v>186</v>
      </c>
      <c r="E2173" s="231" t="s">
        <v>32</v>
      </c>
      <c r="F2173" s="232" t="s">
        <v>617</v>
      </c>
      <c r="G2173" s="230"/>
      <c r="H2173" s="233">
        <v>5.7199999999999998</v>
      </c>
      <c r="I2173" s="234"/>
      <c r="J2173" s="230"/>
      <c r="K2173" s="230"/>
      <c r="L2173" s="235"/>
      <c r="M2173" s="236"/>
      <c r="N2173" s="237"/>
      <c r="O2173" s="237"/>
      <c r="P2173" s="237"/>
      <c r="Q2173" s="237"/>
      <c r="R2173" s="237"/>
      <c r="S2173" s="237"/>
      <c r="T2173" s="238"/>
      <c r="U2173" s="13"/>
      <c r="V2173" s="13"/>
      <c r="W2173" s="13"/>
      <c r="X2173" s="13"/>
      <c r="Y2173" s="13"/>
      <c r="Z2173" s="13"/>
      <c r="AA2173" s="13"/>
      <c r="AB2173" s="13"/>
      <c r="AC2173" s="13"/>
      <c r="AD2173" s="13"/>
      <c r="AE2173" s="13"/>
      <c r="AT2173" s="239" t="s">
        <v>186</v>
      </c>
      <c r="AU2173" s="239" t="s">
        <v>88</v>
      </c>
      <c r="AV2173" s="13" t="s">
        <v>88</v>
      </c>
      <c r="AW2173" s="13" t="s">
        <v>39</v>
      </c>
      <c r="AX2173" s="13" t="s">
        <v>78</v>
      </c>
      <c r="AY2173" s="239" t="s">
        <v>146</v>
      </c>
    </row>
    <row r="2174" s="13" customFormat="1">
      <c r="A2174" s="13"/>
      <c r="B2174" s="229"/>
      <c r="C2174" s="230"/>
      <c r="D2174" s="221" t="s">
        <v>186</v>
      </c>
      <c r="E2174" s="231" t="s">
        <v>32</v>
      </c>
      <c r="F2174" s="232" t="s">
        <v>618</v>
      </c>
      <c r="G2174" s="230"/>
      <c r="H2174" s="233">
        <v>6.7800000000000002</v>
      </c>
      <c r="I2174" s="234"/>
      <c r="J2174" s="230"/>
      <c r="K2174" s="230"/>
      <c r="L2174" s="235"/>
      <c r="M2174" s="236"/>
      <c r="N2174" s="237"/>
      <c r="O2174" s="237"/>
      <c r="P2174" s="237"/>
      <c r="Q2174" s="237"/>
      <c r="R2174" s="237"/>
      <c r="S2174" s="237"/>
      <c r="T2174" s="238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13"/>
      <c r="AT2174" s="239" t="s">
        <v>186</v>
      </c>
      <c r="AU2174" s="239" t="s">
        <v>88</v>
      </c>
      <c r="AV2174" s="13" t="s">
        <v>88</v>
      </c>
      <c r="AW2174" s="13" t="s">
        <v>39</v>
      </c>
      <c r="AX2174" s="13" t="s">
        <v>78</v>
      </c>
      <c r="AY2174" s="239" t="s">
        <v>146</v>
      </c>
    </row>
    <row r="2175" s="13" customFormat="1">
      <c r="A2175" s="13"/>
      <c r="B2175" s="229"/>
      <c r="C2175" s="230"/>
      <c r="D2175" s="221" t="s">
        <v>186</v>
      </c>
      <c r="E2175" s="231" t="s">
        <v>32</v>
      </c>
      <c r="F2175" s="232" t="s">
        <v>621</v>
      </c>
      <c r="G2175" s="230"/>
      <c r="H2175" s="233">
        <v>5.5099999999999998</v>
      </c>
      <c r="I2175" s="234"/>
      <c r="J2175" s="230"/>
      <c r="K2175" s="230"/>
      <c r="L2175" s="235"/>
      <c r="M2175" s="236"/>
      <c r="N2175" s="237"/>
      <c r="O2175" s="237"/>
      <c r="P2175" s="237"/>
      <c r="Q2175" s="237"/>
      <c r="R2175" s="237"/>
      <c r="S2175" s="237"/>
      <c r="T2175" s="238"/>
      <c r="U2175" s="13"/>
      <c r="V2175" s="13"/>
      <c r="W2175" s="13"/>
      <c r="X2175" s="13"/>
      <c r="Y2175" s="13"/>
      <c r="Z2175" s="13"/>
      <c r="AA2175" s="13"/>
      <c r="AB2175" s="13"/>
      <c r="AC2175" s="13"/>
      <c r="AD2175" s="13"/>
      <c r="AE2175" s="13"/>
      <c r="AT2175" s="239" t="s">
        <v>186</v>
      </c>
      <c r="AU2175" s="239" t="s">
        <v>88</v>
      </c>
      <c r="AV2175" s="13" t="s">
        <v>88</v>
      </c>
      <c r="AW2175" s="13" t="s">
        <v>39</v>
      </c>
      <c r="AX2175" s="13" t="s">
        <v>78</v>
      </c>
      <c r="AY2175" s="239" t="s">
        <v>146</v>
      </c>
    </row>
    <row r="2176" s="13" customFormat="1">
      <c r="A2176" s="13"/>
      <c r="B2176" s="229"/>
      <c r="C2176" s="230"/>
      <c r="D2176" s="221" t="s">
        <v>186</v>
      </c>
      <c r="E2176" s="231" t="s">
        <v>32</v>
      </c>
      <c r="F2176" s="232" t="s">
        <v>622</v>
      </c>
      <c r="G2176" s="230"/>
      <c r="H2176" s="233">
        <v>13.76</v>
      </c>
      <c r="I2176" s="234"/>
      <c r="J2176" s="230"/>
      <c r="K2176" s="230"/>
      <c r="L2176" s="235"/>
      <c r="M2176" s="236"/>
      <c r="N2176" s="237"/>
      <c r="O2176" s="237"/>
      <c r="P2176" s="237"/>
      <c r="Q2176" s="237"/>
      <c r="R2176" s="237"/>
      <c r="S2176" s="237"/>
      <c r="T2176" s="238"/>
      <c r="U2176" s="13"/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13"/>
      <c r="AT2176" s="239" t="s">
        <v>186</v>
      </c>
      <c r="AU2176" s="239" t="s">
        <v>88</v>
      </c>
      <c r="AV2176" s="13" t="s">
        <v>88</v>
      </c>
      <c r="AW2176" s="13" t="s">
        <v>39</v>
      </c>
      <c r="AX2176" s="13" t="s">
        <v>78</v>
      </c>
      <c r="AY2176" s="239" t="s">
        <v>146</v>
      </c>
    </row>
    <row r="2177" s="13" customFormat="1">
      <c r="A2177" s="13"/>
      <c r="B2177" s="229"/>
      <c r="C2177" s="230"/>
      <c r="D2177" s="221" t="s">
        <v>186</v>
      </c>
      <c r="E2177" s="231" t="s">
        <v>32</v>
      </c>
      <c r="F2177" s="232" t="s">
        <v>623</v>
      </c>
      <c r="G2177" s="230"/>
      <c r="H2177" s="233">
        <v>3</v>
      </c>
      <c r="I2177" s="234"/>
      <c r="J2177" s="230"/>
      <c r="K2177" s="230"/>
      <c r="L2177" s="235"/>
      <c r="M2177" s="236"/>
      <c r="N2177" s="237"/>
      <c r="O2177" s="237"/>
      <c r="P2177" s="237"/>
      <c r="Q2177" s="237"/>
      <c r="R2177" s="237"/>
      <c r="S2177" s="237"/>
      <c r="T2177" s="238"/>
      <c r="U2177" s="13"/>
      <c r="V2177" s="13"/>
      <c r="W2177" s="13"/>
      <c r="X2177" s="13"/>
      <c r="Y2177" s="13"/>
      <c r="Z2177" s="13"/>
      <c r="AA2177" s="13"/>
      <c r="AB2177" s="13"/>
      <c r="AC2177" s="13"/>
      <c r="AD2177" s="13"/>
      <c r="AE2177" s="13"/>
      <c r="AT2177" s="239" t="s">
        <v>186</v>
      </c>
      <c r="AU2177" s="239" t="s">
        <v>88</v>
      </c>
      <c r="AV2177" s="13" t="s">
        <v>88</v>
      </c>
      <c r="AW2177" s="13" t="s">
        <v>39</v>
      </c>
      <c r="AX2177" s="13" t="s">
        <v>78</v>
      </c>
      <c r="AY2177" s="239" t="s">
        <v>146</v>
      </c>
    </row>
    <row r="2178" s="13" customFormat="1">
      <c r="A2178" s="13"/>
      <c r="B2178" s="229"/>
      <c r="C2178" s="230"/>
      <c r="D2178" s="221" t="s">
        <v>186</v>
      </c>
      <c r="E2178" s="231" t="s">
        <v>32</v>
      </c>
      <c r="F2178" s="232" t="s">
        <v>624</v>
      </c>
      <c r="G2178" s="230"/>
      <c r="H2178" s="233">
        <v>7.7400000000000002</v>
      </c>
      <c r="I2178" s="234"/>
      <c r="J2178" s="230"/>
      <c r="K2178" s="230"/>
      <c r="L2178" s="235"/>
      <c r="M2178" s="236"/>
      <c r="N2178" s="237"/>
      <c r="O2178" s="237"/>
      <c r="P2178" s="237"/>
      <c r="Q2178" s="237"/>
      <c r="R2178" s="237"/>
      <c r="S2178" s="237"/>
      <c r="T2178" s="238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  <c r="AT2178" s="239" t="s">
        <v>186</v>
      </c>
      <c r="AU2178" s="239" t="s">
        <v>88</v>
      </c>
      <c r="AV2178" s="13" t="s">
        <v>88</v>
      </c>
      <c r="AW2178" s="13" t="s">
        <v>39</v>
      </c>
      <c r="AX2178" s="13" t="s">
        <v>78</v>
      </c>
      <c r="AY2178" s="239" t="s">
        <v>146</v>
      </c>
    </row>
    <row r="2179" s="13" customFormat="1">
      <c r="A2179" s="13"/>
      <c r="B2179" s="229"/>
      <c r="C2179" s="230"/>
      <c r="D2179" s="221" t="s">
        <v>186</v>
      </c>
      <c r="E2179" s="231" t="s">
        <v>32</v>
      </c>
      <c r="F2179" s="232" t="s">
        <v>626</v>
      </c>
      <c r="G2179" s="230"/>
      <c r="H2179" s="233">
        <v>14.66</v>
      </c>
      <c r="I2179" s="234"/>
      <c r="J2179" s="230"/>
      <c r="K2179" s="230"/>
      <c r="L2179" s="235"/>
      <c r="M2179" s="236"/>
      <c r="N2179" s="237"/>
      <c r="O2179" s="237"/>
      <c r="P2179" s="237"/>
      <c r="Q2179" s="237"/>
      <c r="R2179" s="237"/>
      <c r="S2179" s="237"/>
      <c r="T2179" s="238"/>
      <c r="U2179" s="13"/>
      <c r="V2179" s="13"/>
      <c r="W2179" s="13"/>
      <c r="X2179" s="13"/>
      <c r="Y2179" s="13"/>
      <c r="Z2179" s="13"/>
      <c r="AA2179" s="13"/>
      <c r="AB2179" s="13"/>
      <c r="AC2179" s="13"/>
      <c r="AD2179" s="13"/>
      <c r="AE2179" s="13"/>
      <c r="AT2179" s="239" t="s">
        <v>186</v>
      </c>
      <c r="AU2179" s="239" t="s">
        <v>88</v>
      </c>
      <c r="AV2179" s="13" t="s">
        <v>88</v>
      </c>
      <c r="AW2179" s="13" t="s">
        <v>39</v>
      </c>
      <c r="AX2179" s="13" t="s">
        <v>78</v>
      </c>
      <c r="AY2179" s="239" t="s">
        <v>146</v>
      </c>
    </row>
    <row r="2180" s="13" customFormat="1">
      <c r="A2180" s="13"/>
      <c r="B2180" s="229"/>
      <c r="C2180" s="230"/>
      <c r="D2180" s="221" t="s">
        <v>186</v>
      </c>
      <c r="E2180" s="231" t="s">
        <v>32</v>
      </c>
      <c r="F2180" s="232" t="s">
        <v>627</v>
      </c>
      <c r="G2180" s="230"/>
      <c r="H2180" s="233">
        <v>3.1000000000000001</v>
      </c>
      <c r="I2180" s="234"/>
      <c r="J2180" s="230"/>
      <c r="K2180" s="230"/>
      <c r="L2180" s="235"/>
      <c r="M2180" s="236"/>
      <c r="N2180" s="237"/>
      <c r="O2180" s="237"/>
      <c r="P2180" s="237"/>
      <c r="Q2180" s="237"/>
      <c r="R2180" s="237"/>
      <c r="S2180" s="237"/>
      <c r="T2180" s="238"/>
      <c r="U2180" s="13"/>
      <c r="V2180" s="13"/>
      <c r="W2180" s="13"/>
      <c r="X2180" s="13"/>
      <c r="Y2180" s="13"/>
      <c r="Z2180" s="13"/>
      <c r="AA2180" s="13"/>
      <c r="AB2180" s="13"/>
      <c r="AC2180" s="13"/>
      <c r="AD2180" s="13"/>
      <c r="AE2180" s="13"/>
      <c r="AT2180" s="239" t="s">
        <v>186</v>
      </c>
      <c r="AU2180" s="239" t="s">
        <v>88</v>
      </c>
      <c r="AV2180" s="13" t="s">
        <v>88</v>
      </c>
      <c r="AW2180" s="13" t="s">
        <v>39</v>
      </c>
      <c r="AX2180" s="13" t="s">
        <v>78</v>
      </c>
      <c r="AY2180" s="239" t="s">
        <v>146</v>
      </c>
    </row>
    <row r="2181" s="14" customFormat="1">
      <c r="A2181" s="14"/>
      <c r="B2181" s="244"/>
      <c r="C2181" s="245"/>
      <c r="D2181" s="221" t="s">
        <v>186</v>
      </c>
      <c r="E2181" s="246" t="s">
        <v>32</v>
      </c>
      <c r="F2181" s="247" t="s">
        <v>2257</v>
      </c>
      <c r="G2181" s="245"/>
      <c r="H2181" s="246" t="s">
        <v>32</v>
      </c>
      <c r="I2181" s="248"/>
      <c r="J2181" s="245"/>
      <c r="K2181" s="245"/>
      <c r="L2181" s="249"/>
      <c r="M2181" s="250"/>
      <c r="N2181" s="251"/>
      <c r="O2181" s="251"/>
      <c r="P2181" s="251"/>
      <c r="Q2181" s="251"/>
      <c r="R2181" s="251"/>
      <c r="S2181" s="251"/>
      <c r="T2181" s="252"/>
      <c r="U2181" s="14"/>
      <c r="V2181" s="14"/>
      <c r="W2181" s="14"/>
      <c r="X2181" s="14"/>
      <c r="Y2181" s="14"/>
      <c r="Z2181" s="14"/>
      <c r="AA2181" s="14"/>
      <c r="AB2181" s="14"/>
      <c r="AC2181" s="14"/>
      <c r="AD2181" s="14"/>
      <c r="AE2181" s="14"/>
      <c r="AT2181" s="253" t="s">
        <v>186</v>
      </c>
      <c r="AU2181" s="253" t="s">
        <v>88</v>
      </c>
      <c r="AV2181" s="14" t="s">
        <v>86</v>
      </c>
      <c r="AW2181" s="14" t="s">
        <v>39</v>
      </c>
      <c r="AX2181" s="14" t="s">
        <v>78</v>
      </c>
      <c r="AY2181" s="253" t="s">
        <v>146</v>
      </c>
    </row>
    <row r="2182" s="13" customFormat="1">
      <c r="A2182" s="13"/>
      <c r="B2182" s="229"/>
      <c r="C2182" s="230"/>
      <c r="D2182" s="221" t="s">
        <v>186</v>
      </c>
      <c r="E2182" s="231" t="s">
        <v>32</v>
      </c>
      <c r="F2182" s="232" t="s">
        <v>2258</v>
      </c>
      <c r="G2182" s="230"/>
      <c r="H2182" s="233">
        <v>24.263000000000002</v>
      </c>
      <c r="I2182" s="234"/>
      <c r="J2182" s="230"/>
      <c r="K2182" s="230"/>
      <c r="L2182" s="235"/>
      <c r="M2182" s="236"/>
      <c r="N2182" s="237"/>
      <c r="O2182" s="237"/>
      <c r="P2182" s="237"/>
      <c r="Q2182" s="237"/>
      <c r="R2182" s="237"/>
      <c r="S2182" s="237"/>
      <c r="T2182" s="238"/>
      <c r="U2182" s="13"/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13"/>
      <c r="AT2182" s="239" t="s">
        <v>186</v>
      </c>
      <c r="AU2182" s="239" t="s">
        <v>88</v>
      </c>
      <c r="AV2182" s="13" t="s">
        <v>88</v>
      </c>
      <c r="AW2182" s="13" t="s">
        <v>39</v>
      </c>
      <c r="AX2182" s="13" t="s">
        <v>78</v>
      </c>
      <c r="AY2182" s="239" t="s">
        <v>146</v>
      </c>
    </row>
    <row r="2183" s="15" customFormat="1">
      <c r="A2183" s="15"/>
      <c r="B2183" s="254"/>
      <c r="C2183" s="255"/>
      <c r="D2183" s="221" t="s">
        <v>186</v>
      </c>
      <c r="E2183" s="256" t="s">
        <v>32</v>
      </c>
      <c r="F2183" s="257" t="s">
        <v>256</v>
      </c>
      <c r="G2183" s="255"/>
      <c r="H2183" s="258">
        <v>193.12299999999999</v>
      </c>
      <c r="I2183" s="259"/>
      <c r="J2183" s="255"/>
      <c r="K2183" s="255"/>
      <c r="L2183" s="260"/>
      <c r="M2183" s="261"/>
      <c r="N2183" s="262"/>
      <c r="O2183" s="262"/>
      <c r="P2183" s="262"/>
      <c r="Q2183" s="262"/>
      <c r="R2183" s="262"/>
      <c r="S2183" s="262"/>
      <c r="T2183" s="263"/>
      <c r="U2183" s="15"/>
      <c r="V2183" s="15"/>
      <c r="W2183" s="15"/>
      <c r="X2183" s="15"/>
      <c r="Y2183" s="15"/>
      <c r="Z2183" s="15"/>
      <c r="AA2183" s="15"/>
      <c r="AB2183" s="15"/>
      <c r="AC2183" s="15"/>
      <c r="AD2183" s="15"/>
      <c r="AE2183" s="15"/>
      <c r="AT2183" s="264" t="s">
        <v>186</v>
      </c>
      <c r="AU2183" s="264" t="s">
        <v>88</v>
      </c>
      <c r="AV2183" s="15" t="s">
        <v>171</v>
      </c>
      <c r="AW2183" s="15" t="s">
        <v>39</v>
      </c>
      <c r="AX2183" s="15" t="s">
        <v>86</v>
      </c>
      <c r="AY2183" s="264" t="s">
        <v>146</v>
      </c>
    </row>
    <row r="2184" s="2" customFormat="1" ht="16.5" customHeight="1">
      <c r="A2184" s="42"/>
      <c r="B2184" s="43"/>
      <c r="C2184" s="208" t="s">
        <v>2259</v>
      </c>
      <c r="D2184" s="208" t="s">
        <v>149</v>
      </c>
      <c r="E2184" s="209" t="s">
        <v>2260</v>
      </c>
      <c r="F2184" s="210" t="s">
        <v>2261</v>
      </c>
      <c r="G2184" s="211" t="s">
        <v>294</v>
      </c>
      <c r="H2184" s="212">
        <v>203.52099999999999</v>
      </c>
      <c r="I2184" s="213"/>
      <c r="J2184" s="214">
        <f>ROUND(I2184*H2184,2)</f>
        <v>0</v>
      </c>
      <c r="K2184" s="210" t="s">
        <v>152</v>
      </c>
      <c r="L2184" s="48"/>
      <c r="M2184" s="215" t="s">
        <v>32</v>
      </c>
      <c r="N2184" s="216" t="s">
        <v>49</v>
      </c>
      <c r="O2184" s="88"/>
      <c r="P2184" s="217">
        <f>O2184*H2184</f>
        <v>0</v>
      </c>
      <c r="Q2184" s="217">
        <v>0.00029999999999999997</v>
      </c>
      <c r="R2184" s="217">
        <f>Q2184*H2184</f>
        <v>0.061056299999999994</v>
      </c>
      <c r="S2184" s="217">
        <v>0</v>
      </c>
      <c r="T2184" s="218">
        <f>S2184*H2184</f>
        <v>0</v>
      </c>
      <c r="U2184" s="42"/>
      <c r="V2184" s="42"/>
      <c r="W2184" s="42"/>
      <c r="X2184" s="42"/>
      <c r="Y2184" s="42"/>
      <c r="Z2184" s="42"/>
      <c r="AA2184" s="42"/>
      <c r="AB2184" s="42"/>
      <c r="AC2184" s="42"/>
      <c r="AD2184" s="42"/>
      <c r="AE2184" s="42"/>
      <c r="AR2184" s="219" t="s">
        <v>362</v>
      </c>
      <c r="AT2184" s="219" t="s">
        <v>149</v>
      </c>
      <c r="AU2184" s="219" t="s">
        <v>88</v>
      </c>
      <c r="AY2184" s="20" t="s">
        <v>146</v>
      </c>
      <c r="BE2184" s="220">
        <f>IF(N2184="základní",J2184,0)</f>
        <v>0</v>
      </c>
      <c r="BF2184" s="220">
        <f>IF(N2184="snížená",J2184,0)</f>
        <v>0</v>
      </c>
      <c r="BG2184" s="220">
        <f>IF(N2184="zákl. přenesená",J2184,0)</f>
        <v>0</v>
      </c>
      <c r="BH2184" s="220">
        <f>IF(N2184="sníž. přenesená",J2184,0)</f>
        <v>0</v>
      </c>
      <c r="BI2184" s="220">
        <f>IF(N2184="nulová",J2184,0)</f>
        <v>0</v>
      </c>
      <c r="BJ2184" s="20" t="s">
        <v>86</v>
      </c>
      <c r="BK2184" s="220">
        <f>ROUND(I2184*H2184,2)</f>
        <v>0</v>
      </c>
      <c r="BL2184" s="20" t="s">
        <v>362</v>
      </c>
      <c r="BM2184" s="219" t="s">
        <v>2262</v>
      </c>
    </row>
    <row r="2185" s="2" customFormat="1">
      <c r="A2185" s="42"/>
      <c r="B2185" s="43"/>
      <c r="C2185" s="44"/>
      <c r="D2185" s="221" t="s">
        <v>155</v>
      </c>
      <c r="E2185" s="44"/>
      <c r="F2185" s="222" t="s">
        <v>2263</v>
      </c>
      <c r="G2185" s="44"/>
      <c r="H2185" s="44"/>
      <c r="I2185" s="223"/>
      <c r="J2185" s="44"/>
      <c r="K2185" s="44"/>
      <c r="L2185" s="48"/>
      <c r="M2185" s="224"/>
      <c r="N2185" s="225"/>
      <c r="O2185" s="88"/>
      <c r="P2185" s="88"/>
      <c r="Q2185" s="88"/>
      <c r="R2185" s="88"/>
      <c r="S2185" s="88"/>
      <c r="T2185" s="89"/>
      <c r="U2185" s="42"/>
      <c r="V2185" s="42"/>
      <c r="W2185" s="42"/>
      <c r="X2185" s="42"/>
      <c r="Y2185" s="42"/>
      <c r="Z2185" s="42"/>
      <c r="AA2185" s="42"/>
      <c r="AB2185" s="42"/>
      <c r="AC2185" s="42"/>
      <c r="AD2185" s="42"/>
      <c r="AE2185" s="42"/>
      <c r="AT2185" s="20" t="s">
        <v>155</v>
      </c>
      <c r="AU2185" s="20" t="s">
        <v>88</v>
      </c>
    </row>
    <row r="2186" s="2" customFormat="1">
      <c r="A2186" s="42"/>
      <c r="B2186" s="43"/>
      <c r="C2186" s="44"/>
      <c r="D2186" s="226" t="s">
        <v>156</v>
      </c>
      <c r="E2186" s="44"/>
      <c r="F2186" s="227" t="s">
        <v>2264</v>
      </c>
      <c r="G2186" s="44"/>
      <c r="H2186" s="44"/>
      <c r="I2186" s="223"/>
      <c r="J2186" s="44"/>
      <c r="K2186" s="44"/>
      <c r="L2186" s="48"/>
      <c r="M2186" s="224"/>
      <c r="N2186" s="225"/>
      <c r="O2186" s="88"/>
      <c r="P2186" s="88"/>
      <c r="Q2186" s="88"/>
      <c r="R2186" s="88"/>
      <c r="S2186" s="88"/>
      <c r="T2186" s="89"/>
      <c r="U2186" s="42"/>
      <c r="V2186" s="42"/>
      <c r="W2186" s="42"/>
      <c r="X2186" s="42"/>
      <c r="Y2186" s="42"/>
      <c r="Z2186" s="42"/>
      <c r="AA2186" s="42"/>
      <c r="AB2186" s="42"/>
      <c r="AC2186" s="42"/>
      <c r="AD2186" s="42"/>
      <c r="AE2186" s="42"/>
      <c r="AT2186" s="20" t="s">
        <v>156</v>
      </c>
      <c r="AU2186" s="20" t="s">
        <v>88</v>
      </c>
    </row>
    <row r="2187" s="14" customFormat="1">
      <c r="A2187" s="14"/>
      <c r="B2187" s="244"/>
      <c r="C2187" s="245"/>
      <c r="D2187" s="221" t="s">
        <v>186</v>
      </c>
      <c r="E2187" s="246" t="s">
        <v>32</v>
      </c>
      <c r="F2187" s="247" t="s">
        <v>2256</v>
      </c>
      <c r="G2187" s="245"/>
      <c r="H2187" s="246" t="s">
        <v>32</v>
      </c>
      <c r="I2187" s="248"/>
      <c r="J2187" s="245"/>
      <c r="K2187" s="245"/>
      <c r="L2187" s="249"/>
      <c r="M2187" s="250"/>
      <c r="N2187" s="251"/>
      <c r="O2187" s="251"/>
      <c r="P2187" s="251"/>
      <c r="Q2187" s="251"/>
      <c r="R2187" s="251"/>
      <c r="S2187" s="251"/>
      <c r="T2187" s="252"/>
      <c r="U2187" s="14"/>
      <c r="V2187" s="14"/>
      <c r="W2187" s="14"/>
      <c r="X2187" s="14"/>
      <c r="Y2187" s="14"/>
      <c r="Z2187" s="14"/>
      <c r="AA2187" s="14"/>
      <c r="AB2187" s="14"/>
      <c r="AC2187" s="14"/>
      <c r="AD2187" s="14"/>
      <c r="AE2187" s="14"/>
      <c r="AT2187" s="253" t="s">
        <v>186</v>
      </c>
      <c r="AU2187" s="253" t="s">
        <v>88</v>
      </c>
      <c r="AV2187" s="14" t="s">
        <v>86</v>
      </c>
      <c r="AW2187" s="14" t="s">
        <v>39</v>
      </c>
      <c r="AX2187" s="14" t="s">
        <v>78</v>
      </c>
      <c r="AY2187" s="253" t="s">
        <v>146</v>
      </c>
    </row>
    <row r="2188" s="13" customFormat="1">
      <c r="A2188" s="13"/>
      <c r="B2188" s="229"/>
      <c r="C2188" s="230"/>
      <c r="D2188" s="221" t="s">
        <v>186</v>
      </c>
      <c r="E2188" s="231" t="s">
        <v>32</v>
      </c>
      <c r="F2188" s="232" t="s">
        <v>598</v>
      </c>
      <c r="G2188" s="230"/>
      <c r="H2188" s="233">
        <v>7.4100000000000001</v>
      </c>
      <c r="I2188" s="234"/>
      <c r="J2188" s="230"/>
      <c r="K2188" s="230"/>
      <c r="L2188" s="235"/>
      <c r="M2188" s="236"/>
      <c r="N2188" s="237"/>
      <c r="O2188" s="237"/>
      <c r="P2188" s="237"/>
      <c r="Q2188" s="237"/>
      <c r="R2188" s="237"/>
      <c r="S2188" s="237"/>
      <c r="T2188" s="238"/>
      <c r="U2188" s="13"/>
      <c r="V2188" s="13"/>
      <c r="W2188" s="13"/>
      <c r="X2188" s="13"/>
      <c r="Y2188" s="13"/>
      <c r="Z2188" s="13"/>
      <c r="AA2188" s="13"/>
      <c r="AB2188" s="13"/>
      <c r="AC2188" s="13"/>
      <c r="AD2188" s="13"/>
      <c r="AE2188" s="13"/>
      <c r="AT2188" s="239" t="s">
        <v>186</v>
      </c>
      <c r="AU2188" s="239" t="s">
        <v>88</v>
      </c>
      <c r="AV2188" s="13" t="s">
        <v>88</v>
      </c>
      <c r="AW2188" s="13" t="s">
        <v>39</v>
      </c>
      <c r="AX2188" s="13" t="s">
        <v>78</v>
      </c>
      <c r="AY2188" s="239" t="s">
        <v>146</v>
      </c>
    </row>
    <row r="2189" s="13" customFormat="1">
      <c r="A2189" s="13"/>
      <c r="B2189" s="229"/>
      <c r="C2189" s="230"/>
      <c r="D2189" s="221" t="s">
        <v>186</v>
      </c>
      <c r="E2189" s="231" t="s">
        <v>32</v>
      </c>
      <c r="F2189" s="232" t="s">
        <v>599</v>
      </c>
      <c r="G2189" s="230"/>
      <c r="H2189" s="233">
        <v>5.8899999999999997</v>
      </c>
      <c r="I2189" s="234"/>
      <c r="J2189" s="230"/>
      <c r="K2189" s="230"/>
      <c r="L2189" s="235"/>
      <c r="M2189" s="236"/>
      <c r="N2189" s="237"/>
      <c r="O2189" s="237"/>
      <c r="P2189" s="237"/>
      <c r="Q2189" s="237"/>
      <c r="R2189" s="237"/>
      <c r="S2189" s="237"/>
      <c r="T2189" s="238"/>
      <c r="U2189" s="13"/>
      <c r="V2189" s="13"/>
      <c r="W2189" s="13"/>
      <c r="X2189" s="13"/>
      <c r="Y2189" s="13"/>
      <c r="Z2189" s="13"/>
      <c r="AA2189" s="13"/>
      <c r="AB2189" s="13"/>
      <c r="AC2189" s="13"/>
      <c r="AD2189" s="13"/>
      <c r="AE2189" s="13"/>
      <c r="AT2189" s="239" t="s">
        <v>186</v>
      </c>
      <c r="AU2189" s="239" t="s">
        <v>88</v>
      </c>
      <c r="AV2189" s="13" t="s">
        <v>88</v>
      </c>
      <c r="AW2189" s="13" t="s">
        <v>39</v>
      </c>
      <c r="AX2189" s="13" t="s">
        <v>78</v>
      </c>
      <c r="AY2189" s="239" t="s">
        <v>146</v>
      </c>
    </row>
    <row r="2190" s="13" customFormat="1">
      <c r="A2190" s="13"/>
      <c r="B2190" s="229"/>
      <c r="C2190" s="230"/>
      <c r="D2190" s="221" t="s">
        <v>186</v>
      </c>
      <c r="E2190" s="231" t="s">
        <v>32</v>
      </c>
      <c r="F2190" s="232" t="s">
        <v>600</v>
      </c>
      <c r="G2190" s="230"/>
      <c r="H2190" s="233">
        <v>4.1100000000000003</v>
      </c>
      <c r="I2190" s="234"/>
      <c r="J2190" s="230"/>
      <c r="K2190" s="230"/>
      <c r="L2190" s="235"/>
      <c r="M2190" s="236"/>
      <c r="N2190" s="237"/>
      <c r="O2190" s="237"/>
      <c r="P2190" s="237"/>
      <c r="Q2190" s="237"/>
      <c r="R2190" s="237"/>
      <c r="S2190" s="237"/>
      <c r="T2190" s="238"/>
      <c r="U2190" s="13"/>
      <c r="V2190" s="13"/>
      <c r="W2190" s="13"/>
      <c r="X2190" s="13"/>
      <c r="Y2190" s="13"/>
      <c r="Z2190" s="13"/>
      <c r="AA2190" s="13"/>
      <c r="AB2190" s="13"/>
      <c r="AC2190" s="13"/>
      <c r="AD2190" s="13"/>
      <c r="AE2190" s="13"/>
      <c r="AT2190" s="239" t="s">
        <v>186</v>
      </c>
      <c r="AU2190" s="239" t="s">
        <v>88</v>
      </c>
      <c r="AV2190" s="13" t="s">
        <v>88</v>
      </c>
      <c r="AW2190" s="13" t="s">
        <v>39</v>
      </c>
      <c r="AX2190" s="13" t="s">
        <v>78</v>
      </c>
      <c r="AY2190" s="239" t="s">
        <v>146</v>
      </c>
    </row>
    <row r="2191" s="13" customFormat="1">
      <c r="A2191" s="13"/>
      <c r="B2191" s="229"/>
      <c r="C2191" s="230"/>
      <c r="D2191" s="221" t="s">
        <v>186</v>
      </c>
      <c r="E2191" s="231" t="s">
        <v>32</v>
      </c>
      <c r="F2191" s="232" t="s">
        <v>601</v>
      </c>
      <c r="G2191" s="230"/>
      <c r="H2191" s="233">
        <v>2.98</v>
      </c>
      <c r="I2191" s="234"/>
      <c r="J2191" s="230"/>
      <c r="K2191" s="230"/>
      <c r="L2191" s="235"/>
      <c r="M2191" s="236"/>
      <c r="N2191" s="237"/>
      <c r="O2191" s="237"/>
      <c r="P2191" s="237"/>
      <c r="Q2191" s="237"/>
      <c r="R2191" s="237"/>
      <c r="S2191" s="237"/>
      <c r="T2191" s="238"/>
      <c r="U2191" s="13"/>
      <c r="V2191" s="13"/>
      <c r="W2191" s="13"/>
      <c r="X2191" s="13"/>
      <c r="Y2191" s="13"/>
      <c r="Z2191" s="13"/>
      <c r="AA2191" s="13"/>
      <c r="AB2191" s="13"/>
      <c r="AC2191" s="13"/>
      <c r="AD2191" s="13"/>
      <c r="AE2191" s="13"/>
      <c r="AT2191" s="239" t="s">
        <v>186</v>
      </c>
      <c r="AU2191" s="239" t="s">
        <v>88</v>
      </c>
      <c r="AV2191" s="13" t="s">
        <v>88</v>
      </c>
      <c r="AW2191" s="13" t="s">
        <v>39</v>
      </c>
      <c r="AX2191" s="13" t="s">
        <v>78</v>
      </c>
      <c r="AY2191" s="239" t="s">
        <v>146</v>
      </c>
    </row>
    <row r="2192" s="13" customFormat="1">
      <c r="A2192" s="13"/>
      <c r="B2192" s="229"/>
      <c r="C2192" s="230"/>
      <c r="D2192" s="221" t="s">
        <v>186</v>
      </c>
      <c r="E2192" s="231" t="s">
        <v>32</v>
      </c>
      <c r="F2192" s="232" t="s">
        <v>603</v>
      </c>
      <c r="G2192" s="230"/>
      <c r="H2192" s="233">
        <v>15.41</v>
      </c>
      <c r="I2192" s="234"/>
      <c r="J2192" s="230"/>
      <c r="K2192" s="230"/>
      <c r="L2192" s="235"/>
      <c r="M2192" s="236"/>
      <c r="N2192" s="237"/>
      <c r="O2192" s="237"/>
      <c r="P2192" s="237"/>
      <c r="Q2192" s="237"/>
      <c r="R2192" s="237"/>
      <c r="S2192" s="237"/>
      <c r="T2192" s="238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T2192" s="239" t="s">
        <v>186</v>
      </c>
      <c r="AU2192" s="239" t="s">
        <v>88</v>
      </c>
      <c r="AV2192" s="13" t="s">
        <v>88</v>
      </c>
      <c r="AW2192" s="13" t="s">
        <v>39</v>
      </c>
      <c r="AX2192" s="13" t="s">
        <v>78</v>
      </c>
      <c r="AY2192" s="239" t="s">
        <v>146</v>
      </c>
    </row>
    <row r="2193" s="13" customFormat="1">
      <c r="A2193" s="13"/>
      <c r="B2193" s="229"/>
      <c r="C2193" s="230"/>
      <c r="D2193" s="221" t="s">
        <v>186</v>
      </c>
      <c r="E2193" s="231" t="s">
        <v>32</v>
      </c>
      <c r="F2193" s="232" t="s">
        <v>606</v>
      </c>
      <c r="G2193" s="230"/>
      <c r="H2193" s="233">
        <v>21.530000000000001</v>
      </c>
      <c r="I2193" s="234"/>
      <c r="J2193" s="230"/>
      <c r="K2193" s="230"/>
      <c r="L2193" s="235"/>
      <c r="M2193" s="236"/>
      <c r="N2193" s="237"/>
      <c r="O2193" s="237"/>
      <c r="P2193" s="237"/>
      <c r="Q2193" s="237"/>
      <c r="R2193" s="237"/>
      <c r="S2193" s="237"/>
      <c r="T2193" s="238"/>
      <c r="U2193" s="13"/>
      <c r="V2193" s="13"/>
      <c r="W2193" s="13"/>
      <c r="X2193" s="13"/>
      <c r="Y2193" s="13"/>
      <c r="Z2193" s="13"/>
      <c r="AA2193" s="13"/>
      <c r="AB2193" s="13"/>
      <c r="AC2193" s="13"/>
      <c r="AD2193" s="13"/>
      <c r="AE2193" s="13"/>
      <c r="AT2193" s="239" t="s">
        <v>186</v>
      </c>
      <c r="AU2193" s="239" t="s">
        <v>88</v>
      </c>
      <c r="AV2193" s="13" t="s">
        <v>88</v>
      </c>
      <c r="AW2193" s="13" t="s">
        <v>39</v>
      </c>
      <c r="AX2193" s="13" t="s">
        <v>78</v>
      </c>
      <c r="AY2193" s="239" t="s">
        <v>146</v>
      </c>
    </row>
    <row r="2194" s="13" customFormat="1">
      <c r="A2194" s="13"/>
      <c r="B2194" s="229"/>
      <c r="C2194" s="230"/>
      <c r="D2194" s="221" t="s">
        <v>186</v>
      </c>
      <c r="E2194" s="231" t="s">
        <v>32</v>
      </c>
      <c r="F2194" s="232" t="s">
        <v>607</v>
      </c>
      <c r="G2194" s="230"/>
      <c r="H2194" s="233">
        <v>14.130000000000001</v>
      </c>
      <c r="I2194" s="234"/>
      <c r="J2194" s="230"/>
      <c r="K2194" s="230"/>
      <c r="L2194" s="235"/>
      <c r="M2194" s="236"/>
      <c r="N2194" s="237"/>
      <c r="O2194" s="237"/>
      <c r="P2194" s="237"/>
      <c r="Q2194" s="237"/>
      <c r="R2194" s="237"/>
      <c r="S2194" s="237"/>
      <c r="T2194" s="238"/>
      <c r="U2194" s="13"/>
      <c r="V2194" s="13"/>
      <c r="W2194" s="13"/>
      <c r="X2194" s="13"/>
      <c r="Y2194" s="13"/>
      <c r="Z2194" s="13"/>
      <c r="AA2194" s="13"/>
      <c r="AB2194" s="13"/>
      <c r="AC2194" s="13"/>
      <c r="AD2194" s="13"/>
      <c r="AE2194" s="13"/>
      <c r="AT2194" s="239" t="s">
        <v>186</v>
      </c>
      <c r="AU2194" s="239" t="s">
        <v>88</v>
      </c>
      <c r="AV2194" s="13" t="s">
        <v>88</v>
      </c>
      <c r="AW2194" s="13" t="s">
        <v>39</v>
      </c>
      <c r="AX2194" s="13" t="s">
        <v>78</v>
      </c>
      <c r="AY2194" s="239" t="s">
        <v>146</v>
      </c>
    </row>
    <row r="2195" s="13" customFormat="1">
      <c r="A2195" s="13"/>
      <c r="B2195" s="229"/>
      <c r="C2195" s="230"/>
      <c r="D2195" s="221" t="s">
        <v>186</v>
      </c>
      <c r="E2195" s="231" t="s">
        <v>32</v>
      </c>
      <c r="F2195" s="232" t="s">
        <v>608</v>
      </c>
      <c r="G2195" s="230"/>
      <c r="H2195" s="233">
        <v>14.130000000000001</v>
      </c>
      <c r="I2195" s="234"/>
      <c r="J2195" s="230"/>
      <c r="K2195" s="230"/>
      <c r="L2195" s="235"/>
      <c r="M2195" s="236"/>
      <c r="N2195" s="237"/>
      <c r="O2195" s="237"/>
      <c r="P2195" s="237"/>
      <c r="Q2195" s="237"/>
      <c r="R2195" s="237"/>
      <c r="S2195" s="237"/>
      <c r="T2195" s="238"/>
      <c r="U2195" s="13"/>
      <c r="V2195" s="13"/>
      <c r="W2195" s="13"/>
      <c r="X2195" s="13"/>
      <c r="Y2195" s="13"/>
      <c r="Z2195" s="13"/>
      <c r="AA2195" s="13"/>
      <c r="AB2195" s="13"/>
      <c r="AC2195" s="13"/>
      <c r="AD2195" s="13"/>
      <c r="AE2195" s="13"/>
      <c r="AT2195" s="239" t="s">
        <v>186</v>
      </c>
      <c r="AU2195" s="239" t="s">
        <v>88</v>
      </c>
      <c r="AV2195" s="13" t="s">
        <v>88</v>
      </c>
      <c r="AW2195" s="13" t="s">
        <v>39</v>
      </c>
      <c r="AX2195" s="13" t="s">
        <v>78</v>
      </c>
      <c r="AY2195" s="239" t="s">
        <v>146</v>
      </c>
    </row>
    <row r="2196" s="13" customFormat="1">
      <c r="A2196" s="13"/>
      <c r="B2196" s="229"/>
      <c r="C2196" s="230"/>
      <c r="D2196" s="221" t="s">
        <v>186</v>
      </c>
      <c r="E2196" s="231" t="s">
        <v>32</v>
      </c>
      <c r="F2196" s="232" t="s">
        <v>611</v>
      </c>
      <c r="G2196" s="230"/>
      <c r="H2196" s="233">
        <v>14.83</v>
      </c>
      <c r="I2196" s="234"/>
      <c r="J2196" s="230"/>
      <c r="K2196" s="230"/>
      <c r="L2196" s="235"/>
      <c r="M2196" s="236"/>
      <c r="N2196" s="237"/>
      <c r="O2196" s="237"/>
      <c r="P2196" s="237"/>
      <c r="Q2196" s="237"/>
      <c r="R2196" s="237"/>
      <c r="S2196" s="237"/>
      <c r="T2196" s="238"/>
      <c r="U2196" s="13"/>
      <c r="V2196" s="13"/>
      <c r="W2196" s="13"/>
      <c r="X2196" s="13"/>
      <c r="Y2196" s="13"/>
      <c r="Z2196" s="13"/>
      <c r="AA2196" s="13"/>
      <c r="AB2196" s="13"/>
      <c r="AC2196" s="13"/>
      <c r="AD2196" s="13"/>
      <c r="AE2196" s="13"/>
      <c r="AT2196" s="239" t="s">
        <v>186</v>
      </c>
      <c r="AU2196" s="239" t="s">
        <v>88</v>
      </c>
      <c r="AV2196" s="13" t="s">
        <v>88</v>
      </c>
      <c r="AW2196" s="13" t="s">
        <v>39</v>
      </c>
      <c r="AX2196" s="13" t="s">
        <v>78</v>
      </c>
      <c r="AY2196" s="239" t="s">
        <v>146</v>
      </c>
    </row>
    <row r="2197" s="13" customFormat="1">
      <c r="A2197" s="13"/>
      <c r="B2197" s="229"/>
      <c r="C2197" s="230"/>
      <c r="D2197" s="221" t="s">
        <v>186</v>
      </c>
      <c r="E2197" s="231" t="s">
        <v>32</v>
      </c>
      <c r="F2197" s="232" t="s">
        <v>612</v>
      </c>
      <c r="G2197" s="230"/>
      <c r="H2197" s="233">
        <v>3.1000000000000001</v>
      </c>
      <c r="I2197" s="234"/>
      <c r="J2197" s="230"/>
      <c r="K2197" s="230"/>
      <c r="L2197" s="235"/>
      <c r="M2197" s="236"/>
      <c r="N2197" s="237"/>
      <c r="O2197" s="237"/>
      <c r="P2197" s="237"/>
      <c r="Q2197" s="237"/>
      <c r="R2197" s="237"/>
      <c r="S2197" s="237"/>
      <c r="T2197" s="238"/>
      <c r="U2197" s="13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13"/>
      <c r="AT2197" s="239" t="s">
        <v>186</v>
      </c>
      <c r="AU2197" s="239" t="s">
        <v>88</v>
      </c>
      <c r="AV2197" s="13" t="s">
        <v>88</v>
      </c>
      <c r="AW2197" s="13" t="s">
        <v>39</v>
      </c>
      <c r="AX2197" s="13" t="s">
        <v>78</v>
      </c>
      <c r="AY2197" s="239" t="s">
        <v>146</v>
      </c>
    </row>
    <row r="2198" s="13" customFormat="1">
      <c r="A2198" s="13"/>
      <c r="B2198" s="229"/>
      <c r="C2198" s="230"/>
      <c r="D2198" s="221" t="s">
        <v>186</v>
      </c>
      <c r="E2198" s="231" t="s">
        <v>32</v>
      </c>
      <c r="F2198" s="232" t="s">
        <v>616</v>
      </c>
      <c r="G2198" s="230"/>
      <c r="H2198" s="233">
        <v>5.0700000000000003</v>
      </c>
      <c r="I2198" s="234"/>
      <c r="J2198" s="230"/>
      <c r="K2198" s="230"/>
      <c r="L2198" s="235"/>
      <c r="M2198" s="236"/>
      <c r="N2198" s="237"/>
      <c r="O2198" s="237"/>
      <c r="P2198" s="237"/>
      <c r="Q2198" s="237"/>
      <c r="R2198" s="237"/>
      <c r="S2198" s="237"/>
      <c r="T2198" s="238"/>
      <c r="U2198" s="13"/>
      <c r="V2198" s="13"/>
      <c r="W2198" s="13"/>
      <c r="X2198" s="13"/>
      <c r="Y2198" s="13"/>
      <c r="Z2198" s="13"/>
      <c r="AA2198" s="13"/>
      <c r="AB2198" s="13"/>
      <c r="AC2198" s="13"/>
      <c r="AD2198" s="13"/>
      <c r="AE2198" s="13"/>
      <c r="AT2198" s="239" t="s">
        <v>186</v>
      </c>
      <c r="AU2198" s="239" t="s">
        <v>88</v>
      </c>
      <c r="AV2198" s="13" t="s">
        <v>88</v>
      </c>
      <c r="AW2198" s="13" t="s">
        <v>39</v>
      </c>
      <c r="AX2198" s="13" t="s">
        <v>78</v>
      </c>
      <c r="AY2198" s="239" t="s">
        <v>146</v>
      </c>
    </row>
    <row r="2199" s="13" customFormat="1">
      <c r="A2199" s="13"/>
      <c r="B2199" s="229"/>
      <c r="C2199" s="230"/>
      <c r="D2199" s="221" t="s">
        <v>186</v>
      </c>
      <c r="E2199" s="231" t="s">
        <v>32</v>
      </c>
      <c r="F2199" s="232" t="s">
        <v>617</v>
      </c>
      <c r="G2199" s="230"/>
      <c r="H2199" s="233">
        <v>5.7199999999999998</v>
      </c>
      <c r="I2199" s="234"/>
      <c r="J2199" s="230"/>
      <c r="K2199" s="230"/>
      <c r="L2199" s="235"/>
      <c r="M2199" s="236"/>
      <c r="N2199" s="237"/>
      <c r="O2199" s="237"/>
      <c r="P2199" s="237"/>
      <c r="Q2199" s="237"/>
      <c r="R2199" s="237"/>
      <c r="S2199" s="237"/>
      <c r="T2199" s="238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T2199" s="239" t="s">
        <v>186</v>
      </c>
      <c r="AU2199" s="239" t="s">
        <v>88</v>
      </c>
      <c r="AV2199" s="13" t="s">
        <v>88</v>
      </c>
      <c r="AW2199" s="13" t="s">
        <v>39</v>
      </c>
      <c r="AX2199" s="13" t="s">
        <v>78</v>
      </c>
      <c r="AY2199" s="239" t="s">
        <v>146</v>
      </c>
    </row>
    <row r="2200" s="13" customFormat="1">
      <c r="A2200" s="13"/>
      <c r="B2200" s="229"/>
      <c r="C2200" s="230"/>
      <c r="D2200" s="221" t="s">
        <v>186</v>
      </c>
      <c r="E2200" s="231" t="s">
        <v>32</v>
      </c>
      <c r="F2200" s="232" t="s">
        <v>618</v>
      </c>
      <c r="G2200" s="230"/>
      <c r="H2200" s="233">
        <v>6.7800000000000002</v>
      </c>
      <c r="I2200" s="234"/>
      <c r="J2200" s="230"/>
      <c r="K2200" s="230"/>
      <c r="L2200" s="235"/>
      <c r="M2200" s="236"/>
      <c r="N2200" s="237"/>
      <c r="O2200" s="237"/>
      <c r="P2200" s="237"/>
      <c r="Q2200" s="237"/>
      <c r="R2200" s="237"/>
      <c r="S2200" s="237"/>
      <c r="T2200" s="238"/>
      <c r="U2200" s="13"/>
      <c r="V2200" s="13"/>
      <c r="W2200" s="13"/>
      <c r="X2200" s="13"/>
      <c r="Y2200" s="13"/>
      <c r="Z2200" s="13"/>
      <c r="AA2200" s="13"/>
      <c r="AB2200" s="13"/>
      <c r="AC2200" s="13"/>
      <c r="AD2200" s="13"/>
      <c r="AE2200" s="13"/>
      <c r="AT2200" s="239" t="s">
        <v>186</v>
      </c>
      <c r="AU2200" s="239" t="s">
        <v>88</v>
      </c>
      <c r="AV2200" s="13" t="s">
        <v>88</v>
      </c>
      <c r="AW2200" s="13" t="s">
        <v>39</v>
      </c>
      <c r="AX2200" s="13" t="s">
        <v>78</v>
      </c>
      <c r="AY2200" s="239" t="s">
        <v>146</v>
      </c>
    </row>
    <row r="2201" s="13" customFormat="1">
      <c r="A2201" s="13"/>
      <c r="B2201" s="229"/>
      <c r="C2201" s="230"/>
      <c r="D2201" s="221" t="s">
        <v>186</v>
      </c>
      <c r="E2201" s="231" t="s">
        <v>32</v>
      </c>
      <c r="F2201" s="232" t="s">
        <v>621</v>
      </c>
      <c r="G2201" s="230"/>
      <c r="H2201" s="233">
        <v>5.5099999999999998</v>
      </c>
      <c r="I2201" s="234"/>
      <c r="J2201" s="230"/>
      <c r="K2201" s="230"/>
      <c r="L2201" s="235"/>
      <c r="M2201" s="236"/>
      <c r="N2201" s="237"/>
      <c r="O2201" s="237"/>
      <c r="P2201" s="237"/>
      <c r="Q2201" s="237"/>
      <c r="R2201" s="237"/>
      <c r="S2201" s="237"/>
      <c r="T2201" s="238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T2201" s="239" t="s">
        <v>186</v>
      </c>
      <c r="AU2201" s="239" t="s">
        <v>88</v>
      </c>
      <c r="AV2201" s="13" t="s">
        <v>88</v>
      </c>
      <c r="AW2201" s="13" t="s">
        <v>39</v>
      </c>
      <c r="AX2201" s="13" t="s">
        <v>78</v>
      </c>
      <c r="AY2201" s="239" t="s">
        <v>146</v>
      </c>
    </row>
    <row r="2202" s="13" customFormat="1">
      <c r="A2202" s="13"/>
      <c r="B2202" s="229"/>
      <c r="C2202" s="230"/>
      <c r="D2202" s="221" t="s">
        <v>186</v>
      </c>
      <c r="E2202" s="231" t="s">
        <v>32</v>
      </c>
      <c r="F2202" s="232" t="s">
        <v>622</v>
      </c>
      <c r="G2202" s="230"/>
      <c r="H2202" s="233">
        <v>13.76</v>
      </c>
      <c r="I2202" s="234"/>
      <c r="J2202" s="230"/>
      <c r="K2202" s="230"/>
      <c r="L2202" s="235"/>
      <c r="M2202" s="236"/>
      <c r="N2202" s="237"/>
      <c r="O2202" s="237"/>
      <c r="P2202" s="237"/>
      <c r="Q2202" s="237"/>
      <c r="R2202" s="237"/>
      <c r="S2202" s="237"/>
      <c r="T2202" s="238"/>
      <c r="U2202" s="13"/>
      <c r="V2202" s="13"/>
      <c r="W2202" s="13"/>
      <c r="X2202" s="13"/>
      <c r="Y2202" s="13"/>
      <c r="Z2202" s="13"/>
      <c r="AA2202" s="13"/>
      <c r="AB2202" s="13"/>
      <c r="AC2202" s="13"/>
      <c r="AD2202" s="13"/>
      <c r="AE2202" s="13"/>
      <c r="AT2202" s="239" t="s">
        <v>186</v>
      </c>
      <c r="AU2202" s="239" t="s">
        <v>88</v>
      </c>
      <c r="AV2202" s="13" t="s">
        <v>88</v>
      </c>
      <c r="AW2202" s="13" t="s">
        <v>39</v>
      </c>
      <c r="AX2202" s="13" t="s">
        <v>78</v>
      </c>
      <c r="AY2202" s="239" t="s">
        <v>146</v>
      </c>
    </row>
    <row r="2203" s="13" customFormat="1">
      <c r="A2203" s="13"/>
      <c r="B2203" s="229"/>
      <c r="C2203" s="230"/>
      <c r="D2203" s="221" t="s">
        <v>186</v>
      </c>
      <c r="E2203" s="231" t="s">
        <v>32</v>
      </c>
      <c r="F2203" s="232" t="s">
        <v>623</v>
      </c>
      <c r="G2203" s="230"/>
      <c r="H2203" s="233">
        <v>3</v>
      </c>
      <c r="I2203" s="234"/>
      <c r="J2203" s="230"/>
      <c r="K2203" s="230"/>
      <c r="L2203" s="235"/>
      <c r="M2203" s="236"/>
      <c r="N2203" s="237"/>
      <c r="O2203" s="237"/>
      <c r="P2203" s="237"/>
      <c r="Q2203" s="237"/>
      <c r="R2203" s="237"/>
      <c r="S2203" s="237"/>
      <c r="T2203" s="238"/>
      <c r="U2203" s="13"/>
      <c r="V2203" s="13"/>
      <c r="W2203" s="13"/>
      <c r="X2203" s="13"/>
      <c r="Y2203" s="13"/>
      <c r="Z2203" s="13"/>
      <c r="AA2203" s="13"/>
      <c r="AB2203" s="13"/>
      <c r="AC2203" s="13"/>
      <c r="AD2203" s="13"/>
      <c r="AE2203" s="13"/>
      <c r="AT2203" s="239" t="s">
        <v>186</v>
      </c>
      <c r="AU2203" s="239" t="s">
        <v>88</v>
      </c>
      <c r="AV2203" s="13" t="s">
        <v>88</v>
      </c>
      <c r="AW2203" s="13" t="s">
        <v>39</v>
      </c>
      <c r="AX2203" s="13" t="s">
        <v>78</v>
      </c>
      <c r="AY2203" s="239" t="s">
        <v>146</v>
      </c>
    </row>
    <row r="2204" s="13" customFormat="1">
      <c r="A2204" s="13"/>
      <c r="B2204" s="229"/>
      <c r="C2204" s="230"/>
      <c r="D2204" s="221" t="s">
        <v>186</v>
      </c>
      <c r="E2204" s="231" t="s">
        <v>32</v>
      </c>
      <c r="F2204" s="232" t="s">
        <v>624</v>
      </c>
      <c r="G2204" s="230"/>
      <c r="H2204" s="233">
        <v>7.7400000000000002</v>
      </c>
      <c r="I2204" s="234"/>
      <c r="J2204" s="230"/>
      <c r="K2204" s="230"/>
      <c r="L2204" s="235"/>
      <c r="M2204" s="236"/>
      <c r="N2204" s="237"/>
      <c r="O2204" s="237"/>
      <c r="P2204" s="237"/>
      <c r="Q2204" s="237"/>
      <c r="R2204" s="237"/>
      <c r="S2204" s="237"/>
      <c r="T2204" s="238"/>
      <c r="U2204" s="13"/>
      <c r="V2204" s="13"/>
      <c r="W2204" s="13"/>
      <c r="X2204" s="13"/>
      <c r="Y2204" s="13"/>
      <c r="Z2204" s="13"/>
      <c r="AA2204" s="13"/>
      <c r="AB2204" s="13"/>
      <c r="AC2204" s="13"/>
      <c r="AD2204" s="13"/>
      <c r="AE2204" s="13"/>
      <c r="AT2204" s="239" t="s">
        <v>186</v>
      </c>
      <c r="AU2204" s="239" t="s">
        <v>88</v>
      </c>
      <c r="AV2204" s="13" t="s">
        <v>88</v>
      </c>
      <c r="AW2204" s="13" t="s">
        <v>39</v>
      </c>
      <c r="AX2204" s="13" t="s">
        <v>78</v>
      </c>
      <c r="AY2204" s="239" t="s">
        <v>146</v>
      </c>
    </row>
    <row r="2205" s="13" customFormat="1">
      <c r="A2205" s="13"/>
      <c r="B2205" s="229"/>
      <c r="C2205" s="230"/>
      <c r="D2205" s="221" t="s">
        <v>186</v>
      </c>
      <c r="E2205" s="231" t="s">
        <v>32</v>
      </c>
      <c r="F2205" s="232" t="s">
        <v>626</v>
      </c>
      <c r="G2205" s="230"/>
      <c r="H2205" s="233">
        <v>14.66</v>
      </c>
      <c r="I2205" s="234"/>
      <c r="J2205" s="230"/>
      <c r="K2205" s="230"/>
      <c r="L2205" s="235"/>
      <c r="M2205" s="236"/>
      <c r="N2205" s="237"/>
      <c r="O2205" s="237"/>
      <c r="P2205" s="237"/>
      <c r="Q2205" s="237"/>
      <c r="R2205" s="237"/>
      <c r="S2205" s="237"/>
      <c r="T2205" s="238"/>
      <c r="U2205" s="13"/>
      <c r="V2205" s="13"/>
      <c r="W2205" s="13"/>
      <c r="X2205" s="13"/>
      <c r="Y2205" s="13"/>
      <c r="Z2205" s="13"/>
      <c r="AA2205" s="13"/>
      <c r="AB2205" s="13"/>
      <c r="AC2205" s="13"/>
      <c r="AD2205" s="13"/>
      <c r="AE2205" s="13"/>
      <c r="AT2205" s="239" t="s">
        <v>186</v>
      </c>
      <c r="AU2205" s="239" t="s">
        <v>88</v>
      </c>
      <c r="AV2205" s="13" t="s">
        <v>88</v>
      </c>
      <c r="AW2205" s="13" t="s">
        <v>39</v>
      </c>
      <c r="AX2205" s="13" t="s">
        <v>78</v>
      </c>
      <c r="AY2205" s="239" t="s">
        <v>146</v>
      </c>
    </row>
    <row r="2206" s="13" customFormat="1">
      <c r="A2206" s="13"/>
      <c r="B2206" s="229"/>
      <c r="C2206" s="230"/>
      <c r="D2206" s="221" t="s">
        <v>186</v>
      </c>
      <c r="E2206" s="231" t="s">
        <v>32</v>
      </c>
      <c r="F2206" s="232" t="s">
        <v>627</v>
      </c>
      <c r="G2206" s="230"/>
      <c r="H2206" s="233">
        <v>3.1000000000000001</v>
      </c>
      <c r="I2206" s="234"/>
      <c r="J2206" s="230"/>
      <c r="K2206" s="230"/>
      <c r="L2206" s="235"/>
      <c r="M2206" s="236"/>
      <c r="N2206" s="237"/>
      <c r="O2206" s="237"/>
      <c r="P2206" s="237"/>
      <c r="Q2206" s="237"/>
      <c r="R2206" s="237"/>
      <c r="S2206" s="237"/>
      <c r="T2206" s="238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  <c r="AT2206" s="239" t="s">
        <v>186</v>
      </c>
      <c r="AU2206" s="239" t="s">
        <v>88</v>
      </c>
      <c r="AV2206" s="13" t="s">
        <v>88</v>
      </c>
      <c r="AW2206" s="13" t="s">
        <v>39</v>
      </c>
      <c r="AX2206" s="13" t="s">
        <v>78</v>
      </c>
      <c r="AY2206" s="239" t="s">
        <v>146</v>
      </c>
    </row>
    <row r="2207" s="14" customFormat="1">
      <c r="A2207" s="14"/>
      <c r="B2207" s="244"/>
      <c r="C2207" s="245"/>
      <c r="D2207" s="221" t="s">
        <v>186</v>
      </c>
      <c r="E2207" s="246" t="s">
        <v>32</v>
      </c>
      <c r="F2207" s="247" t="s">
        <v>2265</v>
      </c>
      <c r="G2207" s="245"/>
      <c r="H2207" s="246" t="s">
        <v>32</v>
      </c>
      <c r="I2207" s="248"/>
      <c r="J2207" s="245"/>
      <c r="K2207" s="245"/>
      <c r="L2207" s="249"/>
      <c r="M2207" s="250"/>
      <c r="N2207" s="251"/>
      <c r="O2207" s="251"/>
      <c r="P2207" s="251"/>
      <c r="Q2207" s="251"/>
      <c r="R2207" s="251"/>
      <c r="S2207" s="251"/>
      <c r="T2207" s="252"/>
      <c r="U2207" s="14"/>
      <c r="V2207" s="14"/>
      <c r="W2207" s="14"/>
      <c r="X2207" s="14"/>
      <c r="Y2207" s="14"/>
      <c r="Z2207" s="14"/>
      <c r="AA2207" s="14"/>
      <c r="AB2207" s="14"/>
      <c r="AC2207" s="14"/>
      <c r="AD2207" s="14"/>
      <c r="AE2207" s="14"/>
      <c r="AT2207" s="253" t="s">
        <v>186</v>
      </c>
      <c r="AU2207" s="253" t="s">
        <v>88</v>
      </c>
      <c r="AV2207" s="14" t="s">
        <v>86</v>
      </c>
      <c r="AW2207" s="14" t="s">
        <v>39</v>
      </c>
      <c r="AX2207" s="14" t="s">
        <v>78</v>
      </c>
      <c r="AY2207" s="253" t="s">
        <v>146</v>
      </c>
    </row>
    <row r="2208" s="13" customFormat="1">
      <c r="A2208" s="13"/>
      <c r="B2208" s="229"/>
      <c r="C2208" s="230"/>
      <c r="D2208" s="221" t="s">
        <v>186</v>
      </c>
      <c r="E2208" s="231" t="s">
        <v>32</v>
      </c>
      <c r="F2208" s="232" t="s">
        <v>2266</v>
      </c>
      <c r="G2208" s="230"/>
      <c r="H2208" s="233">
        <v>1.1160000000000001</v>
      </c>
      <c r="I2208" s="234"/>
      <c r="J2208" s="230"/>
      <c r="K2208" s="230"/>
      <c r="L2208" s="235"/>
      <c r="M2208" s="236"/>
      <c r="N2208" s="237"/>
      <c r="O2208" s="237"/>
      <c r="P2208" s="237"/>
      <c r="Q2208" s="237"/>
      <c r="R2208" s="237"/>
      <c r="S2208" s="237"/>
      <c r="T2208" s="238"/>
      <c r="U2208" s="13"/>
      <c r="V2208" s="13"/>
      <c r="W2208" s="13"/>
      <c r="X2208" s="13"/>
      <c r="Y2208" s="13"/>
      <c r="Z2208" s="13"/>
      <c r="AA2208" s="13"/>
      <c r="AB2208" s="13"/>
      <c r="AC2208" s="13"/>
      <c r="AD2208" s="13"/>
      <c r="AE2208" s="13"/>
      <c r="AT2208" s="239" t="s">
        <v>186</v>
      </c>
      <c r="AU2208" s="239" t="s">
        <v>88</v>
      </c>
      <c r="AV2208" s="13" t="s">
        <v>88</v>
      </c>
      <c r="AW2208" s="13" t="s">
        <v>39</v>
      </c>
      <c r="AX2208" s="13" t="s">
        <v>78</v>
      </c>
      <c r="AY2208" s="239" t="s">
        <v>146</v>
      </c>
    </row>
    <row r="2209" s="13" customFormat="1">
      <c r="A2209" s="13"/>
      <c r="B2209" s="229"/>
      <c r="C2209" s="230"/>
      <c r="D2209" s="221" t="s">
        <v>186</v>
      </c>
      <c r="E2209" s="231" t="s">
        <v>32</v>
      </c>
      <c r="F2209" s="232" t="s">
        <v>2267</v>
      </c>
      <c r="G2209" s="230"/>
      <c r="H2209" s="233">
        <v>0.96099999999999997</v>
      </c>
      <c r="I2209" s="234"/>
      <c r="J2209" s="230"/>
      <c r="K2209" s="230"/>
      <c r="L2209" s="235"/>
      <c r="M2209" s="236"/>
      <c r="N2209" s="237"/>
      <c r="O2209" s="237"/>
      <c r="P2209" s="237"/>
      <c r="Q2209" s="237"/>
      <c r="R2209" s="237"/>
      <c r="S2209" s="237"/>
      <c r="T2209" s="238"/>
      <c r="U2209" s="13"/>
      <c r="V2209" s="13"/>
      <c r="W2209" s="13"/>
      <c r="X2209" s="13"/>
      <c r="Y2209" s="13"/>
      <c r="Z2209" s="13"/>
      <c r="AA2209" s="13"/>
      <c r="AB2209" s="13"/>
      <c r="AC2209" s="13"/>
      <c r="AD2209" s="13"/>
      <c r="AE2209" s="13"/>
      <c r="AT2209" s="239" t="s">
        <v>186</v>
      </c>
      <c r="AU2209" s="239" t="s">
        <v>88</v>
      </c>
      <c r="AV2209" s="13" t="s">
        <v>88</v>
      </c>
      <c r="AW2209" s="13" t="s">
        <v>39</v>
      </c>
      <c r="AX2209" s="13" t="s">
        <v>78</v>
      </c>
      <c r="AY2209" s="239" t="s">
        <v>146</v>
      </c>
    </row>
    <row r="2210" s="13" customFormat="1">
      <c r="A2210" s="13"/>
      <c r="B2210" s="229"/>
      <c r="C2210" s="230"/>
      <c r="D2210" s="221" t="s">
        <v>186</v>
      </c>
      <c r="E2210" s="231" t="s">
        <v>32</v>
      </c>
      <c r="F2210" s="232" t="s">
        <v>2268</v>
      </c>
      <c r="G2210" s="230"/>
      <c r="H2210" s="233">
        <v>0.83299999999999996</v>
      </c>
      <c r="I2210" s="234"/>
      <c r="J2210" s="230"/>
      <c r="K2210" s="230"/>
      <c r="L2210" s="235"/>
      <c r="M2210" s="236"/>
      <c r="N2210" s="237"/>
      <c r="O2210" s="237"/>
      <c r="P2210" s="237"/>
      <c r="Q2210" s="237"/>
      <c r="R2210" s="237"/>
      <c r="S2210" s="237"/>
      <c r="T2210" s="238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  <c r="AT2210" s="239" t="s">
        <v>186</v>
      </c>
      <c r="AU2210" s="239" t="s">
        <v>88</v>
      </c>
      <c r="AV2210" s="13" t="s">
        <v>88</v>
      </c>
      <c r="AW2210" s="13" t="s">
        <v>39</v>
      </c>
      <c r="AX2210" s="13" t="s">
        <v>78</v>
      </c>
      <c r="AY2210" s="239" t="s">
        <v>146</v>
      </c>
    </row>
    <row r="2211" s="13" customFormat="1">
      <c r="A2211" s="13"/>
      <c r="B2211" s="229"/>
      <c r="C2211" s="230"/>
      <c r="D2211" s="221" t="s">
        <v>186</v>
      </c>
      <c r="E2211" s="231" t="s">
        <v>32</v>
      </c>
      <c r="F2211" s="232" t="s">
        <v>2269</v>
      </c>
      <c r="G2211" s="230"/>
      <c r="H2211" s="233">
        <v>2.0179999999999998</v>
      </c>
      <c r="I2211" s="234"/>
      <c r="J2211" s="230"/>
      <c r="K2211" s="230"/>
      <c r="L2211" s="235"/>
      <c r="M2211" s="236"/>
      <c r="N2211" s="237"/>
      <c r="O2211" s="237"/>
      <c r="P2211" s="237"/>
      <c r="Q2211" s="237"/>
      <c r="R2211" s="237"/>
      <c r="S2211" s="237"/>
      <c r="T2211" s="238"/>
      <c r="U2211" s="13"/>
      <c r="V2211" s="13"/>
      <c r="W2211" s="13"/>
      <c r="X2211" s="13"/>
      <c r="Y2211" s="13"/>
      <c r="Z2211" s="13"/>
      <c r="AA2211" s="13"/>
      <c r="AB2211" s="13"/>
      <c r="AC2211" s="13"/>
      <c r="AD2211" s="13"/>
      <c r="AE2211" s="13"/>
      <c r="AT2211" s="239" t="s">
        <v>186</v>
      </c>
      <c r="AU2211" s="239" t="s">
        <v>88</v>
      </c>
      <c r="AV2211" s="13" t="s">
        <v>88</v>
      </c>
      <c r="AW2211" s="13" t="s">
        <v>39</v>
      </c>
      <c r="AX2211" s="13" t="s">
        <v>78</v>
      </c>
      <c r="AY2211" s="239" t="s">
        <v>146</v>
      </c>
    </row>
    <row r="2212" s="13" customFormat="1">
      <c r="A2212" s="13"/>
      <c r="B2212" s="229"/>
      <c r="C2212" s="230"/>
      <c r="D2212" s="221" t="s">
        <v>186</v>
      </c>
      <c r="E2212" s="231" t="s">
        <v>32</v>
      </c>
      <c r="F2212" s="232" t="s">
        <v>2270</v>
      </c>
      <c r="G2212" s="230"/>
      <c r="H2212" s="233">
        <v>3.2730000000000001</v>
      </c>
      <c r="I2212" s="234"/>
      <c r="J2212" s="230"/>
      <c r="K2212" s="230"/>
      <c r="L2212" s="235"/>
      <c r="M2212" s="236"/>
      <c r="N2212" s="237"/>
      <c r="O2212" s="237"/>
      <c r="P2212" s="237"/>
      <c r="Q2212" s="237"/>
      <c r="R2212" s="237"/>
      <c r="S2212" s="237"/>
      <c r="T2212" s="238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T2212" s="239" t="s">
        <v>186</v>
      </c>
      <c r="AU2212" s="239" t="s">
        <v>88</v>
      </c>
      <c r="AV2212" s="13" t="s">
        <v>88</v>
      </c>
      <c r="AW2212" s="13" t="s">
        <v>39</v>
      </c>
      <c r="AX2212" s="13" t="s">
        <v>78</v>
      </c>
      <c r="AY2212" s="239" t="s">
        <v>146</v>
      </c>
    </row>
    <row r="2213" s="13" customFormat="1">
      <c r="A2213" s="13"/>
      <c r="B2213" s="229"/>
      <c r="C2213" s="230"/>
      <c r="D2213" s="221" t="s">
        <v>186</v>
      </c>
      <c r="E2213" s="231" t="s">
        <v>32</v>
      </c>
      <c r="F2213" s="232" t="s">
        <v>2271</v>
      </c>
      <c r="G2213" s="230"/>
      <c r="H2213" s="233">
        <v>1.0469999999999999</v>
      </c>
      <c r="I2213" s="234"/>
      <c r="J2213" s="230"/>
      <c r="K2213" s="230"/>
      <c r="L2213" s="235"/>
      <c r="M2213" s="236"/>
      <c r="N2213" s="237"/>
      <c r="O2213" s="237"/>
      <c r="P2213" s="237"/>
      <c r="Q2213" s="237"/>
      <c r="R2213" s="237"/>
      <c r="S2213" s="237"/>
      <c r="T2213" s="238"/>
      <c r="U2213" s="13"/>
      <c r="V2213" s="13"/>
      <c r="W2213" s="13"/>
      <c r="X2213" s="13"/>
      <c r="Y2213" s="13"/>
      <c r="Z2213" s="13"/>
      <c r="AA2213" s="13"/>
      <c r="AB2213" s="13"/>
      <c r="AC2213" s="13"/>
      <c r="AD2213" s="13"/>
      <c r="AE2213" s="13"/>
      <c r="AT2213" s="239" t="s">
        <v>186</v>
      </c>
      <c r="AU2213" s="239" t="s">
        <v>88</v>
      </c>
      <c r="AV2213" s="13" t="s">
        <v>88</v>
      </c>
      <c r="AW2213" s="13" t="s">
        <v>39</v>
      </c>
      <c r="AX2213" s="13" t="s">
        <v>78</v>
      </c>
      <c r="AY2213" s="239" t="s">
        <v>146</v>
      </c>
    </row>
    <row r="2214" s="13" customFormat="1">
      <c r="A2214" s="13"/>
      <c r="B2214" s="229"/>
      <c r="C2214" s="230"/>
      <c r="D2214" s="221" t="s">
        <v>186</v>
      </c>
      <c r="E2214" s="231" t="s">
        <v>32</v>
      </c>
      <c r="F2214" s="232" t="s">
        <v>2272</v>
      </c>
      <c r="G2214" s="230"/>
      <c r="H2214" s="233">
        <v>1.1499999999999999</v>
      </c>
      <c r="I2214" s="234"/>
      <c r="J2214" s="230"/>
      <c r="K2214" s="230"/>
      <c r="L2214" s="235"/>
      <c r="M2214" s="236"/>
      <c r="N2214" s="237"/>
      <c r="O2214" s="237"/>
      <c r="P2214" s="237"/>
      <c r="Q2214" s="237"/>
      <c r="R2214" s="237"/>
      <c r="S2214" s="237"/>
      <c r="T2214" s="238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T2214" s="239" t="s">
        <v>186</v>
      </c>
      <c r="AU2214" s="239" t="s">
        <v>88</v>
      </c>
      <c r="AV2214" s="13" t="s">
        <v>88</v>
      </c>
      <c r="AW2214" s="13" t="s">
        <v>39</v>
      </c>
      <c r="AX2214" s="13" t="s">
        <v>78</v>
      </c>
      <c r="AY2214" s="239" t="s">
        <v>146</v>
      </c>
    </row>
    <row r="2215" s="14" customFormat="1">
      <c r="A2215" s="14"/>
      <c r="B2215" s="244"/>
      <c r="C2215" s="245"/>
      <c r="D2215" s="221" t="s">
        <v>186</v>
      </c>
      <c r="E2215" s="246" t="s">
        <v>32</v>
      </c>
      <c r="F2215" s="247" t="s">
        <v>2257</v>
      </c>
      <c r="G2215" s="245"/>
      <c r="H2215" s="246" t="s">
        <v>32</v>
      </c>
      <c r="I2215" s="248"/>
      <c r="J2215" s="245"/>
      <c r="K2215" s="245"/>
      <c r="L2215" s="249"/>
      <c r="M2215" s="250"/>
      <c r="N2215" s="251"/>
      <c r="O2215" s="251"/>
      <c r="P2215" s="251"/>
      <c r="Q2215" s="251"/>
      <c r="R2215" s="251"/>
      <c r="S2215" s="251"/>
      <c r="T2215" s="252"/>
      <c r="U2215" s="14"/>
      <c r="V2215" s="14"/>
      <c r="W2215" s="14"/>
      <c r="X2215" s="14"/>
      <c r="Y2215" s="14"/>
      <c r="Z2215" s="14"/>
      <c r="AA2215" s="14"/>
      <c r="AB2215" s="14"/>
      <c r="AC2215" s="14"/>
      <c r="AD2215" s="14"/>
      <c r="AE2215" s="14"/>
      <c r="AT2215" s="253" t="s">
        <v>186</v>
      </c>
      <c r="AU2215" s="253" t="s">
        <v>88</v>
      </c>
      <c r="AV2215" s="14" t="s">
        <v>86</v>
      </c>
      <c r="AW2215" s="14" t="s">
        <v>39</v>
      </c>
      <c r="AX2215" s="14" t="s">
        <v>78</v>
      </c>
      <c r="AY2215" s="253" t="s">
        <v>146</v>
      </c>
    </row>
    <row r="2216" s="13" customFormat="1">
      <c r="A2216" s="13"/>
      <c r="B2216" s="229"/>
      <c r="C2216" s="230"/>
      <c r="D2216" s="221" t="s">
        <v>186</v>
      </c>
      <c r="E2216" s="231" t="s">
        <v>32</v>
      </c>
      <c r="F2216" s="232" t="s">
        <v>2258</v>
      </c>
      <c r="G2216" s="230"/>
      <c r="H2216" s="233">
        <v>24.263000000000002</v>
      </c>
      <c r="I2216" s="234"/>
      <c r="J2216" s="230"/>
      <c r="K2216" s="230"/>
      <c r="L2216" s="235"/>
      <c r="M2216" s="236"/>
      <c r="N2216" s="237"/>
      <c r="O2216" s="237"/>
      <c r="P2216" s="237"/>
      <c r="Q2216" s="237"/>
      <c r="R2216" s="237"/>
      <c r="S2216" s="237"/>
      <c r="T2216" s="238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T2216" s="239" t="s">
        <v>186</v>
      </c>
      <c r="AU2216" s="239" t="s">
        <v>88</v>
      </c>
      <c r="AV2216" s="13" t="s">
        <v>88</v>
      </c>
      <c r="AW2216" s="13" t="s">
        <v>39</v>
      </c>
      <c r="AX2216" s="13" t="s">
        <v>78</v>
      </c>
      <c r="AY2216" s="239" t="s">
        <v>146</v>
      </c>
    </row>
    <row r="2217" s="15" customFormat="1">
      <c r="A2217" s="15"/>
      <c r="B2217" s="254"/>
      <c r="C2217" s="255"/>
      <c r="D2217" s="221" t="s">
        <v>186</v>
      </c>
      <c r="E2217" s="256" t="s">
        <v>32</v>
      </c>
      <c r="F2217" s="257" t="s">
        <v>256</v>
      </c>
      <c r="G2217" s="255"/>
      <c r="H2217" s="258">
        <v>203.52100000000002</v>
      </c>
      <c r="I2217" s="259"/>
      <c r="J2217" s="255"/>
      <c r="K2217" s="255"/>
      <c r="L2217" s="260"/>
      <c r="M2217" s="261"/>
      <c r="N2217" s="262"/>
      <c r="O2217" s="262"/>
      <c r="P2217" s="262"/>
      <c r="Q2217" s="262"/>
      <c r="R2217" s="262"/>
      <c r="S2217" s="262"/>
      <c r="T2217" s="263"/>
      <c r="U2217" s="15"/>
      <c r="V2217" s="15"/>
      <c r="W2217" s="15"/>
      <c r="X2217" s="15"/>
      <c r="Y2217" s="15"/>
      <c r="Z2217" s="15"/>
      <c r="AA2217" s="15"/>
      <c r="AB2217" s="15"/>
      <c r="AC2217" s="15"/>
      <c r="AD2217" s="15"/>
      <c r="AE2217" s="15"/>
      <c r="AT2217" s="264" t="s">
        <v>186</v>
      </c>
      <c r="AU2217" s="264" t="s">
        <v>88</v>
      </c>
      <c r="AV2217" s="15" t="s">
        <v>171</v>
      </c>
      <c r="AW2217" s="15" t="s">
        <v>39</v>
      </c>
      <c r="AX2217" s="15" t="s">
        <v>86</v>
      </c>
      <c r="AY2217" s="264" t="s">
        <v>146</v>
      </c>
    </row>
    <row r="2218" s="2" customFormat="1" ht="24.15" customHeight="1">
      <c r="A2218" s="42"/>
      <c r="B2218" s="43"/>
      <c r="C2218" s="208" t="s">
        <v>2273</v>
      </c>
      <c r="D2218" s="208" t="s">
        <v>149</v>
      </c>
      <c r="E2218" s="209" t="s">
        <v>2274</v>
      </c>
      <c r="F2218" s="210" t="s">
        <v>2275</v>
      </c>
      <c r="G2218" s="211" t="s">
        <v>303</v>
      </c>
      <c r="H2218" s="212">
        <v>3.1000000000000001</v>
      </c>
      <c r="I2218" s="213"/>
      <c r="J2218" s="214">
        <f>ROUND(I2218*H2218,2)</f>
        <v>0</v>
      </c>
      <c r="K2218" s="210" t="s">
        <v>152</v>
      </c>
      <c r="L2218" s="48"/>
      <c r="M2218" s="215" t="s">
        <v>32</v>
      </c>
      <c r="N2218" s="216" t="s">
        <v>49</v>
      </c>
      <c r="O2218" s="88"/>
      <c r="P2218" s="217">
        <f>O2218*H2218</f>
        <v>0</v>
      </c>
      <c r="Q2218" s="217">
        <v>0</v>
      </c>
      <c r="R2218" s="217">
        <f>Q2218*H2218</f>
        <v>0</v>
      </c>
      <c r="S2218" s="217">
        <v>0</v>
      </c>
      <c r="T2218" s="218">
        <f>S2218*H2218</f>
        <v>0</v>
      </c>
      <c r="U2218" s="42"/>
      <c r="V2218" s="42"/>
      <c r="W2218" s="42"/>
      <c r="X2218" s="42"/>
      <c r="Y2218" s="42"/>
      <c r="Z2218" s="42"/>
      <c r="AA2218" s="42"/>
      <c r="AB2218" s="42"/>
      <c r="AC2218" s="42"/>
      <c r="AD2218" s="42"/>
      <c r="AE2218" s="42"/>
      <c r="AR2218" s="219" t="s">
        <v>362</v>
      </c>
      <c r="AT2218" s="219" t="s">
        <v>149</v>
      </c>
      <c r="AU2218" s="219" t="s">
        <v>88</v>
      </c>
      <c r="AY2218" s="20" t="s">
        <v>146</v>
      </c>
      <c r="BE2218" s="220">
        <f>IF(N2218="základní",J2218,0)</f>
        <v>0</v>
      </c>
      <c r="BF2218" s="220">
        <f>IF(N2218="snížená",J2218,0)</f>
        <v>0</v>
      </c>
      <c r="BG2218" s="220">
        <f>IF(N2218="zákl. přenesená",J2218,0)</f>
        <v>0</v>
      </c>
      <c r="BH2218" s="220">
        <f>IF(N2218="sníž. přenesená",J2218,0)</f>
        <v>0</v>
      </c>
      <c r="BI2218" s="220">
        <f>IF(N2218="nulová",J2218,0)</f>
        <v>0</v>
      </c>
      <c r="BJ2218" s="20" t="s">
        <v>86</v>
      </c>
      <c r="BK2218" s="220">
        <f>ROUND(I2218*H2218,2)</f>
        <v>0</v>
      </c>
      <c r="BL2218" s="20" t="s">
        <v>362</v>
      </c>
      <c r="BM2218" s="219" t="s">
        <v>2276</v>
      </c>
    </row>
    <row r="2219" s="2" customFormat="1">
      <c r="A2219" s="42"/>
      <c r="B2219" s="43"/>
      <c r="C2219" s="44"/>
      <c r="D2219" s="221" t="s">
        <v>155</v>
      </c>
      <c r="E2219" s="44"/>
      <c r="F2219" s="222" t="s">
        <v>2277</v>
      </c>
      <c r="G2219" s="44"/>
      <c r="H2219" s="44"/>
      <c r="I2219" s="223"/>
      <c r="J2219" s="44"/>
      <c r="K2219" s="44"/>
      <c r="L2219" s="48"/>
      <c r="M2219" s="224"/>
      <c r="N2219" s="225"/>
      <c r="O2219" s="88"/>
      <c r="P2219" s="88"/>
      <c r="Q2219" s="88"/>
      <c r="R2219" s="88"/>
      <c r="S2219" s="88"/>
      <c r="T2219" s="89"/>
      <c r="U2219" s="42"/>
      <c r="V2219" s="42"/>
      <c r="W2219" s="42"/>
      <c r="X2219" s="42"/>
      <c r="Y2219" s="42"/>
      <c r="Z2219" s="42"/>
      <c r="AA2219" s="42"/>
      <c r="AB2219" s="42"/>
      <c r="AC2219" s="42"/>
      <c r="AD2219" s="42"/>
      <c r="AE2219" s="42"/>
      <c r="AT2219" s="20" t="s">
        <v>155</v>
      </c>
      <c r="AU2219" s="20" t="s">
        <v>88</v>
      </c>
    </row>
    <row r="2220" s="2" customFormat="1">
      <c r="A2220" s="42"/>
      <c r="B2220" s="43"/>
      <c r="C2220" s="44"/>
      <c r="D2220" s="226" t="s">
        <v>156</v>
      </c>
      <c r="E2220" s="44"/>
      <c r="F2220" s="227" t="s">
        <v>2278</v>
      </c>
      <c r="G2220" s="44"/>
      <c r="H2220" s="44"/>
      <c r="I2220" s="223"/>
      <c r="J2220" s="44"/>
      <c r="K2220" s="44"/>
      <c r="L2220" s="48"/>
      <c r="M2220" s="224"/>
      <c r="N2220" s="225"/>
      <c r="O2220" s="88"/>
      <c r="P2220" s="88"/>
      <c r="Q2220" s="88"/>
      <c r="R2220" s="88"/>
      <c r="S2220" s="88"/>
      <c r="T2220" s="89"/>
      <c r="U2220" s="42"/>
      <c r="V2220" s="42"/>
      <c r="W2220" s="42"/>
      <c r="X2220" s="42"/>
      <c r="Y2220" s="42"/>
      <c r="Z2220" s="42"/>
      <c r="AA2220" s="42"/>
      <c r="AB2220" s="42"/>
      <c r="AC2220" s="42"/>
      <c r="AD2220" s="42"/>
      <c r="AE2220" s="42"/>
      <c r="AT2220" s="20" t="s">
        <v>156</v>
      </c>
      <c r="AU2220" s="20" t="s">
        <v>88</v>
      </c>
    </row>
    <row r="2221" s="14" customFormat="1">
      <c r="A2221" s="14"/>
      <c r="B2221" s="244"/>
      <c r="C2221" s="245"/>
      <c r="D2221" s="221" t="s">
        <v>186</v>
      </c>
      <c r="E2221" s="246" t="s">
        <v>32</v>
      </c>
      <c r="F2221" s="247" t="s">
        <v>506</v>
      </c>
      <c r="G2221" s="245"/>
      <c r="H2221" s="246" t="s">
        <v>32</v>
      </c>
      <c r="I2221" s="248"/>
      <c r="J2221" s="245"/>
      <c r="K2221" s="245"/>
      <c r="L2221" s="249"/>
      <c r="M2221" s="250"/>
      <c r="N2221" s="251"/>
      <c r="O2221" s="251"/>
      <c r="P2221" s="251"/>
      <c r="Q2221" s="251"/>
      <c r="R2221" s="251"/>
      <c r="S2221" s="251"/>
      <c r="T2221" s="252"/>
      <c r="U2221" s="14"/>
      <c r="V2221" s="14"/>
      <c r="W2221" s="14"/>
      <c r="X2221" s="14"/>
      <c r="Y2221" s="14"/>
      <c r="Z2221" s="14"/>
      <c r="AA2221" s="14"/>
      <c r="AB2221" s="14"/>
      <c r="AC2221" s="14"/>
      <c r="AD2221" s="14"/>
      <c r="AE2221" s="14"/>
      <c r="AT2221" s="253" t="s">
        <v>186</v>
      </c>
      <c r="AU2221" s="253" t="s">
        <v>88</v>
      </c>
      <c r="AV2221" s="14" t="s">
        <v>86</v>
      </c>
      <c r="AW2221" s="14" t="s">
        <v>39</v>
      </c>
      <c r="AX2221" s="14" t="s">
        <v>78</v>
      </c>
      <c r="AY2221" s="253" t="s">
        <v>146</v>
      </c>
    </row>
    <row r="2222" s="13" customFormat="1">
      <c r="A2222" s="13"/>
      <c r="B2222" s="229"/>
      <c r="C2222" s="230"/>
      <c r="D2222" s="221" t="s">
        <v>186</v>
      </c>
      <c r="E2222" s="231" t="s">
        <v>32</v>
      </c>
      <c r="F2222" s="232" t="s">
        <v>2279</v>
      </c>
      <c r="G2222" s="230"/>
      <c r="H2222" s="233">
        <v>3.1000000000000001</v>
      </c>
      <c r="I2222" s="234"/>
      <c r="J2222" s="230"/>
      <c r="K2222" s="230"/>
      <c r="L2222" s="235"/>
      <c r="M2222" s="236"/>
      <c r="N2222" s="237"/>
      <c r="O2222" s="237"/>
      <c r="P2222" s="237"/>
      <c r="Q2222" s="237"/>
      <c r="R2222" s="237"/>
      <c r="S2222" s="237"/>
      <c r="T2222" s="238"/>
      <c r="U2222" s="13"/>
      <c r="V2222" s="13"/>
      <c r="W2222" s="13"/>
      <c r="X2222" s="13"/>
      <c r="Y2222" s="13"/>
      <c r="Z2222" s="13"/>
      <c r="AA2222" s="13"/>
      <c r="AB2222" s="13"/>
      <c r="AC2222" s="13"/>
      <c r="AD2222" s="13"/>
      <c r="AE2222" s="13"/>
      <c r="AT2222" s="239" t="s">
        <v>186</v>
      </c>
      <c r="AU2222" s="239" t="s">
        <v>88</v>
      </c>
      <c r="AV2222" s="13" t="s">
        <v>88</v>
      </c>
      <c r="AW2222" s="13" t="s">
        <v>39</v>
      </c>
      <c r="AX2222" s="13" t="s">
        <v>86</v>
      </c>
      <c r="AY2222" s="239" t="s">
        <v>146</v>
      </c>
    </row>
    <row r="2223" s="2" customFormat="1" ht="21.75" customHeight="1">
      <c r="A2223" s="42"/>
      <c r="B2223" s="43"/>
      <c r="C2223" s="265" t="s">
        <v>2280</v>
      </c>
      <c r="D2223" s="265" t="s">
        <v>286</v>
      </c>
      <c r="E2223" s="266" t="s">
        <v>2281</v>
      </c>
      <c r="F2223" s="267" t="s">
        <v>2282</v>
      </c>
      <c r="G2223" s="268" t="s">
        <v>303</v>
      </c>
      <c r="H2223" s="269">
        <v>3.4100000000000001</v>
      </c>
      <c r="I2223" s="270"/>
      <c r="J2223" s="271">
        <f>ROUND(I2223*H2223,2)</f>
        <v>0</v>
      </c>
      <c r="K2223" s="267" t="s">
        <v>152</v>
      </c>
      <c r="L2223" s="272"/>
      <c r="M2223" s="273" t="s">
        <v>32</v>
      </c>
      <c r="N2223" s="274" t="s">
        <v>49</v>
      </c>
      <c r="O2223" s="88"/>
      <c r="P2223" s="217">
        <f>O2223*H2223</f>
        <v>0</v>
      </c>
      <c r="Q2223" s="217">
        <v>0.00012999999999999999</v>
      </c>
      <c r="R2223" s="217">
        <f>Q2223*H2223</f>
        <v>0.00044329999999999999</v>
      </c>
      <c r="S2223" s="217">
        <v>0</v>
      </c>
      <c r="T2223" s="218">
        <f>S2223*H2223</f>
        <v>0</v>
      </c>
      <c r="U2223" s="42"/>
      <c r="V2223" s="42"/>
      <c r="W2223" s="42"/>
      <c r="X2223" s="42"/>
      <c r="Y2223" s="42"/>
      <c r="Z2223" s="42"/>
      <c r="AA2223" s="42"/>
      <c r="AB2223" s="42"/>
      <c r="AC2223" s="42"/>
      <c r="AD2223" s="42"/>
      <c r="AE2223" s="42"/>
      <c r="AR2223" s="219" t="s">
        <v>538</v>
      </c>
      <c r="AT2223" s="219" t="s">
        <v>286</v>
      </c>
      <c r="AU2223" s="219" t="s">
        <v>88</v>
      </c>
      <c r="AY2223" s="20" t="s">
        <v>146</v>
      </c>
      <c r="BE2223" s="220">
        <f>IF(N2223="základní",J2223,0)</f>
        <v>0</v>
      </c>
      <c r="BF2223" s="220">
        <f>IF(N2223="snížená",J2223,0)</f>
        <v>0</v>
      </c>
      <c r="BG2223" s="220">
        <f>IF(N2223="zákl. přenesená",J2223,0)</f>
        <v>0</v>
      </c>
      <c r="BH2223" s="220">
        <f>IF(N2223="sníž. přenesená",J2223,0)</f>
        <v>0</v>
      </c>
      <c r="BI2223" s="220">
        <f>IF(N2223="nulová",J2223,0)</f>
        <v>0</v>
      </c>
      <c r="BJ2223" s="20" t="s">
        <v>86</v>
      </c>
      <c r="BK2223" s="220">
        <f>ROUND(I2223*H2223,2)</f>
        <v>0</v>
      </c>
      <c r="BL2223" s="20" t="s">
        <v>362</v>
      </c>
      <c r="BM2223" s="219" t="s">
        <v>2283</v>
      </c>
    </row>
    <row r="2224" s="2" customFormat="1">
      <c r="A2224" s="42"/>
      <c r="B2224" s="43"/>
      <c r="C2224" s="44"/>
      <c r="D2224" s="221" t="s">
        <v>155</v>
      </c>
      <c r="E2224" s="44"/>
      <c r="F2224" s="222" t="s">
        <v>2282</v>
      </c>
      <c r="G2224" s="44"/>
      <c r="H2224" s="44"/>
      <c r="I2224" s="223"/>
      <c r="J2224" s="44"/>
      <c r="K2224" s="44"/>
      <c r="L2224" s="48"/>
      <c r="M2224" s="224"/>
      <c r="N2224" s="225"/>
      <c r="O2224" s="88"/>
      <c r="P2224" s="88"/>
      <c r="Q2224" s="88"/>
      <c r="R2224" s="88"/>
      <c r="S2224" s="88"/>
      <c r="T2224" s="89"/>
      <c r="U2224" s="42"/>
      <c r="V2224" s="42"/>
      <c r="W2224" s="42"/>
      <c r="X2224" s="42"/>
      <c r="Y2224" s="42"/>
      <c r="Z2224" s="42"/>
      <c r="AA2224" s="42"/>
      <c r="AB2224" s="42"/>
      <c r="AC2224" s="42"/>
      <c r="AD2224" s="42"/>
      <c r="AE2224" s="42"/>
      <c r="AT2224" s="20" t="s">
        <v>155</v>
      </c>
      <c r="AU2224" s="20" t="s">
        <v>88</v>
      </c>
    </row>
    <row r="2225" s="13" customFormat="1">
      <c r="A2225" s="13"/>
      <c r="B2225" s="229"/>
      <c r="C2225" s="230"/>
      <c r="D2225" s="221" t="s">
        <v>186</v>
      </c>
      <c r="E2225" s="230"/>
      <c r="F2225" s="232" t="s">
        <v>2284</v>
      </c>
      <c r="G2225" s="230"/>
      <c r="H2225" s="233">
        <v>3.4100000000000001</v>
      </c>
      <c r="I2225" s="234"/>
      <c r="J2225" s="230"/>
      <c r="K2225" s="230"/>
      <c r="L2225" s="235"/>
      <c r="M2225" s="236"/>
      <c r="N2225" s="237"/>
      <c r="O2225" s="237"/>
      <c r="P2225" s="237"/>
      <c r="Q2225" s="237"/>
      <c r="R2225" s="237"/>
      <c r="S2225" s="237"/>
      <c r="T2225" s="238"/>
      <c r="U2225" s="13"/>
      <c r="V2225" s="13"/>
      <c r="W2225" s="13"/>
      <c r="X2225" s="13"/>
      <c r="Y2225" s="13"/>
      <c r="Z2225" s="13"/>
      <c r="AA2225" s="13"/>
      <c r="AB2225" s="13"/>
      <c r="AC2225" s="13"/>
      <c r="AD2225" s="13"/>
      <c r="AE2225" s="13"/>
      <c r="AT2225" s="239" t="s">
        <v>186</v>
      </c>
      <c r="AU2225" s="239" t="s">
        <v>88</v>
      </c>
      <c r="AV2225" s="13" t="s">
        <v>88</v>
      </c>
      <c r="AW2225" s="13" t="s">
        <v>4</v>
      </c>
      <c r="AX2225" s="13" t="s">
        <v>86</v>
      </c>
      <c r="AY2225" s="239" t="s">
        <v>146</v>
      </c>
    </row>
    <row r="2226" s="2" customFormat="1" ht="37.8" customHeight="1">
      <c r="A2226" s="42"/>
      <c r="B2226" s="43"/>
      <c r="C2226" s="208" t="s">
        <v>2285</v>
      </c>
      <c r="D2226" s="208" t="s">
        <v>149</v>
      </c>
      <c r="E2226" s="209" t="s">
        <v>2286</v>
      </c>
      <c r="F2226" s="210" t="s">
        <v>2287</v>
      </c>
      <c r="G2226" s="211" t="s">
        <v>303</v>
      </c>
      <c r="H2226" s="212">
        <v>42.042000000000002</v>
      </c>
      <c r="I2226" s="213"/>
      <c r="J2226" s="214">
        <f>ROUND(I2226*H2226,2)</f>
        <v>0</v>
      </c>
      <c r="K2226" s="210" t="s">
        <v>152</v>
      </c>
      <c r="L2226" s="48"/>
      <c r="M2226" s="215" t="s">
        <v>32</v>
      </c>
      <c r="N2226" s="216" t="s">
        <v>49</v>
      </c>
      <c r="O2226" s="88"/>
      <c r="P2226" s="217">
        <f>O2226*H2226</f>
        <v>0</v>
      </c>
      <c r="Q2226" s="217">
        <v>0.0018</v>
      </c>
      <c r="R2226" s="217">
        <f>Q2226*H2226</f>
        <v>0.075675599999999996</v>
      </c>
      <c r="S2226" s="217">
        <v>0</v>
      </c>
      <c r="T2226" s="218">
        <f>S2226*H2226</f>
        <v>0</v>
      </c>
      <c r="U2226" s="42"/>
      <c r="V2226" s="42"/>
      <c r="W2226" s="42"/>
      <c r="X2226" s="42"/>
      <c r="Y2226" s="42"/>
      <c r="Z2226" s="42"/>
      <c r="AA2226" s="42"/>
      <c r="AB2226" s="42"/>
      <c r="AC2226" s="42"/>
      <c r="AD2226" s="42"/>
      <c r="AE2226" s="42"/>
      <c r="AR2226" s="219" t="s">
        <v>362</v>
      </c>
      <c r="AT2226" s="219" t="s">
        <v>149</v>
      </c>
      <c r="AU2226" s="219" t="s">
        <v>88</v>
      </c>
      <c r="AY2226" s="20" t="s">
        <v>146</v>
      </c>
      <c r="BE2226" s="220">
        <f>IF(N2226="základní",J2226,0)</f>
        <v>0</v>
      </c>
      <c r="BF2226" s="220">
        <f>IF(N2226="snížená",J2226,0)</f>
        <v>0</v>
      </c>
      <c r="BG2226" s="220">
        <f>IF(N2226="zákl. přenesená",J2226,0)</f>
        <v>0</v>
      </c>
      <c r="BH2226" s="220">
        <f>IF(N2226="sníž. přenesená",J2226,0)</f>
        <v>0</v>
      </c>
      <c r="BI2226" s="220">
        <f>IF(N2226="nulová",J2226,0)</f>
        <v>0</v>
      </c>
      <c r="BJ2226" s="20" t="s">
        <v>86</v>
      </c>
      <c r="BK2226" s="220">
        <f>ROUND(I2226*H2226,2)</f>
        <v>0</v>
      </c>
      <c r="BL2226" s="20" t="s">
        <v>362</v>
      </c>
      <c r="BM2226" s="219" t="s">
        <v>2288</v>
      </c>
    </row>
    <row r="2227" s="2" customFormat="1">
      <c r="A2227" s="42"/>
      <c r="B2227" s="43"/>
      <c r="C2227" s="44"/>
      <c r="D2227" s="221" t="s">
        <v>155</v>
      </c>
      <c r="E2227" s="44"/>
      <c r="F2227" s="222" t="s">
        <v>2289</v>
      </c>
      <c r="G2227" s="44"/>
      <c r="H2227" s="44"/>
      <c r="I2227" s="223"/>
      <c r="J2227" s="44"/>
      <c r="K2227" s="44"/>
      <c r="L2227" s="48"/>
      <c r="M2227" s="224"/>
      <c r="N2227" s="225"/>
      <c r="O2227" s="88"/>
      <c r="P2227" s="88"/>
      <c r="Q2227" s="88"/>
      <c r="R2227" s="88"/>
      <c r="S2227" s="88"/>
      <c r="T2227" s="89"/>
      <c r="U2227" s="42"/>
      <c r="V2227" s="42"/>
      <c r="W2227" s="42"/>
      <c r="X2227" s="42"/>
      <c r="Y2227" s="42"/>
      <c r="Z2227" s="42"/>
      <c r="AA2227" s="42"/>
      <c r="AB2227" s="42"/>
      <c r="AC2227" s="42"/>
      <c r="AD2227" s="42"/>
      <c r="AE2227" s="42"/>
      <c r="AT2227" s="20" t="s">
        <v>155</v>
      </c>
      <c r="AU2227" s="20" t="s">
        <v>88</v>
      </c>
    </row>
    <row r="2228" s="2" customFormat="1">
      <c r="A2228" s="42"/>
      <c r="B2228" s="43"/>
      <c r="C2228" s="44"/>
      <c r="D2228" s="226" t="s">
        <v>156</v>
      </c>
      <c r="E2228" s="44"/>
      <c r="F2228" s="227" t="s">
        <v>2290</v>
      </c>
      <c r="G2228" s="44"/>
      <c r="H2228" s="44"/>
      <c r="I2228" s="223"/>
      <c r="J2228" s="44"/>
      <c r="K2228" s="44"/>
      <c r="L2228" s="48"/>
      <c r="M2228" s="224"/>
      <c r="N2228" s="225"/>
      <c r="O2228" s="88"/>
      <c r="P2228" s="88"/>
      <c r="Q2228" s="88"/>
      <c r="R2228" s="88"/>
      <c r="S2228" s="88"/>
      <c r="T2228" s="89"/>
      <c r="U2228" s="42"/>
      <c r="V2228" s="42"/>
      <c r="W2228" s="42"/>
      <c r="X2228" s="42"/>
      <c r="Y2228" s="42"/>
      <c r="Z2228" s="42"/>
      <c r="AA2228" s="42"/>
      <c r="AB2228" s="42"/>
      <c r="AC2228" s="42"/>
      <c r="AD2228" s="42"/>
      <c r="AE2228" s="42"/>
      <c r="AT2228" s="20" t="s">
        <v>156</v>
      </c>
      <c r="AU2228" s="20" t="s">
        <v>88</v>
      </c>
    </row>
    <row r="2229" s="14" customFormat="1">
      <c r="A2229" s="14"/>
      <c r="B2229" s="244"/>
      <c r="C2229" s="245"/>
      <c r="D2229" s="221" t="s">
        <v>186</v>
      </c>
      <c r="E2229" s="246" t="s">
        <v>32</v>
      </c>
      <c r="F2229" s="247" t="s">
        <v>2291</v>
      </c>
      <c r="G2229" s="245"/>
      <c r="H2229" s="246" t="s">
        <v>32</v>
      </c>
      <c r="I2229" s="248"/>
      <c r="J2229" s="245"/>
      <c r="K2229" s="245"/>
      <c r="L2229" s="249"/>
      <c r="M2229" s="250"/>
      <c r="N2229" s="251"/>
      <c r="O2229" s="251"/>
      <c r="P2229" s="251"/>
      <c r="Q2229" s="251"/>
      <c r="R2229" s="251"/>
      <c r="S2229" s="251"/>
      <c r="T2229" s="252"/>
      <c r="U2229" s="14"/>
      <c r="V2229" s="14"/>
      <c r="W2229" s="14"/>
      <c r="X2229" s="14"/>
      <c r="Y2229" s="14"/>
      <c r="Z2229" s="14"/>
      <c r="AA2229" s="14"/>
      <c r="AB2229" s="14"/>
      <c r="AC2229" s="14"/>
      <c r="AD2229" s="14"/>
      <c r="AE2229" s="14"/>
      <c r="AT2229" s="253" t="s">
        <v>186</v>
      </c>
      <c r="AU2229" s="253" t="s">
        <v>88</v>
      </c>
      <c r="AV2229" s="14" t="s">
        <v>86</v>
      </c>
      <c r="AW2229" s="14" t="s">
        <v>39</v>
      </c>
      <c r="AX2229" s="14" t="s">
        <v>78</v>
      </c>
      <c r="AY2229" s="253" t="s">
        <v>146</v>
      </c>
    </row>
    <row r="2230" s="13" customFormat="1">
      <c r="A2230" s="13"/>
      <c r="B2230" s="229"/>
      <c r="C2230" s="230"/>
      <c r="D2230" s="221" t="s">
        <v>186</v>
      </c>
      <c r="E2230" s="231" t="s">
        <v>32</v>
      </c>
      <c r="F2230" s="232" t="s">
        <v>2292</v>
      </c>
      <c r="G2230" s="230"/>
      <c r="H2230" s="233">
        <v>22.399999999999999</v>
      </c>
      <c r="I2230" s="234"/>
      <c r="J2230" s="230"/>
      <c r="K2230" s="230"/>
      <c r="L2230" s="235"/>
      <c r="M2230" s="236"/>
      <c r="N2230" s="237"/>
      <c r="O2230" s="237"/>
      <c r="P2230" s="237"/>
      <c r="Q2230" s="237"/>
      <c r="R2230" s="237"/>
      <c r="S2230" s="237"/>
      <c r="T2230" s="238"/>
      <c r="U2230" s="13"/>
      <c r="V2230" s="13"/>
      <c r="W2230" s="13"/>
      <c r="X2230" s="13"/>
      <c r="Y2230" s="13"/>
      <c r="Z2230" s="13"/>
      <c r="AA2230" s="13"/>
      <c r="AB2230" s="13"/>
      <c r="AC2230" s="13"/>
      <c r="AD2230" s="13"/>
      <c r="AE2230" s="13"/>
      <c r="AT2230" s="239" t="s">
        <v>186</v>
      </c>
      <c r="AU2230" s="239" t="s">
        <v>88</v>
      </c>
      <c r="AV2230" s="13" t="s">
        <v>88</v>
      </c>
      <c r="AW2230" s="13" t="s">
        <v>39</v>
      </c>
      <c r="AX2230" s="13" t="s">
        <v>78</v>
      </c>
      <c r="AY2230" s="239" t="s">
        <v>146</v>
      </c>
    </row>
    <row r="2231" s="14" customFormat="1">
      <c r="A2231" s="14"/>
      <c r="B2231" s="244"/>
      <c r="C2231" s="245"/>
      <c r="D2231" s="221" t="s">
        <v>186</v>
      </c>
      <c r="E2231" s="246" t="s">
        <v>32</v>
      </c>
      <c r="F2231" s="247" t="s">
        <v>2293</v>
      </c>
      <c r="G2231" s="245"/>
      <c r="H2231" s="246" t="s">
        <v>32</v>
      </c>
      <c r="I2231" s="248"/>
      <c r="J2231" s="245"/>
      <c r="K2231" s="245"/>
      <c r="L2231" s="249"/>
      <c r="M2231" s="250"/>
      <c r="N2231" s="251"/>
      <c r="O2231" s="251"/>
      <c r="P2231" s="251"/>
      <c r="Q2231" s="251"/>
      <c r="R2231" s="251"/>
      <c r="S2231" s="251"/>
      <c r="T2231" s="252"/>
      <c r="U2231" s="14"/>
      <c r="V2231" s="14"/>
      <c r="W2231" s="14"/>
      <c r="X2231" s="14"/>
      <c r="Y2231" s="14"/>
      <c r="Z2231" s="14"/>
      <c r="AA2231" s="14"/>
      <c r="AB2231" s="14"/>
      <c r="AC2231" s="14"/>
      <c r="AD2231" s="14"/>
      <c r="AE2231" s="14"/>
      <c r="AT2231" s="253" t="s">
        <v>186</v>
      </c>
      <c r="AU2231" s="253" t="s">
        <v>88</v>
      </c>
      <c r="AV2231" s="14" t="s">
        <v>86</v>
      </c>
      <c r="AW2231" s="14" t="s">
        <v>39</v>
      </c>
      <c r="AX2231" s="14" t="s">
        <v>78</v>
      </c>
      <c r="AY2231" s="253" t="s">
        <v>146</v>
      </c>
    </row>
    <row r="2232" s="13" customFormat="1">
      <c r="A2232" s="13"/>
      <c r="B2232" s="229"/>
      <c r="C2232" s="230"/>
      <c r="D2232" s="221" t="s">
        <v>186</v>
      </c>
      <c r="E2232" s="231" t="s">
        <v>32</v>
      </c>
      <c r="F2232" s="232" t="s">
        <v>2294</v>
      </c>
      <c r="G2232" s="230"/>
      <c r="H2232" s="233">
        <v>19.641999999999999</v>
      </c>
      <c r="I2232" s="234"/>
      <c r="J2232" s="230"/>
      <c r="K2232" s="230"/>
      <c r="L2232" s="235"/>
      <c r="M2232" s="236"/>
      <c r="N2232" s="237"/>
      <c r="O2232" s="237"/>
      <c r="P2232" s="237"/>
      <c r="Q2232" s="237"/>
      <c r="R2232" s="237"/>
      <c r="S2232" s="237"/>
      <c r="T2232" s="238"/>
      <c r="U2232" s="13"/>
      <c r="V2232" s="13"/>
      <c r="W2232" s="13"/>
      <c r="X2232" s="13"/>
      <c r="Y2232" s="13"/>
      <c r="Z2232" s="13"/>
      <c r="AA2232" s="13"/>
      <c r="AB2232" s="13"/>
      <c r="AC2232" s="13"/>
      <c r="AD2232" s="13"/>
      <c r="AE2232" s="13"/>
      <c r="AT2232" s="239" t="s">
        <v>186</v>
      </c>
      <c r="AU2232" s="239" t="s">
        <v>88</v>
      </c>
      <c r="AV2232" s="13" t="s">
        <v>88</v>
      </c>
      <c r="AW2232" s="13" t="s">
        <v>39</v>
      </c>
      <c r="AX2232" s="13" t="s">
        <v>78</v>
      </c>
      <c r="AY2232" s="239" t="s">
        <v>146</v>
      </c>
    </row>
    <row r="2233" s="15" customFormat="1">
      <c r="A2233" s="15"/>
      <c r="B2233" s="254"/>
      <c r="C2233" s="255"/>
      <c r="D2233" s="221" t="s">
        <v>186</v>
      </c>
      <c r="E2233" s="256" t="s">
        <v>32</v>
      </c>
      <c r="F2233" s="257" t="s">
        <v>256</v>
      </c>
      <c r="G2233" s="255"/>
      <c r="H2233" s="258">
        <v>42.042000000000002</v>
      </c>
      <c r="I2233" s="259"/>
      <c r="J2233" s="255"/>
      <c r="K2233" s="255"/>
      <c r="L2233" s="260"/>
      <c r="M2233" s="261"/>
      <c r="N2233" s="262"/>
      <c r="O2233" s="262"/>
      <c r="P2233" s="262"/>
      <c r="Q2233" s="262"/>
      <c r="R2233" s="262"/>
      <c r="S2233" s="262"/>
      <c r="T2233" s="263"/>
      <c r="U2233" s="15"/>
      <c r="V2233" s="15"/>
      <c r="W2233" s="15"/>
      <c r="X2233" s="15"/>
      <c r="Y2233" s="15"/>
      <c r="Z2233" s="15"/>
      <c r="AA2233" s="15"/>
      <c r="AB2233" s="15"/>
      <c r="AC2233" s="15"/>
      <c r="AD2233" s="15"/>
      <c r="AE2233" s="15"/>
      <c r="AT2233" s="264" t="s">
        <v>186</v>
      </c>
      <c r="AU2233" s="264" t="s">
        <v>88</v>
      </c>
      <c r="AV2233" s="15" t="s">
        <v>171</v>
      </c>
      <c r="AW2233" s="15" t="s">
        <v>39</v>
      </c>
      <c r="AX2233" s="15" t="s">
        <v>86</v>
      </c>
      <c r="AY2233" s="264" t="s">
        <v>146</v>
      </c>
    </row>
    <row r="2234" s="2" customFormat="1" ht="33" customHeight="1">
      <c r="A2234" s="42"/>
      <c r="B2234" s="43"/>
      <c r="C2234" s="265" t="s">
        <v>2295</v>
      </c>
      <c r="D2234" s="265" t="s">
        <v>286</v>
      </c>
      <c r="E2234" s="266" t="s">
        <v>2296</v>
      </c>
      <c r="F2234" s="267" t="s">
        <v>2297</v>
      </c>
      <c r="G2234" s="268" t="s">
        <v>294</v>
      </c>
      <c r="H2234" s="269">
        <v>26.689</v>
      </c>
      <c r="I2234" s="270"/>
      <c r="J2234" s="271">
        <f>ROUND(I2234*H2234,2)</f>
        <v>0</v>
      </c>
      <c r="K2234" s="267" t="s">
        <v>152</v>
      </c>
      <c r="L2234" s="272"/>
      <c r="M2234" s="273" t="s">
        <v>32</v>
      </c>
      <c r="N2234" s="274" t="s">
        <v>49</v>
      </c>
      <c r="O2234" s="88"/>
      <c r="P2234" s="217">
        <f>O2234*H2234</f>
        <v>0</v>
      </c>
      <c r="Q2234" s="217">
        <v>0.021999999999999999</v>
      </c>
      <c r="R2234" s="217">
        <f>Q2234*H2234</f>
        <v>0.58715799999999996</v>
      </c>
      <c r="S2234" s="217">
        <v>0</v>
      </c>
      <c r="T2234" s="218">
        <f>S2234*H2234</f>
        <v>0</v>
      </c>
      <c r="U2234" s="42"/>
      <c r="V2234" s="42"/>
      <c r="W2234" s="42"/>
      <c r="X2234" s="42"/>
      <c r="Y2234" s="42"/>
      <c r="Z2234" s="42"/>
      <c r="AA2234" s="42"/>
      <c r="AB2234" s="42"/>
      <c r="AC2234" s="42"/>
      <c r="AD2234" s="42"/>
      <c r="AE2234" s="42"/>
      <c r="AR2234" s="219" t="s">
        <v>538</v>
      </c>
      <c r="AT2234" s="219" t="s">
        <v>286</v>
      </c>
      <c r="AU2234" s="219" t="s">
        <v>88</v>
      </c>
      <c r="AY2234" s="20" t="s">
        <v>146</v>
      </c>
      <c r="BE2234" s="220">
        <f>IF(N2234="základní",J2234,0)</f>
        <v>0</v>
      </c>
      <c r="BF2234" s="220">
        <f>IF(N2234="snížená",J2234,0)</f>
        <v>0</v>
      </c>
      <c r="BG2234" s="220">
        <f>IF(N2234="zákl. přenesená",J2234,0)</f>
        <v>0</v>
      </c>
      <c r="BH2234" s="220">
        <f>IF(N2234="sníž. přenesená",J2234,0)</f>
        <v>0</v>
      </c>
      <c r="BI2234" s="220">
        <f>IF(N2234="nulová",J2234,0)</f>
        <v>0</v>
      </c>
      <c r="BJ2234" s="20" t="s">
        <v>86</v>
      </c>
      <c r="BK2234" s="220">
        <f>ROUND(I2234*H2234,2)</f>
        <v>0</v>
      </c>
      <c r="BL2234" s="20" t="s">
        <v>362</v>
      </c>
      <c r="BM2234" s="219" t="s">
        <v>2298</v>
      </c>
    </row>
    <row r="2235" s="2" customFormat="1">
      <c r="A2235" s="42"/>
      <c r="B2235" s="43"/>
      <c r="C2235" s="44"/>
      <c r="D2235" s="221" t="s">
        <v>155</v>
      </c>
      <c r="E2235" s="44"/>
      <c r="F2235" s="222" t="s">
        <v>2297</v>
      </c>
      <c r="G2235" s="44"/>
      <c r="H2235" s="44"/>
      <c r="I2235" s="223"/>
      <c r="J2235" s="44"/>
      <c r="K2235" s="44"/>
      <c r="L2235" s="48"/>
      <c r="M2235" s="224"/>
      <c r="N2235" s="225"/>
      <c r="O2235" s="88"/>
      <c r="P2235" s="88"/>
      <c r="Q2235" s="88"/>
      <c r="R2235" s="88"/>
      <c r="S2235" s="88"/>
      <c r="T2235" s="89"/>
      <c r="U2235" s="42"/>
      <c r="V2235" s="42"/>
      <c r="W2235" s="42"/>
      <c r="X2235" s="42"/>
      <c r="Y2235" s="42"/>
      <c r="Z2235" s="42"/>
      <c r="AA2235" s="42"/>
      <c r="AB2235" s="42"/>
      <c r="AC2235" s="42"/>
      <c r="AD2235" s="42"/>
      <c r="AE2235" s="42"/>
      <c r="AT2235" s="20" t="s">
        <v>155</v>
      </c>
      <c r="AU2235" s="20" t="s">
        <v>88</v>
      </c>
    </row>
    <row r="2236" s="13" customFormat="1">
      <c r="A2236" s="13"/>
      <c r="B2236" s="229"/>
      <c r="C2236" s="230"/>
      <c r="D2236" s="221" t="s">
        <v>186</v>
      </c>
      <c r="E2236" s="230"/>
      <c r="F2236" s="232" t="s">
        <v>2299</v>
      </c>
      <c r="G2236" s="230"/>
      <c r="H2236" s="233">
        <v>26.689</v>
      </c>
      <c r="I2236" s="234"/>
      <c r="J2236" s="230"/>
      <c r="K2236" s="230"/>
      <c r="L2236" s="235"/>
      <c r="M2236" s="236"/>
      <c r="N2236" s="237"/>
      <c r="O2236" s="237"/>
      <c r="P2236" s="237"/>
      <c r="Q2236" s="237"/>
      <c r="R2236" s="237"/>
      <c r="S2236" s="237"/>
      <c r="T2236" s="238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T2236" s="239" t="s">
        <v>186</v>
      </c>
      <c r="AU2236" s="239" t="s">
        <v>88</v>
      </c>
      <c r="AV2236" s="13" t="s">
        <v>88</v>
      </c>
      <c r="AW2236" s="13" t="s">
        <v>4</v>
      </c>
      <c r="AX2236" s="13" t="s">
        <v>86</v>
      </c>
      <c r="AY2236" s="239" t="s">
        <v>146</v>
      </c>
    </row>
    <row r="2237" s="2" customFormat="1" ht="24.15" customHeight="1">
      <c r="A2237" s="42"/>
      <c r="B2237" s="43"/>
      <c r="C2237" s="265" t="s">
        <v>2300</v>
      </c>
      <c r="D2237" s="265" t="s">
        <v>286</v>
      </c>
      <c r="E2237" s="266" t="s">
        <v>2301</v>
      </c>
      <c r="F2237" s="267" t="s">
        <v>2302</v>
      </c>
      <c r="G2237" s="268" t="s">
        <v>303</v>
      </c>
      <c r="H2237" s="269">
        <v>42.042000000000002</v>
      </c>
      <c r="I2237" s="270"/>
      <c r="J2237" s="271">
        <f>ROUND(I2237*H2237,2)</f>
        <v>0</v>
      </c>
      <c r="K2237" s="267" t="s">
        <v>152</v>
      </c>
      <c r="L2237" s="272"/>
      <c r="M2237" s="273" t="s">
        <v>32</v>
      </c>
      <c r="N2237" s="274" t="s">
        <v>49</v>
      </c>
      <c r="O2237" s="88"/>
      <c r="P2237" s="217">
        <f>O2237*H2237</f>
        <v>0</v>
      </c>
      <c r="Q2237" s="217">
        <v>0.00036000000000000002</v>
      </c>
      <c r="R2237" s="217">
        <f>Q2237*H2237</f>
        <v>0.015135120000000002</v>
      </c>
      <c r="S2237" s="217">
        <v>0</v>
      </c>
      <c r="T2237" s="218">
        <f>S2237*H2237</f>
        <v>0</v>
      </c>
      <c r="U2237" s="42"/>
      <c r="V2237" s="42"/>
      <c r="W2237" s="42"/>
      <c r="X2237" s="42"/>
      <c r="Y2237" s="42"/>
      <c r="Z2237" s="42"/>
      <c r="AA2237" s="42"/>
      <c r="AB2237" s="42"/>
      <c r="AC2237" s="42"/>
      <c r="AD2237" s="42"/>
      <c r="AE2237" s="42"/>
      <c r="AR2237" s="219" t="s">
        <v>538</v>
      </c>
      <c r="AT2237" s="219" t="s">
        <v>286</v>
      </c>
      <c r="AU2237" s="219" t="s">
        <v>88</v>
      </c>
      <c r="AY2237" s="20" t="s">
        <v>146</v>
      </c>
      <c r="BE2237" s="220">
        <f>IF(N2237="základní",J2237,0)</f>
        <v>0</v>
      </c>
      <c r="BF2237" s="220">
        <f>IF(N2237="snížená",J2237,0)</f>
        <v>0</v>
      </c>
      <c r="BG2237" s="220">
        <f>IF(N2237="zákl. přenesená",J2237,0)</f>
        <v>0</v>
      </c>
      <c r="BH2237" s="220">
        <f>IF(N2237="sníž. přenesená",J2237,0)</f>
        <v>0</v>
      </c>
      <c r="BI2237" s="220">
        <f>IF(N2237="nulová",J2237,0)</f>
        <v>0</v>
      </c>
      <c r="BJ2237" s="20" t="s">
        <v>86</v>
      </c>
      <c r="BK2237" s="220">
        <f>ROUND(I2237*H2237,2)</f>
        <v>0</v>
      </c>
      <c r="BL2237" s="20" t="s">
        <v>362</v>
      </c>
      <c r="BM2237" s="219" t="s">
        <v>2303</v>
      </c>
    </row>
    <row r="2238" s="2" customFormat="1">
      <c r="A2238" s="42"/>
      <c r="B2238" s="43"/>
      <c r="C2238" s="44"/>
      <c r="D2238" s="221" t="s">
        <v>155</v>
      </c>
      <c r="E2238" s="44"/>
      <c r="F2238" s="222" t="s">
        <v>2302</v>
      </c>
      <c r="G2238" s="44"/>
      <c r="H2238" s="44"/>
      <c r="I2238" s="223"/>
      <c r="J2238" s="44"/>
      <c r="K2238" s="44"/>
      <c r="L2238" s="48"/>
      <c r="M2238" s="224"/>
      <c r="N2238" s="225"/>
      <c r="O2238" s="88"/>
      <c r="P2238" s="88"/>
      <c r="Q2238" s="88"/>
      <c r="R2238" s="88"/>
      <c r="S2238" s="88"/>
      <c r="T2238" s="89"/>
      <c r="U2238" s="42"/>
      <c r="V2238" s="42"/>
      <c r="W2238" s="42"/>
      <c r="X2238" s="42"/>
      <c r="Y2238" s="42"/>
      <c r="Z2238" s="42"/>
      <c r="AA2238" s="42"/>
      <c r="AB2238" s="42"/>
      <c r="AC2238" s="42"/>
      <c r="AD2238" s="42"/>
      <c r="AE2238" s="42"/>
      <c r="AT2238" s="20" t="s">
        <v>155</v>
      </c>
      <c r="AU2238" s="20" t="s">
        <v>88</v>
      </c>
    </row>
    <row r="2239" s="14" customFormat="1">
      <c r="A2239" s="14"/>
      <c r="B2239" s="244"/>
      <c r="C2239" s="245"/>
      <c r="D2239" s="221" t="s">
        <v>186</v>
      </c>
      <c r="E2239" s="246" t="s">
        <v>32</v>
      </c>
      <c r="F2239" s="247" t="s">
        <v>2291</v>
      </c>
      <c r="G2239" s="245"/>
      <c r="H2239" s="246" t="s">
        <v>32</v>
      </c>
      <c r="I2239" s="248"/>
      <c r="J2239" s="245"/>
      <c r="K2239" s="245"/>
      <c r="L2239" s="249"/>
      <c r="M2239" s="250"/>
      <c r="N2239" s="251"/>
      <c r="O2239" s="251"/>
      <c r="P2239" s="251"/>
      <c r="Q2239" s="251"/>
      <c r="R2239" s="251"/>
      <c r="S2239" s="251"/>
      <c r="T2239" s="252"/>
      <c r="U2239" s="14"/>
      <c r="V2239" s="14"/>
      <c r="W2239" s="14"/>
      <c r="X2239" s="14"/>
      <c r="Y2239" s="14"/>
      <c r="Z2239" s="14"/>
      <c r="AA2239" s="14"/>
      <c r="AB2239" s="14"/>
      <c r="AC2239" s="14"/>
      <c r="AD2239" s="14"/>
      <c r="AE2239" s="14"/>
      <c r="AT2239" s="253" t="s">
        <v>186</v>
      </c>
      <c r="AU2239" s="253" t="s">
        <v>88</v>
      </c>
      <c r="AV2239" s="14" t="s">
        <v>86</v>
      </c>
      <c r="AW2239" s="14" t="s">
        <v>39</v>
      </c>
      <c r="AX2239" s="14" t="s">
        <v>78</v>
      </c>
      <c r="AY2239" s="253" t="s">
        <v>146</v>
      </c>
    </row>
    <row r="2240" s="13" customFormat="1">
      <c r="A2240" s="13"/>
      <c r="B2240" s="229"/>
      <c r="C2240" s="230"/>
      <c r="D2240" s="221" t="s">
        <v>186</v>
      </c>
      <c r="E2240" s="231" t="s">
        <v>32</v>
      </c>
      <c r="F2240" s="232" t="s">
        <v>2292</v>
      </c>
      <c r="G2240" s="230"/>
      <c r="H2240" s="233">
        <v>22.399999999999999</v>
      </c>
      <c r="I2240" s="234"/>
      <c r="J2240" s="230"/>
      <c r="K2240" s="230"/>
      <c r="L2240" s="235"/>
      <c r="M2240" s="236"/>
      <c r="N2240" s="237"/>
      <c r="O2240" s="237"/>
      <c r="P2240" s="237"/>
      <c r="Q2240" s="237"/>
      <c r="R2240" s="237"/>
      <c r="S2240" s="237"/>
      <c r="T2240" s="238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T2240" s="239" t="s">
        <v>186</v>
      </c>
      <c r="AU2240" s="239" t="s">
        <v>88</v>
      </c>
      <c r="AV2240" s="13" t="s">
        <v>88</v>
      </c>
      <c r="AW2240" s="13" t="s">
        <v>39</v>
      </c>
      <c r="AX2240" s="13" t="s">
        <v>78</v>
      </c>
      <c r="AY2240" s="239" t="s">
        <v>146</v>
      </c>
    </row>
    <row r="2241" s="14" customFormat="1">
      <c r="A2241" s="14"/>
      <c r="B2241" s="244"/>
      <c r="C2241" s="245"/>
      <c r="D2241" s="221" t="s">
        <v>186</v>
      </c>
      <c r="E2241" s="246" t="s">
        <v>32</v>
      </c>
      <c r="F2241" s="247" t="s">
        <v>2293</v>
      </c>
      <c r="G2241" s="245"/>
      <c r="H2241" s="246" t="s">
        <v>32</v>
      </c>
      <c r="I2241" s="248"/>
      <c r="J2241" s="245"/>
      <c r="K2241" s="245"/>
      <c r="L2241" s="249"/>
      <c r="M2241" s="250"/>
      <c r="N2241" s="251"/>
      <c r="O2241" s="251"/>
      <c r="P2241" s="251"/>
      <c r="Q2241" s="251"/>
      <c r="R2241" s="251"/>
      <c r="S2241" s="251"/>
      <c r="T2241" s="252"/>
      <c r="U2241" s="14"/>
      <c r="V2241" s="14"/>
      <c r="W2241" s="14"/>
      <c r="X2241" s="14"/>
      <c r="Y2241" s="14"/>
      <c r="Z2241" s="14"/>
      <c r="AA2241" s="14"/>
      <c r="AB2241" s="14"/>
      <c r="AC2241" s="14"/>
      <c r="AD2241" s="14"/>
      <c r="AE2241" s="14"/>
      <c r="AT2241" s="253" t="s">
        <v>186</v>
      </c>
      <c r="AU2241" s="253" t="s">
        <v>88</v>
      </c>
      <c r="AV2241" s="14" t="s">
        <v>86</v>
      </c>
      <c r="AW2241" s="14" t="s">
        <v>39</v>
      </c>
      <c r="AX2241" s="14" t="s">
        <v>78</v>
      </c>
      <c r="AY2241" s="253" t="s">
        <v>146</v>
      </c>
    </row>
    <row r="2242" s="13" customFormat="1">
      <c r="A2242" s="13"/>
      <c r="B2242" s="229"/>
      <c r="C2242" s="230"/>
      <c r="D2242" s="221" t="s">
        <v>186</v>
      </c>
      <c r="E2242" s="231" t="s">
        <v>32</v>
      </c>
      <c r="F2242" s="232" t="s">
        <v>2294</v>
      </c>
      <c r="G2242" s="230"/>
      <c r="H2242" s="233">
        <v>19.641999999999999</v>
      </c>
      <c r="I2242" s="234"/>
      <c r="J2242" s="230"/>
      <c r="K2242" s="230"/>
      <c r="L2242" s="235"/>
      <c r="M2242" s="236"/>
      <c r="N2242" s="237"/>
      <c r="O2242" s="237"/>
      <c r="P2242" s="237"/>
      <c r="Q2242" s="237"/>
      <c r="R2242" s="237"/>
      <c r="S2242" s="237"/>
      <c r="T2242" s="238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T2242" s="239" t="s">
        <v>186</v>
      </c>
      <c r="AU2242" s="239" t="s">
        <v>88</v>
      </c>
      <c r="AV2242" s="13" t="s">
        <v>88</v>
      </c>
      <c r="AW2242" s="13" t="s">
        <v>39</v>
      </c>
      <c r="AX2242" s="13" t="s">
        <v>78</v>
      </c>
      <c r="AY2242" s="239" t="s">
        <v>146</v>
      </c>
    </row>
    <row r="2243" s="15" customFormat="1">
      <c r="A2243" s="15"/>
      <c r="B2243" s="254"/>
      <c r="C2243" s="255"/>
      <c r="D2243" s="221" t="s">
        <v>186</v>
      </c>
      <c r="E2243" s="256" t="s">
        <v>32</v>
      </c>
      <c r="F2243" s="257" t="s">
        <v>256</v>
      </c>
      <c r="G2243" s="255"/>
      <c r="H2243" s="258">
        <v>42.042000000000002</v>
      </c>
      <c r="I2243" s="259"/>
      <c r="J2243" s="255"/>
      <c r="K2243" s="255"/>
      <c r="L2243" s="260"/>
      <c r="M2243" s="261"/>
      <c r="N2243" s="262"/>
      <c r="O2243" s="262"/>
      <c r="P2243" s="262"/>
      <c r="Q2243" s="262"/>
      <c r="R2243" s="262"/>
      <c r="S2243" s="262"/>
      <c r="T2243" s="263"/>
      <c r="U2243" s="15"/>
      <c r="V2243" s="15"/>
      <c r="W2243" s="15"/>
      <c r="X2243" s="15"/>
      <c r="Y2243" s="15"/>
      <c r="Z2243" s="15"/>
      <c r="AA2243" s="15"/>
      <c r="AB2243" s="15"/>
      <c r="AC2243" s="15"/>
      <c r="AD2243" s="15"/>
      <c r="AE2243" s="15"/>
      <c r="AT2243" s="264" t="s">
        <v>186</v>
      </c>
      <c r="AU2243" s="264" t="s">
        <v>88</v>
      </c>
      <c r="AV2243" s="15" t="s">
        <v>171</v>
      </c>
      <c r="AW2243" s="15" t="s">
        <v>39</v>
      </c>
      <c r="AX2243" s="15" t="s">
        <v>86</v>
      </c>
      <c r="AY2243" s="264" t="s">
        <v>146</v>
      </c>
    </row>
    <row r="2244" s="2" customFormat="1" ht="37.8" customHeight="1">
      <c r="A2244" s="42"/>
      <c r="B2244" s="43"/>
      <c r="C2244" s="208" t="s">
        <v>2304</v>
      </c>
      <c r="D2244" s="208" t="s">
        <v>149</v>
      </c>
      <c r="E2244" s="209" t="s">
        <v>2305</v>
      </c>
      <c r="F2244" s="210" t="s">
        <v>2306</v>
      </c>
      <c r="G2244" s="211" t="s">
        <v>303</v>
      </c>
      <c r="H2244" s="212">
        <v>42.042000000000002</v>
      </c>
      <c r="I2244" s="213"/>
      <c r="J2244" s="214">
        <f>ROUND(I2244*H2244,2)</f>
        <v>0</v>
      </c>
      <c r="K2244" s="210" t="s">
        <v>152</v>
      </c>
      <c r="L2244" s="48"/>
      <c r="M2244" s="215" t="s">
        <v>32</v>
      </c>
      <c r="N2244" s="216" t="s">
        <v>49</v>
      </c>
      <c r="O2244" s="88"/>
      <c r="P2244" s="217">
        <f>O2244*H2244</f>
        <v>0</v>
      </c>
      <c r="Q2244" s="217">
        <v>0.0010200000000000001</v>
      </c>
      <c r="R2244" s="217">
        <f>Q2244*H2244</f>
        <v>0.042882840000000005</v>
      </c>
      <c r="S2244" s="217">
        <v>0</v>
      </c>
      <c r="T2244" s="218">
        <f>S2244*H2244</f>
        <v>0</v>
      </c>
      <c r="U2244" s="42"/>
      <c r="V2244" s="42"/>
      <c r="W2244" s="42"/>
      <c r="X2244" s="42"/>
      <c r="Y2244" s="42"/>
      <c r="Z2244" s="42"/>
      <c r="AA2244" s="42"/>
      <c r="AB2244" s="42"/>
      <c r="AC2244" s="42"/>
      <c r="AD2244" s="42"/>
      <c r="AE2244" s="42"/>
      <c r="AR2244" s="219" t="s">
        <v>362</v>
      </c>
      <c r="AT2244" s="219" t="s">
        <v>149</v>
      </c>
      <c r="AU2244" s="219" t="s">
        <v>88</v>
      </c>
      <c r="AY2244" s="20" t="s">
        <v>146</v>
      </c>
      <c r="BE2244" s="220">
        <f>IF(N2244="základní",J2244,0)</f>
        <v>0</v>
      </c>
      <c r="BF2244" s="220">
        <f>IF(N2244="snížená",J2244,0)</f>
        <v>0</v>
      </c>
      <c r="BG2244" s="220">
        <f>IF(N2244="zákl. přenesená",J2244,0)</f>
        <v>0</v>
      </c>
      <c r="BH2244" s="220">
        <f>IF(N2244="sníž. přenesená",J2244,0)</f>
        <v>0</v>
      </c>
      <c r="BI2244" s="220">
        <f>IF(N2244="nulová",J2244,0)</f>
        <v>0</v>
      </c>
      <c r="BJ2244" s="20" t="s">
        <v>86</v>
      </c>
      <c r="BK2244" s="220">
        <f>ROUND(I2244*H2244,2)</f>
        <v>0</v>
      </c>
      <c r="BL2244" s="20" t="s">
        <v>362</v>
      </c>
      <c r="BM2244" s="219" t="s">
        <v>2307</v>
      </c>
    </row>
    <row r="2245" s="2" customFormat="1">
      <c r="A2245" s="42"/>
      <c r="B2245" s="43"/>
      <c r="C2245" s="44"/>
      <c r="D2245" s="221" t="s">
        <v>155</v>
      </c>
      <c r="E2245" s="44"/>
      <c r="F2245" s="222" t="s">
        <v>2308</v>
      </c>
      <c r="G2245" s="44"/>
      <c r="H2245" s="44"/>
      <c r="I2245" s="223"/>
      <c r="J2245" s="44"/>
      <c r="K2245" s="44"/>
      <c r="L2245" s="48"/>
      <c r="M2245" s="224"/>
      <c r="N2245" s="225"/>
      <c r="O2245" s="88"/>
      <c r="P2245" s="88"/>
      <c r="Q2245" s="88"/>
      <c r="R2245" s="88"/>
      <c r="S2245" s="88"/>
      <c r="T2245" s="89"/>
      <c r="U2245" s="42"/>
      <c r="V2245" s="42"/>
      <c r="W2245" s="42"/>
      <c r="X2245" s="42"/>
      <c r="Y2245" s="42"/>
      <c r="Z2245" s="42"/>
      <c r="AA2245" s="42"/>
      <c r="AB2245" s="42"/>
      <c r="AC2245" s="42"/>
      <c r="AD2245" s="42"/>
      <c r="AE2245" s="42"/>
      <c r="AT2245" s="20" t="s">
        <v>155</v>
      </c>
      <c r="AU2245" s="20" t="s">
        <v>88</v>
      </c>
    </row>
    <row r="2246" s="2" customFormat="1">
      <c r="A2246" s="42"/>
      <c r="B2246" s="43"/>
      <c r="C2246" s="44"/>
      <c r="D2246" s="226" t="s">
        <v>156</v>
      </c>
      <c r="E2246" s="44"/>
      <c r="F2246" s="227" t="s">
        <v>2309</v>
      </c>
      <c r="G2246" s="44"/>
      <c r="H2246" s="44"/>
      <c r="I2246" s="223"/>
      <c r="J2246" s="44"/>
      <c r="K2246" s="44"/>
      <c r="L2246" s="48"/>
      <c r="M2246" s="224"/>
      <c r="N2246" s="225"/>
      <c r="O2246" s="88"/>
      <c r="P2246" s="88"/>
      <c r="Q2246" s="88"/>
      <c r="R2246" s="88"/>
      <c r="S2246" s="88"/>
      <c r="T2246" s="89"/>
      <c r="U2246" s="42"/>
      <c r="V2246" s="42"/>
      <c r="W2246" s="42"/>
      <c r="X2246" s="42"/>
      <c r="Y2246" s="42"/>
      <c r="Z2246" s="42"/>
      <c r="AA2246" s="42"/>
      <c r="AB2246" s="42"/>
      <c r="AC2246" s="42"/>
      <c r="AD2246" s="42"/>
      <c r="AE2246" s="42"/>
      <c r="AT2246" s="20" t="s">
        <v>156</v>
      </c>
      <c r="AU2246" s="20" t="s">
        <v>88</v>
      </c>
    </row>
    <row r="2247" s="14" customFormat="1">
      <c r="A2247" s="14"/>
      <c r="B2247" s="244"/>
      <c r="C2247" s="245"/>
      <c r="D2247" s="221" t="s">
        <v>186</v>
      </c>
      <c r="E2247" s="246" t="s">
        <v>32</v>
      </c>
      <c r="F2247" s="247" t="s">
        <v>2291</v>
      </c>
      <c r="G2247" s="245"/>
      <c r="H2247" s="246" t="s">
        <v>32</v>
      </c>
      <c r="I2247" s="248"/>
      <c r="J2247" s="245"/>
      <c r="K2247" s="245"/>
      <c r="L2247" s="249"/>
      <c r="M2247" s="250"/>
      <c r="N2247" s="251"/>
      <c r="O2247" s="251"/>
      <c r="P2247" s="251"/>
      <c r="Q2247" s="251"/>
      <c r="R2247" s="251"/>
      <c r="S2247" s="251"/>
      <c r="T2247" s="252"/>
      <c r="U2247" s="14"/>
      <c r="V2247" s="14"/>
      <c r="W2247" s="14"/>
      <c r="X2247" s="14"/>
      <c r="Y2247" s="14"/>
      <c r="Z2247" s="14"/>
      <c r="AA2247" s="14"/>
      <c r="AB2247" s="14"/>
      <c r="AC2247" s="14"/>
      <c r="AD2247" s="14"/>
      <c r="AE2247" s="14"/>
      <c r="AT2247" s="253" t="s">
        <v>186</v>
      </c>
      <c r="AU2247" s="253" t="s">
        <v>88</v>
      </c>
      <c r="AV2247" s="14" t="s">
        <v>86</v>
      </c>
      <c r="AW2247" s="14" t="s">
        <v>39</v>
      </c>
      <c r="AX2247" s="14" t="s">
        <v>78</v>
      </c>
      <c r="AY2247" s="253" t="s">
        <v>146</v>
      </c>
    </row>
    <row r="2248" s="13" customFormat="1">
      <c r="A2248" s="13"/>
      <c r="B2248" s="229"/>
      <c r="C2248" s="230"/>
      <c r="D2248" s="221" t="s">
        <v>186</v>
      </c>
      <c r="E2248" s="231" t="s">
        <v>32</v>
      </c>
      <c r="F2248" s="232" t="s">
        <v>2292</v>
      </c>
      <c r="G2248" s="230"/>
      <c r="H2248" s="233">
        <v>22.399999999999999</v>
      </c>
      <c r="I2248" s="234"/>
      <c r="J2248" s="230"/>
      <c r="K2248" s="230"/>
      <c r="L2248" s="235"/>
      <c r="M2248" s="236"/>
      <c r="N2248" s="237"/>
      <c r="O2248" s="237"/>
      <c r="P2248" s="237"/>
      <c r="Q2248" s="237"/>
      <c r="R2248" s="237"/>
      <c r="S2248" s="237"/>
      <c r="T2248" s="238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T2248" s="239" t="s">
        <v>186</v>
      </c>
      <c r="AU2248" s="239" t="s">
        <v>88</v>
      </c>
      <c r="AV2248" s="13" t="s">
        <v>88</v>
      </c>
      <c r="AW2248" s="13" t="s">
        <v>39</v>
      </c>
      <c r="AX2248" s="13" t="s">
        <v>78</v>
      </c>
      <c r="AY2248" s="239" t="s">
        <v>146</v>
      </c>
    </row>
    <row r="2249" s="14" customFormat="1">
      <c r="A2249" s="14"/>
      <c r="B2249" s="244"/>
      <c r="C2249" s="245"/>
      <c r="D2249" s="221" t="s">
        <v>186</v>
      </c>
      <c r="E2249" s="246" t="s">
        <v>32</v>
      </c>
      <c r="F2249" s="247" t="s">
        <v>2293</v>
      </c>
      <c r="G2249" s="245"/>
      <c r="H2249" s="246" t="s">
        <v>32</v>
      </c>
      <c r="I2249" s="248"/>
      <c r="J2249" s="245"/>
      <c r="K2249" s="245"/>
      <c r="L2249" s="249"/>
      <c r="M2249" s="250"/>
      <c r="N2249" s="251"/>
      <c r="O2249" s="251"/>
      <c r="P2249" s="251"/>
      <c r="Q2249" s="251"/>
      <c r="R2249" s="251"/>
      <c r="S2249" s="251"/>
      <c r="T2249" s="252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T2249" s="253" t="s">
        <v>186</v>
      </c>
      <c r="AU2249" s="253" t="s">
        <v>88</v>
      </c>
      <c r="AV2249" s="14" t="s">
        <v>86</v>
      </c>
      <c r="AW2249" s="14" t="s">
        <v>39</v>
      </c>
      <c r="AX2249" s="14" t="s">
        <v>78</v>
      </c>
      <c r="AY2249" s="253" t="s">
        <v>146</v>
      </c>
    </row>
    <row r="2250" s="13" customFormat="1">
      <c r="A2250" s="13"/>
      <c r="B2250" s="229"/>
      <c r="C2250" s="230"/>
      <c r="D2250" s="221" t="s">
        <v>186</v>
      </c>
      <c r="E2250" s="231" t="s">
        <v>32</v>
      </c>
      <c r="F2250" s="232" t="s">
        <v>2294</v>
      </c>
      <c r="G2250" s="230"/>
      <c r="H2250" s="233">
        <v>19.641999999999999</v>
      </c>
      <c r="I2250" s="234"/>
      <c r="J2250" s="230"/>
      <c r="K2250" s="230"/>
      <c r="L2250" s="235"/>
      <c r="M2250" s="236"/>
      <c r="N2250" s="237"/>
      <c r="O2250" s="237"/>
      <c r="P2250" s="237"/>
      <c r="Q2250" s="237"/>
      <c r="R2250" s="237"/>
      <c r="S2250" s="237"/>
      <c r="T2250" s="238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T2250" s="239" t="s">
        <v>186</v>
      </c>
      <c r="AU2250" s="239" t="s">
        <v>88</v>
      </c>
      <c r="AV2250" s="13" t="s">
        <v>88</v>
      </c>
      <c r="AW2250" s="13" t="s">
        <v>39</v>
      </c>
      <c r="AX2250" s="13" t="s">
        <v>78</v>
      </c>
      <c r="AY2250" s="239" t="s">
        <v>146</v>
      </c>
    </row>
    <row r="2251" s="15" customFormat="1">
      <c r="A2251" s="15"/>
      <c r="B2251" s="254"/>
      <c r="C2251" s="255"/>
      <c r="D2251" s="221" t="s">
        <v>186</v>
      </c>
      <c r="E2251" s="256" t="s">
        <v>32</v>
      </c>
      <c r="F2251" s="257" t="s">
        <v>256</v>
      </c>
      <c r="G2251" s="255"/>
      <c r="H2251" s="258">
        <v>42.042000000000002</v>
      </c>
      <c r="I2251" s="259"/>
      <c r="J2251" s="255"/>
      <c r="K2251" s="255"/>
      <c r="L2251" s="260"/>
      <c r="M2251" s="261"/>
      <c r="N2251" s="262"/>
      <c r="O2251" s="262"/>
      <c r="P2251" s="262"/>
      <c r="Q2251" s="262"/>
      <c r="R2251" s="262"/>
      <c r="S2251" s="262"/>
      <c r="T2251" s="263"/>
      <c r="U2251" s="15"/>
      <c r="V2251" s="15"/>
      <c r="W2251" s="15"/>
      <c r="X2251" s="15"/>
      <c r="Y2251" s="15"/>
      <c r="Z2251" s="15"/>
      <c r="AA2251" s="15"/>
      <c r="AB2251" s="15"/>
      <c r="AC2251" s="15"/>
      <c r="AD2251" s="15"/>
      <c r="AE2251" s="15"/>
      <c r="AT2251" s="264" t="s">
        <v>186</v>
      </c>
      <c r="AU2251" s="264" t="s">
        <v>88</v>
      </c>
      <c r="AV2251" s="15" t="s">
        <v>171</v>
      </c>
      <c r="AW2251" s="15" t="s">
        <v>39</v>
      </c>
      <c r="AX2251" s="15" t="s">
        <v>86</v>
      </c>
      <c r="AY2251" s="264" t="s">
        <v>146</v>
      </c>
    </row>
    <row r="2252" s="2" customFormat="1" ht="33" customHeight="1">
      <c r="A2252" s="42"/>
      <c r="B2252" s="43"/>
      <c r="C2252" s="265" t="s">
        <v>2310</v>
      </c>
      <c r="D2252" s="265" t="s">
        <v>286</v>
      </c>
      <c r="E2252" s="266" t="s">
        <v>2296</v>
      </c>
      <c r="F2252" s="267" t="s">
        <v>2297</v>
      </c>
      <c r="G2252" s="268" t="s">
        <v>294</v>
      </c>
      <c r="H2252" s="269">
        <v>7.798</v>
      </c>
      <c r="I2252" s="270"/>
      <c r="J2252" s="271">
        <f>ROUND(I2252*H2252,2)</f>
        <v>0</v>
      </c>
      <c r="K2252" s="267" t="s">
        <v>152</v>
      </c>
      <c r="L2252" s="272"/>
      <c r="M2252" s="273" t="s">
        <v>32</v>
      </c>
      <c r="N2252" s="274" t="s">
        <v>49</v>
      </c>
      <c r="O2252" s="88"/>
      <c r="P2252" s="217">
        <f>O2252*H2252</f>
        <v>0</v>
      </c>
      <c r="Q2252" s="217">
        <v>0.021999999999999999</v>
      </c>
      <c r="R2252" s="217">
        <f>Q2252*H2252</f>
        <v>0.17155599999999999</v>
      </c>
      <c r="S2252" s="217">
        <v>0</v>
      </c>
      <c r="T2252" s="218">
        <f>S2252*H2252</f>
        <v>0</v>
      </c>
      <c r="U2252" s="42"/>
      <c r="V2252" s="42"/>
      <c r="W2252" s="42"/>
      <c r="X2252" s="42"/>
      <c r="Y2252" s="42"/>
      <c r="Z2252" s="42"/>
      <c r="AA2252" s="42"/>
      <c r="AB2252" s="42"/>
      <c r="AC2252" s="42"/>
      <c r="AD2252" s="42"/>
      <c r="AE2252" s="42"/>
      <c r="AR2252" s="219" t="s">
        <v>538</v>
      </c>
      <c r="AT2252" s="219" t="s">
        <v>286</v>
      </c>
      <c r="AU2252" s="219" t="s">
        <v>88</v>
      </c>
      <c r="AY2252" s="20" t="s">
        <v>146</v>
      </c>
      <c r="BE2252" s="220">
        <f>IF(N2252="základní",J2252,0)</f>
        <v>0</v>
      </c>
      <c r="BF2252" s="220">
        <f>IF(N2252="snížená",J2252,0)</f>
        <v>0</v>
      </c>
      <c r="BG2252" s="220">
        <f>IF(N2252="zákl. přenesená",J2252,0)</f>
        <v>0</v>
      </c>
      <c r="BH2252" s="220">
        <f>IF(N2252="sníž. přenesená",J2252,0)</f>
        <v>0</v>
      </c>
      <c r="BI2252" s="220">
        <f>IF(N2252="nulová",J2252,0)</f>
        <v>0</v>
      </c>
      <c r="BJ2252" s="20" t="s">
        <v>86</v>
      </c>
      <c r="BK2252" s="220">
        <f>ROUND(I2252*H2252,2)</f>
        <v>0</v>
      </c>
      <c r="BL2252" s="20" t="s">
        <v>362</v>
      </c>
      <c r="BM2252" s="219" t="s">
        <v>2311</v>
      </c>
    </row>
    <row r="2253" s="2" customFormat="1">
      <c r="A2253" s="42"/>
      <c r="B2253" s="43"/>
      <c r="C2253" s="44"/>
      <c r="D2253" s="221" t="s">
        <v>155</v>
      </c>
      <c r="E2253" s="44"/>
      <c r="F2253" s="222" t="s">
        <v>2297</v>
      </c>
      <c r="G2253" s="44"/>
      <c r="H2253" s="44"/>
      <c r="I2253" s="223"/>
      <c r="J2253" s="44"/>
      <c r="K2253" s="44"/>
      <c r="L2253" s="48"/>
      <c r="M2253" s="224"/>
      <c r="N2253" s="225"/>
      <c r="O2253" s="88"/>
      <c r="P2253" s="88"/>
      <c r="Q2253" s="88"/>
      <c r="R2253" s="88"/>
      <c r="S2253" s="88"/>
      <c r="T2253" s="89"/>
      <c r="U2253" s="42"/>
      <c r="V2253" s="42"/>
      <c r="W2253" s="42"/>
      <c r="X2253" s="42"/>
      <c r="Y2253" s="42"/>
      <c r="Z2253" s="42"/>
      <c r="AA2253" s="42"/>
      <c r="AB2253" s="42"/>
      <c r="AC2253" s="42"/>
      <c r="AD2253" s="42"/>
      <c r="AE2253" s="42"/>
      <c r="AT2253" s="20" t="s">
        <v>155</v>
      </c>
      <c r="AU2253" s="20" t="s">
        <v>88</v>
      </c>
    </row>
    <row r="2254" s="13" customFormat="1">
      <c r="A2254" s="13"/>
      <c r="B2254" s="229"/>
      <c r="C2254" s="230"/>
      <c r="D2254" s="221" t="s">
        <v>186</v>
      </c>
      <c r="E2254" s="230"/>
      <c r="F2254" s="232" t="s">
        <v>2312</v>
      </c>
      <c r="G2254" s="230"/>
      <c r="H2254" s="233">
        <v>7.798</v>
      </c>
      <c r="I2254" s="234"/>
      <c r="J2254" s="230"/>
      <c r="K2254" s="230"/>
      <c r="L2254" s="235"/>
      <c r="M2254" s="236"/>
      <c r="N2254" s="237"/>
      <c r="O2254" s="237"/>
      <c r="P2254" s="237"/>
      <c r="Q2254" s="237"/>
      <c r="R2254" s="237"/>
      <c r="S2254" s="237"/>
      <c r="T2254" s="238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T2254" s="239" t="s">
        <v>186</v>
      </c>
      <c r="AU2254" s="239" t="s">
        <v>88</v>
      </c>
      <c r="AV2254" s="13" t="s">
        <v>88</v>
      </c>
      <c r="AW2254" s="13" t="s">
        <v>4</v>
      </c>
      <c r="AX2254" s="13" t="s">
        <v>86</v>
      </c>
      <c r="AY2254" s="239" t="s">
        <v>146</v>
      </c>
    </row>
    <row r="2255" s="2" customFormat="1" ht="37.8" customHeight="1">
      <c r="A2255" s="42"/>
      <c r="B2255" s="43"/>
      <c r="C2255" s="208" t="s">
        <v>2313</v>
      </c>
      <c r="D2255" s="208" t="s">
        <v>149</v>
      </c>
      <c r="E2255" s="209" t="s">
        <v>2314</v>
      </c>
      <c r="F2255" s="210" t="s">
        <v>2315</v>
      </c>
      <c r="G2255" s="211" t="s">
        <v>303</v>
      </c>
      <c r="H2255" s="212">
        <v>16.280000000000001</v>
      </c>
      <c r="I2255" s="213"/>
      <c r="J2255" s="214">
        <f>ROUND(I2255*H2255,2)</f>
        <v>0</v>
      </c>
      <c r="K2255" s="210" t="s">
        <v>152</v>
      </c>
      <c r="L2255" s="48"/>
      <c r="M2255" s="215" t="s">
        <v>32</v>
      </c>
      <c r="N2255" s="216" t="s">
        <v>49</v>
      </c>
      <c r="O2255" s="88"/>
      <c r="P2255" s="217">
        <f>O2255*H2255</f>
        <v>0</v>
      </c>
      <c r="Q2255" s="217">
        <v>0.00058</v>
      </c>
      <c r="R2255" s="217">
        <f>Q2255*H2255</f>
        <v>0.0094424000000000001</v>
      </c>
      <c r="S2255" s="217">
        <v>0</v>
      </c>
      <c r="T2255" s="218">
        <f>S2255*H2255</f>
        <v>0</v>
      </c>
      <c r="U2255" s="42"/>
      <c r="V2255" s="42"/>
      <c r="W2255" s="42"/>
      <c r="X2255" s="42"/>
      <c r="Y2255" s="42"/>
      <c r="Z2255" s="42"/>
      <c r="AA2255" s="42"/>
      <c r="AB2255" s="42"/>
      <c r="AC2255" s="42"/>
      <c r="AD2255" s="42"/>
      <c r="AE2255" s="42"/>
      <c r="AR2255" s="219" t="s">
        <v>362</v>
      </c>
      <c r="AT2255" s="219" t="s">
        <v>149</v>
      </c>
      <c r="AU2255" s="219" t="s">
        <v>88</v>
      </c>
      <c r="AY2255" s="20" t="s">
        <v>146</v>
      </c>
      <c r="BE2255" s="220">
        <f>IF(N2255="základní",J2255,0)</f>
        <v>0</v>
      </c>
      <c r="BF2255" s="220">
        <f>IF(N2255="snížená",J2255,0)</f>
        <v>0</v>
      </c>
      <c r="BG2255" s="220">
        <f>IF(N2255="zákl. přenesená",J2255,0)</f>
        <v>0</v>
      </c>
      <c r="BH2255" s="220">
        <f>IF(N2255="sníž. přenesená",J2255,0)</f>
        <v>0</v>
      </c>
      <c r="BI2255" s="220">
        <f>IF(N2255="nulová",J2255,0)</f>
        <v>0</v>
      </c>
      <c r="BJ2255" s="20" t="s">
        <v>86</v>
      </c>
      <c r="BK2255" s="220">
        <f>ROUND(I2255*H2255,2)</f>
        <v>0</v>
      </c>
      <c r="BL2255" s="20" t="s">
        <v>362</v>
      </c>
      <c r="BM2255" s="219" t="s">
        <v>2316</v>
      </c>
    </row>
    <row r="2256" s="2" customFormat="1">
      <c r="A2256" s="42"/>
      <c r="B2256" s="43"/>
      <c r="C2256" s="44"/>
      <c r="D2256" s="221" t="s">
        <v>155</v>
      </c>
      <c r="E2256" s="44"/>
      <c r="F2256" s="222" t="s">
        <v>2317</v>
      </c>
      <c r="G2256" s="44"/>
      <c r="H2256" s="44"/>
      <c r="I2256" s="223"/>
      <c r="J2256" s="44"/>
      <c r="K2256" s="44"/>
      <c r="L2256" s="48"/>
      <c r="M2256" s="224"/>
      <c r="N2256" s="225"/>
      <c r="O2256" s="88"/>
      <c r="P2256" s="88"/>
      <c r="Q2256" s="88"/>
      <c r="R2256" s="88"/>
      <c r="S2256" s="88"/>
      <c r="T2256" s="89"/>
      <c r="U2256" s="42"/>
      <c r="V2256" s="42"/>
      <c r="W2256" s="42"/>
      <c r="X2256" s="42"/>
      <c r="Y2256" s="42"/>
      <c r="Z2256" s="42"/>
      <c r="AA2256" s="42"/>
      <c r="AB2256" s="42"/>
      <c r="AC2256" s="42"/>
      <c r="AD2256" s="42"/>
      <c r="AE2256" s="42"/>
      <c r="AT2256" s="20" t="s">
        <v>155</v>
      </c>
      <c r="AU2256" s="20" t="s">
        <v>88</v>
      </c>
    </row>
    <row r="2257" s="2" customFormat="1">
      <c r="A2257" s="42"/>
      <c r="B2257" s="43"/>
      <c r="C2257" s="44"/>
      <c r="D2257" s="226" t="s">
        <v>156</v>
      </c>
      <c r="E2257" s="44"/>
      <c r="F2257" s="227" t="s">
        <v>2318</v>
      </c>
      <c r="G2257" s="44"/>
      <c r="H2257" s="44"/>
      <c r="I2257" s="223"/>
      <c r="J2257" s="44"/>
      <c r="K2257" s="44"/>
      <c r="L2257" s="48"/>
      <c r="M2257" s="224"/>
      <c r="N2257" s="225"/>
      <c r="O2257" s="88"/>
      <c r="P2257" s="88"/>
      <c r="Q2257" s="88"/>
      <c r="R2257" s="88"/>
      <c r="S2257" s="88"/>
      <c r="T2257" s="89"/>
      <c r="U2257" s="42"/>
      <c r="V2257" s="42"/>
      <c r="W2257" s="42"/>
      <c r="X2257" s="42"/>
      <c r="Y2257" s="42"/>
      <c r="Z2257" s="42"/>
      <c r="AA2257" s="42"/>
      <c r="AB2257" s="42"/>
      <c r="AC2257" s="42"/>
      <c r="AD2257" s="42"/>
      <c r="AE2257" s="42"/>
      <c r="AT2257" s="20" t="s">
        <v>156</v>
      </c>
      <c r="AU2257" s="20" t="s">
        <v>88</v>
      </c>
    </row>
    <row r="2258" s="14" customFormat="1">
      <c r="A2258" s="14"/>
      <c r="B2258" s="244"/>
      <c r="C2258" s="245"/>
      <c r="D2258" s="221" t="s">
        <v>186</v>
      </c>
      <c r="E2258" s="246" t="s">
        <v>32</v>
      </c>
      <c r="F2258" s="247" t="s">
        <v>2291</v>
      </c>
      <c r="G2258" s="245"/>
      <c r="H2258" s="246" t="s">
        <v>32</v>
      </c>
      <c r="I2258" s="248"/>
      <c r="J2258" s="245"/>
      <c r="K2258" s="245"/>
      <c r="L2258" s="249"/>
      <c r="M2258" s="250"/>
      <c r="N2258" s="251"/>
      <c r="O2258" s="251"/>
      <c r="P2258" s="251"/>
      <c r="Q2258" s="251"/>
      <c r="R2258" s="251"/>
      <c r="S2258" s="251"/>
      <c r="T2258" s="252"/>
      <c r="U2258" s="14"/>
      <c r="V2258" s="14"/>
      <c r="W2258" s="14"/>
      <c r="X2258" s="14"/>
      <c r="Y2258" s="14"/>
      <c r="Z2258" s="14"/>
      <c r="AA2258" s="14"/>
      <c r="AB2258" s="14"/>
      <c r="AC2258" s="14"/>
      <c r="AD2258" s="14"/>
      <c r="AE2258" s="14"/>
      <c r="AT2258" s="253" t="s">
        <v>186</v>
      </c>
      <c r="AU2258" s="253" t="s">
        <v>88</v>
      </c>
      <c r="AV2258" s="14" t="s">
        <v>86</v>
      </c>
      <c r="AW2258" s="14" t="s">
        <v>39</v>
      </c>
      <c r="AX2258" s="14" t="s">
        <v>78</v>
      </c>
      <c r="AY2258" s="253" t="s">
        <v>146</v>
      </c>
    </row>
    <row r="2259" s="13" customFormat="1">
      <c r="A2259" s="13"/>
      <c r="B2259" s="229"/>
      <c r="C2259" s="230"/>
      <c r="D2259" s="221" t="s">
        <v>186</v>
      </c>
      <c r="E2259" s="231" t="s">
        <v>32</v>
      </c>
      <c r="F2259" s="232" t="s">
        <v>2319</v>
      </c>
      <c r="G2259" s="230"/>
      <c r="H2259" s="233">
        <v>4.96</v>
      </c>
      <c r="I2259" s="234"/>
      <c r="J2259" s="230"/>
      <c r="K2259" s="230"/>
      <c r="L2259" s="235"/>
      <c r="M2259" s="236"/>
      <c r="N2259" s="237"/>
      <c r="O2259" s="237"/>
      <c r="P2259" s="237"/>
      <c r="Q2259" s="237"/>
      <c r="R2259" s="237"/>
      <c r="S2259" s="237"/>
      <c r="T2259" s="238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T2259" s="239" t="s">
        <v>186</v>
      </c>
      <c r="AU2259" s="239" t="s">
        <v>88</v>
      </c>
      <c r="AV2259" s="13" t="s">
        <v>88</v>
      </c>
      <c r="AW2259" s="13" t="s">
        <v>39</v>
      </c>
      <c r="AX2259" s="13" t="s">
        <v>78</v>
      </c>
      <c r="AY2259" s="239" t="s">
        <v>146</v>
      </c>
    </row>
    <row r="2260" s="14" customFormat="1">
      <c r="A2260" s="14"/>
      <c r="B2260" s="244"/>
      <c r="C2260" s="245"/>
      <c r="D2260" s="221" t="s">
        <v>186</v>
      </c>
      <c r="E2260" s="246" t="s">
        <v>32</v>
      </c>
      <c r="F2260" s="247" t="s">
        <v>2293</v>
      </c>
      <c r="G2260" s="245"/>
      <c r="H2260" s="246" t="s">
        <v>32</v>
      </c>
      <c r="I2260" s="248"/>
      <c r="J2260" s="245"/>
      <c r="K2260" s="245"/>
      <c r="L2260" s="249"/>
      <c r="M2260" s="250"/>
      <c r="N2260" s="251"/>
      <c r="O2260" s="251"/>
      <c r="P2260" s="251"/>
      <c r="Q2260" s="251"/>
      <c r="R2260" s="251"/>
      <c r="S2260" s="251"/>
      <c r="T2260" s="252"/>
      <c r="U2260" s="14"/>
      <c r="V2260" s="14"/>
      <c r="W2260" s="14"/>
      <c r="X2260" s="14"/>
      <c r="Y2260" s="14"/>
      <c r="Z2260" s="14"/>
      <c r="AA2260" s="14"/>
      <c r="AB2260" s="14"/>
      <c r="AC2260" s="14"/>
      <c r="AD2260" s="14"/>
      <c r="AE2260" s="14"/>
      <c r="AT2260" s="253" t="s">
        <v>186</v>
      </c>
      <c r="AU2260" s="253" t="s">
        <v>88</v>
      </c>
      <c r="AV2260" s="14" t="s">
        <v>86</v>
      </c>
      <c r="AW2260" s="14" t="s">
        <v>39</v>
      </c>
      <c r="AX2260" s="14" t="s">
        <v>78</v>
      </c>
      <c r="AY2260" s="253" t="s">
        <v>146</v>
      </c>
    </row>
    <row r="2261" s="13" customFormat="1">
      <c r="A2261" s="13"/>
      <c r="B2261" s="229"/>
      <c r="C2261" s="230"/>
      <c r="D2261" s="221" t="s">
        <v>186</v>
      </c>
      <c r="E2261" s="231" t="s">
        <v>32</v>
      </c>
      <c r="F2261" s="232" t="s">
        <v>2320</v>
      </c>
      <c r="G2261" s="230"/>
      <c r="H2261" s="233">
        <v>2.1699999999999999</v>
      </c>
      <c r="I2261" s="234"/>
      <c r="J2261" s="230"/>
      <c r="K2261" s="230"/>
      <c r="L2261" s="235"/>
      <c r="M2261" s="236"/>
      <c r="N2261" s="237"/>
      <c r="O2261" s="237"/>
      <c r="P2261" s="237"/>
      <c r="Q2261" s="237"/>
      <c r="R2261" s="237"/>
      <c r="S2261" s="237"/>
      <c r="T2261" s="238"/>
      <c r="U2261" s="13"/>
      <c r="V2261" s="13"/>
      <c r="W2261" s="13"/>
      <c r="X2261" s="13"/>
      <c r="Y2261" s="13"/>
      <c r="Z2261" s="13"/>
      <c r="AA2261" s="13"/>
      <c r="AB2261" s="13"/>
      <c r="AC2261" s="13"/>
      <c r="AD2261" s="13"/>
      <c r="AE2261" s="13"/>
      <c r="AT2261" s="239" t="s">
        <v>186</v>
      </c>
      <c r="AU2261" s="239" t="s">
        <v>88</v>
      </c>
      <c r="AV2261" s="13" t="s">
        <v>88</v>
      </c>
      <c r="AW2261" s="13" t="s">
        <v>39</v>
      </c>
      <c r="AX2261" s="13" t="s">
        <v>78</v>
      </c>
      <c r="AY2261" s="239" t="s">
        <v>146</v>
      </c>
    </row>
    <row r="2262" s="14" customFormat="1">
      <c r="A2262" s="14"/>
      <c r="B2262" s="244"/>
      <c r="C2262" s="245"/>
      <c r="D2262" s="221" t="s">
        <v>186</v>
      </c>
      <c r="E2262" s="246" t="s">
        <v>32</v>
      </c>
      <c r="F2262" s="247" t="s">
        <v>2321</v>
      </c>
      <c r="G2262" s="245"/>
      <c r="H2262" s="246" t="s">
        <v>32</v>
      </c>
      <c r="I2262" s="248"/>
      <c r="J2262" s="245"/>
      <c r="K2262" s="245"/>
      <c r="L2262" s="249"/>
      <c r="M2262" s="250"/>
      <c r="N2262" s="251"/>
      <c r="O2262" s="251"/>
      <c r="P2262" s="251"/>
      <c r="Q2262" s="251"/>
      <c r="R2262" s="251"/>
      <c r="S2262" s="251"/>
      <c r="T2262" s="252"/>
      <c r="U2262" s="14"/>
      <c r="V2262" s="14"/>
      <c r="W2262" s="14"/>
      <c r="X2262" s="14"/>
      <c r="Y2262" s="14"/>
      <c r="Z2262" s="14"/>
      <c r="AA2262" s="14"/>
      <c r="AB2262" s="14"/>
      <c r="AC2262" s="14"/>
      <c r="AD2262" s="14"/>
      <c r="AE2262" s="14"/>
      <c r="AT2262" s="253" t="s">
        <v>186</v>
      </c>
      <c r="AU2262" s="253" t="s">
        <v>88</v>
      </c>
      <c r="AV2262" s="14" t="s">
        <v>86</v>
      </c>
      <c r="AW2262" s="14" t="s">
        <v>39</v>
      </c>
      <c r="AX2262" s="14" t="s">
        <v>78</v>
      </c>
      <c r="AY2262" s="253" t="s">
        <v>146</v>
      </c>
    </row>
    <row r="2263" s="13" customFormat="1">
      <c r="A2263" s="13"/>
      <c r="B2263" s="229"/>
      <c r="C2263" s="230"/>
      <c r="D2263" s="221" t="s">
        <v>186</v>
      </c>
      <c r="E2263" s="231" t="s">
        <v>32</v>
      </c>
      <c r="F2263" s="232" t="s">
        <v>2322</v>
      </c>
      <c r="G2263" s="230"/>
      <c r="H2263" s="233">
        <v>9.1500000000000004</v>
      </c>
      <c r="I2263" s="234"/>
      <c r="J2263" s="230"/>
      <c r="K2263" s="230"/>
      <c r="L2263" s="235"/>
      <c r="M2263" s="236"/>
      <c r="N2263" s="237"/>
      <c r="O2263" s="237"/>
      <c r="P2263" s="237"/>
      <c r="Q2263" s="237"/>
      <c r="R2263" s="237"/>
      <c r="S2263" s="237"/>
      <c r="T2263" s="238"/>
      <c r="U2263" s="13"/>
      <c r="V2263" s="13"/>
      <c r="W2263" s="13"/>
      <c r="X2263" s="13"/>
      <c r="Y2263" s="13"/>
      <c r="Z2263" s="13"/>
      <c r="AA2263" s="13"/>
      <c r="AB2263" s="13"/>
      <c r="AC2263" s="13"/>
      <c r="AD2263" s="13"/>
      <c r="AE2263" s="13"/>
      <c r="AT2263" s="239" t="s">
        <v>186</v>
      </c>
      <c r="AU2263" s="239" t="s">
        <v>88</v>
      </c>
      <c r="AV2263" s="13" t="s">
        <v>88</v>
      </c>
      <c r="AW2263" s="13" t="s">
        <v>39</v>
      </c>
      <c r="AX2263" s="13" t="s">
        <v>78</v>
      </c>
      <c r="AY2263" s="239" t="s">
        <v>146</v>
      </c>
    </row>
    <row r="2264" s="15" customFormat="1">
      <c r="A2264" s="15"/>
      <c r="B2264" s="254"/>
      <c r="C2264" s="255"/>
      <c r="D2264" s="221" t="s">
        <v>186</v>
      </c>
      <c r="E2264" s="256" t="s">
        <v>32</v>
      </c>
      <c r="F2264" s="257" t="s">
        <v>256</v>
      </c>
      <c r="G2264" s="255"/>
      <c r="H2264" s="258">
        <v>16.280000000000001</v>
      </c>
      <c r="I2264" s="259"/>
      <c r="J2264" s="255"/>
      <c r="K2264" s="255"/>
      <c r="L2264" s="260"/>
      <c r="M2264" s="261"/>
      <c r="N2264" s="262"/>
      <c r="O2264" s="262"/>
      <c r="P2264" s="262"/>
      <c r="Q2264" s="262"/>
      <c r="R2264" s="262"/>
      <c r="S2264" s="262"/>
      <c r="T2264" s="263"/>
      <c r="U2264" s="15"/>
      <c r="V2264" s="15"/>
      <c r="W2264" s="15"/>
      <c r="X2264" s="15"/>
      <c r="Y2264" s="15"/>
      <c r="Z2264" s="15"/>
      <c r="AA2264" s="15"/>
      <c r="AB2264" s="15"/>
      <c r="AC2264" s="15"/>
      <c r="AD2264" s="15"/>
      <c r="AE2264" s="15"/>
      <c r="AT2264" s="264" t="s">
        <v>186</v>
      </c>
      <c r="AU2264" s="264" t="s">
        <v>88</v>
      </c>
      <c r="AV2264" s="15" t="s">
        <v>171</v>
      </c>
      <c r="AW2264" s="15" t="s">
        <v>39</v>
      </c>
      <c r="AX2264" s="15" t="s">
        <v>86</v>
      </c>
      <c r="AY2264" s="264" t="s">
        <v>146</v>
      </c>
    </row>
    <row r="2265" s="2" customFormat="1" ht="33" customHeight="1">
      <c r="A2265" s="42"/>
      <c r="B2265" s="43"/>
      <c r="C2265" s="265" t="s">
        <v>2323</v>
      </c>
      <c r="D2265" s="265" t="s">
        <v>286</v>
      </c>
      <c r="E2265" s="266" t="s">
        <v>2296</v>
      </c>
      <c r="F2265" s="267" t="s">
        <v>2297</v>
      </c>
      <c r="G2265" s="268" t="s">
        <v>294</v>
      </c>
      <c r="H2265" s="269">
        <v>1.7909999999999999</v>
      </c>
      <c r="I2265" s="270"/>
      <c r="J2265" s="271">
        <f>ROUND(I2265*H2265,2)</f>
        <v>0</v>
      </c>
      <c r="K2265" s="267" t="s">
        <v>152</v>
      </c>
      <c r="L2265" s="272"/>
      <c r="M2265" s="273" t="s">
        <v>32</v>
      </c>
      <c r="N2265" s="274" t="s">
        <v>49</v>
      </c>
      <c r="O2265" s="88"/>
      <c r="P2265" s="217">
        <f>O2265*H2265</f>
        <v>0</v>
      </c>
      <c r="Q2265" s="217">
        <v>0.021999999999999999</v>
      </c>
      <c r="R2265" s="217">
        <f>Q2265*H2265</f>
        <v>0.039402</v>
      </c>
      <c r="S2265" s="217">
        <v>0</v>
      </c>
      <c r="T2265" s="218">
        <f>S2265*H2265</f>
        <v>0</v>
      </c>
      <c r="U2265" s="42"/>
      <c r="V2265" s="42"/>
      <c r="W2265" s="42"/>
      <c r="X2265" s="42"/>
      <c r="Y2265" s="42"/>
      <c r="Z2265" s="42"/>
      <c r="AA2265" s="42"/>
      <c r="AB2265" s="42"/>
      <c r="AC2265" s="42"/>
      <c r="AD2265" s="42"/>
      <c r="AE2265" s="42"/>
      <c r="AR2265" s="219" t="s">
        <v>538</v>
      </c>
      <c r="AT2265" s="219" t="s">
        <v>286</v>
      </c>
      <c r="AU2265" s="219" t="s">
        <v>88</v>
      </c>
      <c r="AY2265" s="20" t="s">
        <v>146</v>
      </c>
      <c r="BE2265" s="220">
        <f>IF(N2265="základní",J2265,0)</f>
        <v>0</v>
      </c>
      <c r="BF2265" s="220">
        <f>IF(N2265="snížená",J2265,0)</f>
        <v>0</v>
      </c>
      <c r="BG2265" s="220">
        <f>IF(N2265="zákl. přenesená",J2265,0)</f>
        <v>0</v>
      </c>
      <c r="BH2265" s="220">
        <f>IF(N2265="sníž. přenesená",J2265,0)</f>
        <v>0</v>
      </c>
      <c r="BI2265" s="220">
        <f>IF(N2265="nulová",J2265,0)</f>
        <v>0</v>
      </c>
      <c r="BJ2265" s="20" t="s">
        <v>86</v>
      </c>
      <c r="BK2265" s="220">
        <f>ROUND(I2265*H2265,2)</f>
        <v>0</v>
      </c>
      <c r="BL2265" s="20" t="s">
        <v>362</v>
      </c>
      <c r="BM2265" s="219" t="s">
        <v>2324</v>
      </c>
    </row>
    <row r="2266" s="2" customFormat="1">
      <c r="A2266" s="42"/>
      <c r="B2266" s="43"/>
      <c r="C2266" s="44"/>
      <c r="D2266" s="221" t="s">
        <v>155</v>
      </c>
      <c r="E2266" s="44"/>
      <c r="F2266" s="222" t="s">
        <v>2297</v>
      </c>
      <c r="G2266" s="44"/>
      <c r="H2266" s="44"/>
      <c r="I2266" s="223"/>
      <c r="J2266" s="44"/>
      <c r="K2266" s="44"/>
      <c r="L2266" s="48"/>
      <c r="M2266" s="224"/>
      <c r="N2266" s="225"/>
      <c r="O2266" s="88"/>
      <c r="P2266" s="88"/>
      <c r="Q2266" s="88"/>
      <c r="R2266" s="88"/>
      <c r="S2266" s="88"/>
      <c r="T2266" s="89"/>
      <c r="U2266" s="42"/>
      <c r="V2266" s="42"/>
      <c r="W2266" s="42"/>
      <c r="X2266" s="42"/>
      <c r="Y2266" s="42"/>
      <c r="Z2266" s="42"/>
      <c r="AA2266" s="42"/>
      <c r="AB2266" s="42"/>
      <c r="AC2266" s="42"/>
      <c r="AD2266" s="42"/>
      <c r="AE2266" s="42"/>
      <c r="AT2266" s="20" t="s">
        <v>155</v>
      </c>
      <c r="AU2266" s="20" t="s">
        <v>88</v>
      </c>
    </row>
    <row r="2267" s="13" customFormat="1">
      <c r="A2267" s="13"/>
      <c r="B2267" s="229"/>
      <c r="C2267" s="230"/>
      <c r="D2267" s="221" t="s">
        <v>186</v>
      </c>
      <c r="E2267" s="230"/>
      <c r="F2267" s="232" t="s">
        <v>2325</v>
      </c>
      <c r="G2267" s="230"/>
      <c r="H2267" s="233">
        <v>1.7909999999999999</v>
      </c>
      <c r="I2267" s="234"/>
      <c r="J2267" s="230"/>
      <c r="K2267" s="230"/>
      <c r="L2267" s="235"/>
      <c r="M2267" s="236"/>
      <c r="N2267" s="237"/>
      <c r="O2267" s="237"/>
      <c r="P2267" s="237"/>
      <c r="Q2267" s="237"/>
      <c r="R2267" s="237"/>
      <c r="S2267" s="237"/>
      <c r="T2267" s="238"/>
      <c r="U2267" s="13"/>
      <c r="V2267" s="13"/>
      <c r="W2267" s="13"/>
      <c r="X2267" s="13"/>
      <c r="Y2267" s="13"/>
      <c r="Z2267" s="13"/>
      <c r="AA2267" s="13"/>
      <c r="AB2267" s="13"/>
      <c r="AC2267" s="13"/>
      <c r="AD2267" s="13"/>
      <c r="AE2267" s="13"/>
      <c r="AT2267" s="239" t="s">
        <v>186</v>
      </c>
      <c r="AU2267" s="239" t="s">
        <v>88</v>
      </c>
      <c r="AV2267" s="13" t="s">
        <v>88</v>
      </c>
      <c r="AW2267" s="13" t="s">
        <v>4</v>
      </c>
      <c r="AX2267" s="13" t="s">
        <v>86</v>
      </c>
      <c r="AY2267" s="239" t="s">
        <v>146</v>
      </c>
    </row>
    <row r="2268" s="2" customFormat="1" ht="33" customHeight="1">
      <c r="A2268" s="42"/>
      <c r="B2268" s="43"/>
      <c r="C2268" s="208" t="s">
        <v>2326</v>
      </c>
      <c r="D2268" s="208" t="s">
        <v>149</v>
      </c>
      <c r="E2268" s="209" t="s">
        <v>2327</v>
      </c>
      <c r="F2268" s="210" t="s">
        <v>2328</v>
      </c>
      <c r="G2268" s="211" t="s">
        <v>294</v>
      </c>
      <c r="H2268" s="212">
        <v>203.52099999999999</v>
      </c>
      <c r="I2268" s="213"/>
      <c r="J2268" s="214">
        <f>ROUND(I2268*H2268,2)</f>
        <v>0</v>
      </c>
      <c r="K2268" s="210" t="s">
        <v>152</v>
      </c>
      <c r="L2268" s="48"/>
      <c r="M2268" s="215" t="s">
        <v>32</v>
      </c>
      <c r="N2268" s="216" t="s">
        <v>49</v>
      </c>
      <c r="O2268" s="88"/>
      <c r="P2268" s="217">
        <f>O2268*H2268</f>
        <v>0</v>
      </c>
      <c r="Q2268" s="217">
        <v>0.0053800000000000002</v>
      </c>
      <c r="R2268" s="217">
        <f>Q2268*H2268</f>
        <v>1.0949429799999999</v>
      </c>
      <c r="S2268" s="217">
        <v>0</v>
      </c>
      <c r="T2268" s="218">
        <f>S2268*H2268</f>
        <v>0</v>
      </c>
      <c r="U2268" s="42"/>
      <c r="V2268" s="42"/>
      <c r="W2268" s="42"/>
      <c r="X2268" s="42"/>
      <c r="Y2268" s="42"/>
      <c r="Z2268" s="42"/>
      <c r="AA2268" s="42"/>
      <c r="AB2268" s="42"/>
      <c r="AC2268" s="42"/>
      <c r="AD2268" s="42"/>
      <c r="AE2268" s="42"/>
      <c r="AR2268" s="219" t="s">
        <v>362</v>
      </c>
      <c r="AT2268" s="219" t="s">
        <v>149</v>
      </c>
      <c r="AU2268" s="219" t="s">
        <v>88</v>
      </c>
      <c r="AY2268" s="20" t="s">
        <v>146</v>
      </c>
      <c r="BE2268" s="220">
        <f>IF(N2268="základní",J2268,0)</f>
        <v>0</v>
      </c>
      <c r="BF2268" s="220">
        <f>IF(N2268="snížená",J2268,0)</f>
        <v>0</v>
      </c>
      <c r="BG2268" s="220">
        <f>IF(N2268="zákl. přenesená",J2268,0)</f>
        <v>0</v>
      </c>
      <c r="BH2268" s="220">
        <f>IF(N2268="sníž. přenesená",J2268,0)</f>
        <v>0</v>
      </c>
      <c r="BI2268" s="220">
        <f>IF(N2268="nulová",J2268,0)</f>
        <v>0</v>
      </c>
      <c r="BJ2268" s="20" t="s">
        <v>86</v>
      </c>
      <c r="BK2268" s="220">
        <f>ROUND(I2268*H2268,2)</f>
        <v>0</v>
      </c>
      <c r="BL2268" s="20" t="s">
        <v>362</v>
      </c>
      <c r="BM2268" s="219" t="s">
        <v>2329</v>
      </c>
    </row>
    <row r="2269" s="2" customFormat="1">
      <c r="A2269" s="42"/>
      <c r="B2269" s="43"/>
      <c r="C2269" s="44"/>
      <c r="D2269" s="221" t="s">
        <v>155</v>
      </c>
      <c r="E2269" s="44"/>
      <c r="F2269" s="222" t="s">
        <v>2330</v>
      </c>
      <c r="G2269" s="44"/>
      <c r="H2269" s="44"/>
      <c r="I2269" s="223"/>
      <c r="J2269" s="44"/>
      <c r="K2269" s="44"/>
      <c r="L2269" s="48"/>
      <c r="M2269" s="224"/>
      <c r="N2269" s="225"/>
      <c r="O2269" s="88"/>
      <c r="P2269" s="88"/>
      <c r="Q2269" s="88"/>
      <c r="R2269" s="88"/>
      <c r="S2269" s="88"/>
      <c r="T2269" s="89"/>
      <c r="U2269" s="42"/>
      <c r="V2269" s="42"/>
      <c r="W2269" s="42"/>
      <c r="X2269" s="42"/>
      <c r="Y2269" s="42"/>
      <c r="Z2269" s="42"/>
      <c r="AA2269" s="42"/>
      <c r="AB2269" s="42"/>
      <c r="AC2269" s="42"/>
      <c r="AD2269" s="42"/>
      <c r="AE2269" s="42"/>
      <c r="AT2269" s="20" t="s">
        <v>155</v>
      </c>
      <c r="AU2269" s="20" t="s">
        <v>88</v>
      </c>
    </row>
    <row r="2270" s="2" customFormat="1">
      <c r="A2270" s="42"/>
      <c r="B2270" s="43"/>
      <c r="C2270" s="44"/>
      <c r="D2270" s="226" t="s">
        <v>156</v>
      </c>
      <c r="E2270" s="44"/>
      <c r="F2270" s="227" t="s">
        <v>2331</v>
      </c>
      <c r="G2270" s="44"/>
      <c r="H2270" s="44"/>
      <c r="I2270" s="223"/>
      <c r="J2270" s="44"/>
      <c r="K2270" s="44"/>
      <c r="L2270" s="48"/>
      <c r="M2270" s="224"/>
      <c r="N2270" s="225"/>
      <c r="O2270" s="88"/>
      <c r="P2270" s="88"/>
      <c r="Q2270" s="88"/>
      <c r="R2270" s="88"/>
      <c r="S2270" s="88"/>
      <c r="T2270" s="89"/>
      <c r="U2270" s="42"/>
      <c r="V2270" s="42"/>
      <c r="W2270" s="42"/>
      <c r="X2270" s="42"/>
      <c r="Y2270" s="42"/>
      <c r="Z2270" s="42"/>
      <c r="AA2270" s="42"/>
      <c r="AB2270" s="42"/>
      <c r="AC2270" s="42"/>
      <c r="AD2270" s="42"/>
      <c r="AE2270" s="42"/>
      <c r="AT2270" s="20" t="s">
        <v>156</v>
      </c>
      <c r="AU2270" s="20" t="s">
        <v>88</v>
      </c>
    </row>
    <row r="2271" s="14" customFormat="1">
      <c r="A2271" s="14"/>
      <c r="B2271" s="244"/>
      <c r="C2271" s="245"/>
      <c r="D2271" s="221" t="s">
        <v>186</v>
      </c>
      <c r="E2271" s="246" t="s">
        <v>32</v>
      </c>
      <c r="F2271" s="247" t="s">
        <v>2256</v>
      </c>
      <c r="G2271" s="245"/>
      <c r="H2271" s="246" t="s">
        <v>32</v>
      </c>
      <c r="I2271" s="248"/>
      <c r="J2271" s="245"/>
      <c r="K2271" s="245"/>
      <c r="L2271" s="249"/>
      <c r="M2271" s="250"/>
      <c r="N2271" s="251"/>
      <c r="O2271" s="251"/>
      <c r="P2271" s="251"/>
      <c r="Q2271" s="251"/>
      <c r="R2271" s="251"/>
      <c r="S2271" s="251"/>
      <c r="T2271" s="252"/>
      <c r="U2271" s="14"/>
      <c r="V2271" s="14"/>
      <c r="W2271" s="14"/>
      <c r="X2271" s="14"/>
      <c r="Y2271" s="14"/>
      <c r="Z2271" s="14"/>
      <c r="AA2271" s="14"/>
      <c r="AB2271" s="14"/>
      <c r="AC2271" s="14"/>
      <c r="AD2271" s="14"/>
      <c r="AE2271" s="14"/>
      <c r="AT2271" s="253" t="s">
        <v>186</v>
      </c>
      <c r="AU2271" s="253" t="s">
        <v>88</v>
      </c>
      <c r="AV2271" s="14" t="s">
        <v>86</v>
      </c>
      <c r="AW2271" s="14" t="s">
        <v>39</v>
      </c>
      <c r="AX2271" s="14" t="s">
        <v>78</v>
      </c>
      <c r="AY2271" s="253" t="s">
        <v>146</v>
      </c>
    </row>
    <row r="2272" s="13" customFormat="1">
      <c r="A2272" s="13"/>
      <c r="B2272" s="229"/>
      <c r="C2272" s="230"/>
      <c r="D2272" s="221" t="s">
        <v>186</v>
      </c>
      <c r="E2272" s="231" t="s">
        <v>32</v>
      </c>
      <c r="F2272" s="232" t="s">
        <v>598</v>
      </c>
      <c r="G2272" s="230"/>
      <c r="H2272" s="233">
        <v>7.4100000000000001</v>
      </c>
      <c r="I2272" s="234"/>
      <c r="J2272" s="230"/>
      <c r="K2272" s="230"/>
      <c r="L2272" s="235"/>
      <c r="M2272" s="236"/>
      <c r="N2272" s="237"/>
      <c r="O2272" s="237"/>
      <c r="P2272" s="237"/>
      <c r="Q2272" s="237"/>
      <c r="R2272" s="237"/>
      <c r="S2272" s="237"/>
      <c r="T2272" s="238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T2272" s="239" t="s">
        <v>186</v>
      </c>
      <c r="AU2272" s="239" t="s">
        <v>88</v>
      </c>
      <c r="AV2272" s="13" t="s">
        <v>88</v>
      </c>
      <c r="AW2272" s="13" t="s">
        <v>39</v>
      </c>
      <c r="AX2272" s="13" t="s">
        <v>78</v>
      </c>
      <c r="AY2272" s="239" t="s">
        <v>146</v>
      </c>
    </row>
    <row r="2273" s="13" customFormat="1">
      <c r="A2273" s="13"/>
      <c r="B2273" s="229"/>
      <c r="C2273" s="230"/>
      <c r="D2273" s="221" t="s">
        <v>186</v>
      </c>
      <c r="E2273" s="231" t="s">
        <v>32</v>
      </c>
      <c r="F2273" s="232" t="s">
        <v>599</v>
      </c>
      <c r="G2273" s="230"/>
      <c r="H2273" s="233">
        <v>5.8899999999999997</v>
      </c>
      <c r="I2273" s="234"/>
      <c r="J2273" s="230"/>
      <c r="K2273" s="230"/>
      <c r="L2273" s="235"/>
      <c r="M2273" s="236"/>
      <c r="N2273" s="237"/>
      <c r="O2273" s="237"/>
      <c r="P2273" s="237"/>
      <c r="Q2273" s="237"/>
      <c r="R2273" s="237"/>
      <c r="S2273" s="237"/>
      <c r="T2273" s="238"/>
      <c r="U2273" s="13"/>
      <c r="V2273" s="13"/>
      <c r="W2273" s="13"/>
      <c r="X2273" s="13"/>
      <c r="Y2273" s="13"/>
      <c r="Z2273" s="13"/>
      <c r="AA2273" s="13"/>
      <c r="AB2273" s="13"/>
      <c r="AC2273" s="13"/>
      <c r="AD2273" s="13"/>
      <c r="AE2273" s="13"/>
      <c r="AT2273" s="239" t="s">
        <v>186</v>
      </c>
      <c r="AU2273" s="239" t="s">
        <v>88</v>
      </c>
      <c r="AV2273" s="13" t="s">
        <v>88</v>
      </c>
      <c r="AW2273" s="13" t="s">
        <v>39</v>
      </c>
      <c r="AX2273" s="13" t="s">
        <v>78</v>
      </c>
      <c r="AY2273" s="239" t="s">
        <v>146</v>
      </c>
    </row>
    <row r="2274" s="13" customFormat="1">
      <c r="A2274" s="13"/>
      <c r="B2274" s="229"/>
      <c r="C2274" s="230"/>
      <c r="D2274" s="221" t="s">
        <v>186</v>
      </c>
      <c r="E2274" s="231" t="s">
        <v>32</v>
      </c>
      <c r="F2274" s="232" t="s">
        <v>600</v>
      </c>
      <c r="G2274" s="230"/>
      <c r="H2274" s="233">
        <v>4.1100000000000003</v>
      </c>
      <c r="I2274" s="234"/>
      <c r="J2274" s="230"/>
      <c r="K2274" s="230"/>
      <c r="L2274" s="235"/>
      <c r="M2274" s="236"/>
      <c r="N2274" s="237"/>
      <c r="O2274" s="237"/>
      <c r="P2274" s="237"/>
      <c r="Q2274" s="237"/>
      <c r="R2274" s="237"/>
      <c r="S2274" s="237"/>
      <c r="T2274" s="238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T2274" s="239" t="s">
        <v>186</v>
      </c>
      <c r="AU2274" s="239" t="s">
        <v>88</v>
      </c>
      <c r="AV2274" s="13" t="s">
        <v>88</v>
      </c>
      <c r="AW2274" s="13" t="s">
        <v>39</v>
      </c>
      <c r="AX2274" s="13" t="s">
        <v>78</v>
      </c>
      <c r="AY2274" s="239" t="s">
        <v>146</v>
      </c>
    </row>
    <row r="2275" s="13" customFormat="1">
      <c r="A2275" s="13"/>
      <c r="B2275" s="229"/>
      <c r="C2275" s="230"/>
      <c r="D2275" s="221" t="s">
        <v>186</v>
      </c>
      <c r="E2275" s="231" t="s">
        <v>32</v>
      </c>
      <c r="F2275" s="232" t="s">
        <v>601</v>
      </c>
      <c r="G2275" s="230"/>
      <c r="H2275" s="233">
        <v>2.98</v>
      </c>
      <c r="I2275" s="234"/>
      <c r="J2275" s="230"/>
      <c r="K2275" s="230"/>
      <c r="L2275" s="235"/>
      <c r="M2275" s="236"/>
      <c r="N2275" s="237"/>
      <c r="O2275" s="237"/>
      <c r="P2275" s="237"/>
      <c r="Q2275" s="237"/>
      <c r="R2275" s="237"/>
      <c r="S2275" s="237"/>
      <c r="T2275" s="238"/>
      <c r="U2275" s="13"/>
      <c r="V2275" s="13"/>
      <c r="W2275" s="13"/>
      <c r="X2275" s="13"/>
      <c r="Y2275" s="13"/>
      <c r="Z2275" s="13"/>
      <c r="AA2275" s="13"/>
      <c r="AB2275" s="13"/>
      <c r="AC2275" s="13"/>
      <c r="AD2275" s="13"/>
      <c r="AE2275" s="13"/>
      <c r="AT2275" s="239" t="s">
        <v>186</v>
      </c>
      <c r="AU2275" s="239" t="s">
        <v>88</v>
      </c>
      <c r="AV2275" s="13" t="s">
        <v>88</v>
      </c>
      <c r="AW2275" s="13" t="s">
        <v>39</v>
      </c>
      <c r="AX2275" s="13" t="s">
        <v>78</v>
      </c>
      <c r="AY2275" s="239" t="s">
        <v>146</v>
      </c>
    </row>
    <row r="2276" s="13" customFormat="1">
      <c r="A2276" s="13"/>
      <c r="B2276" s="229"/>
      <c r="C2276" s="230"/>
      <c r="D2276" s="221" t="s">
        <v>186</v>
      </c>
      <c r="E2276" s="231" t="s">
        <v>32</v>
      </c>
      <c r="F2276" s="232" t="s">
        <v>603</v>
      </c>
      <c r="G2276" s="230"/>
      <c r="H2276" s="233">
        <v>15.41</v>
      </c>
      <c r="I2276" s="234"/>
      <c r="J2276" s="230"/>
      <c r="K2276" s="230"/>
      <c r="L2276" s="235"/>
      <c r="M2276" s="236"/>
      <c r="N2276" s="237"/>
      <c r="O2276" s="237"/>
      <c r="P2276" s="237"/>
      <c r="Q2276" s="237"/>
      <c r="R2276" s="237"/>
      <c r="S2276" s="237"/>
      <c r="T2276" s="238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T2276" s="239" t="s">
        <v>186</v>
      </c>
      <c r="AU2276" s="239" t="s">
        <v>88</v>
      </c>
      <c r="AV2276" s="13" t="s">
        <v>88</v>
      </c>
      <c r="AW2276" s="13" t="s">
        <v>39</v>
      </c>
      <c r="AX2276" s="13" t="s">
        <v>78</v>
      </c>
      <c r="AY2276" s="239" t="s">
        <v>146</v>
      </c>
    </row>
    <row r="2277" s="13" customFormat="1">
      <c r="A2277" s="13"/>
      <c r="B2277" s="229"/>
      <c r="C2277" s="230"/>
      <c r="D2277" s="221" t="s">
        <v>186</v>
      </c>
      <c r="E2277" s="231" t="s">
        <v>32</v>
      </c>
      <c r="F2277" s="232" t="s">
        <v>606</v>
      </c>
      <c r="G2277" s="230"/>
      <c r="H2277" s="233">
        <v>21.530000000000001</v>
      </c>
      <c r="I2277" s="234"/>
      <c r="J2277" s="230"/>
      <c r="K2277" s="230"/>
      <c r="L2277" s="235"/>
      <c r="M2277" s="236"/>
      <c r="N2277" s="237"/>
      <c r="O2277" s="237"/>
      <c r="P2277" s="237"/>
      <c r="Q2277" s="237"/>
      <c r="R2277" s="237"/>
      <c r="S2277" s="237"/>
      <c r="T2277" s="238"/>
      <c r="U2277" s="13"/>
      <c r="V2277" s="13"/>
      <c r="W2277" s="13"/>
      <c r="X2277" s="13"/>
      <c r="Y2277" s="13"/>
      <c r="Z2277" s="13"/>
      <c r="AA2277" s="13"/>
      <c r="AB2277" s="13"/>
      <c r="AC2277" s="13"/>
      <c r="AD2277" s="13"/>
      <c r="AE2277" s="13"/>
      <c r="AT2277" s="239" t="s">
        <v>186</v>
      </c>
      <c r="AU2277" s="239" t="s">
        <v>88</v>
      </c>
      <c r="AV2277" s="13" t="s">
        <v>88</v>
      </c>
      <c r="AW2277" s="13" t="s">
        <v>39</v>
      </c>
      <c r="AX2277" s="13" t="s">
        <v>78</v>
      </c>
      <c r="AY2277" s="239" t="s">
        <v>146</v>
      </c>
    </row>
    <row r="2278" s="13" customFormat="1">
      <c r="A2278" s="13"/>
      <c r="B2278" s="229"/>
      <c r="C2278" s="230"/>
      <c r="D2278" s="221" t="s">
        <v>186</v>
      </c>
      <c r="E2278" s="231" t="s">
        <v>32</v>
      </c>
      <c r="F2278" s="232" t="s">
        <v>607</v>
      </c>
      <c r="G2278" s="230"/>
      <c r="H2278" s="233">
        <v>14.130000000000001</v>
      </c>
      <c r="I2278" s="234"/>
      <c r="J2278" s="230"/>
      <c r="K2278" s="230"/>
      <c r="L2278" s="235"/>
      <c r="M2278" s="236"/>
      <c r="N2278" s="237"/>
      <c r="O2278" s="237"/>
      <c r="P2278" s="237"/>
      <c r="Q2278" s="237"/>
      <c r="R2278" s="237"/>
      <c r="S2278" s="237"/>
      <c r="T2278" s="238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T2278" s="239" t="s">
        <v>186</v>
      </c>
      <c r="AU2278" s="239" t="s">
        <v>88</v>
      </c>
      <c r="AV2278" s="13" t="s">
        <v>88</v>
      </c>
      <c r="AW2278" s="13" t="s">
        <v>39</v>
      </c>
      <c r="AX2278" s="13" t="s">
        <v>78</v>
      </c>
      <c r="AY2278" s="239" t="s">
        <v>146</v>
      </c>
    </row>
    <row r="2279" s="13" customFormat="1">
      <c r="A2279" s="13"/>
      <c r="B2279" s="229"/>
      <c r="C2279" s="230"/>
      <c r="D2279" s="221" t="s">
        <v>186</v>
      </c>
      <c r="E2279" s="231" t="s">
        <v>32</v>
      </c>
      <c r="F2279" s="232" t="s">
        <v>608</v>
      </c>
      <c r="G2279" s="230"/>
      <c r="H2279" s="233">
        <v>14.130000000000001</v>
      </c>
      <c r="I2279" s="234"/>
      <c r="J2279" s="230"/>
      <c r="K2279" s="230"/>
      <c r="L2279" s="235"/>
      <c r="M2279" s="236"/>
      <c r="N2279" s="237"/>
      <c r="O2279" s="237"/>
      <c r="P2279" s="237"/>
      <c r="Q2279" s="237"/>
      <c r="R2279" s="237"/>
      <c r="S2279" s="237"/>
      <c r="T2279" s="238"/>
      <c r="U2279" s="13"/>
      <c r="V2279" s="13"/>
      <c r="W2279" s="13"/>
      <c r="X2279" s="13"/>
      <c r="Y2279" s="13"/>
      <c r="Z2279" s="13"/>
      <c r="AA2279" s="13"/>
      <c r="AB2279" s="13"/>
      <c r="AC2279" s="13"/>
      <c r="AD2279" s="13"/>
      <c r="AE2279" s="13"/>
      <c r="AT2279" s="239" t="s">
        <v>186</v>
      </c>
      <c r="AU2279" s="239" t="s">
        <v>88</v>
      </c>
      <c r="AV2279" s="13" t="s">
        <v>88</v>
      </c>
      <c r="AW2279" s="13" t="s">
        <v>39</v>
      </c>
      <c r="AX2279" s="13" t="s">
        <v>78</v>
      </c>
      <c r="AY2279" s="239" t="s">
        <v>146</v>
      </c>
    </row>
    <row r="2280" s="13" customFormat="1">
      <c r="A2280" s="13"/>
      <c r="B2280" s="229"/>
      <c r="C2280" s="230"/>
      <c r="D2280" s="221" t="s">
        <v>186</v>
      </c>
      <c r="E2280" s="231" t="s">
        <v>32</v>
      </c>
      <c r="F2280" s="232" t="s">
        <v>611</v>
      </c>
      <c r="G2280" s="230"/>
      <c r="H2280" s="233">
        <v>14.83</v>
      </c>
      <c r="I2280" s="234"/>
      <c r="J2280" s="230"/>
      <c r="K2280" s="230"/>
      <c r="L2280" s="235"/>
      <c r="M2280" s="236"/>
      <c r="N2280" s="237"/>
      <c r="O2280" s="237"/>
      <c r="P2280" s="237"/>
      <c r="Q2280" s="237"/>
      <c r="R2280" s="237"/>
      <c r="S2280" s="237"/>
      <c r="T2280" s="238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T2280" s="239" t="s">
        <v>186</v>
      </c>
      <c r="AU2280" s="239" t="s">
        <v>88</v>
      </c>
      <c r="AV2280" s="13" t="s">
        <v>88</v>
      </c>
      <c r="AW2280" s="13" t="s">
        <v>39</v>
      </c>
      <c r="AX2280" s="13" t="s">
        <v>78</v>
      </c>
      <c r="AY2280" s="239" t="s">
        <v>146</v>
      </c>
    </row>
    <row r="2281" s="13" customFormat="1">
      <c r="A2281" s="13"/>
      <c r="B2281" s="229"/>
      <c r="C2281" s="230"/>
      <c r="D2281" s="221" t="s">
        <v>186</v>
      </c>
      <c r="E2281" s="231" t="s">
        <v>32</v>
      </c>
      <c r="F2281" s="232" t="s">
        <v>612</v>
      </c>
      <c r="G2281" s="230"/>
      <c r="H2281" s="233">
        <v>3.1000000000000001</v>
      </c>
      <c r="I2281" s="234"/>
      <c r="J2281" s="230"/>
      <c r="K2281" s="230"/>
      <c r="L2281" s="235"/>
      <c r="M2281" s="236"/>
      <c r="N2281" s="237"/>
      <c r="O2281" s="237"/>
      <c r="P2281" s="237"/>
      <c r="Q2281" s="237"/>
      <c r="R2281" s="237"/>
      <c r="S2281" s="237"/>
      <c r="T2281" s="238"/>
      <c r="U2281" s="13"/>
      <c r="V2281" s="13"/>
      <c r="W2281" s="13"/>
      <c r="X2281" s="13"/>
      <c r="Y2281" s="13"/>
      <c r="Z2281" s="13"/>
      <c r="AA2281" s="13"/>
      <c r="AB2281" s="13"/>
      <c r="AC2281" s="13"/>
      <c r="AD2281" s="13"/>
      <c r="AE2281" s="13"/>
      <c r="AT2281" s="239" t="s">
        <v>186</v>
      </c>
      <c r="AU2281" s="239" t="s">
        <v>88</v>
      </c>
      <c r="AV2281" s="13" t="s">
        <v>88</v>
      </c>
      <c r="AW2281" s="13" t="s">
        <v>39</v>
      </c>
      <c r="AX2281" s="13" t="s">
        <v>78</v>
      </c>
      <c r="AY2281" s="239" t="s">
        <v>146</v>
      </c>
    </row>
    <row r="2282" s="13" customFormat="1">
      <c r="A2282" s="13"/>
      <c r="B2282" s="229"/>
      <c r="C2282" s="230"/>
      <c r="D2282" s="221" t="s">
        <v>186</v>
      </c>
      <c r="E2282" s="231" t="s">
        <v>32</v>
      </c>
      <c r="F2282" s="232" t="s">
        <v>616</v>
      </c>
      <c r="G2282" s="230"/>
      <c r="H2282" s="233">
        <v>5.0700000000000003</v>
      </c>
      <c r="I2282" s="234"/>
      <c r="J2282" s="230"/>
      <c r="K2282" s="230"/>
      <c r="L2282" s="235"/>
      <c r="M2282" s="236"/>
      <c r="N2282" s="237"/>
      <c r="O2282" s="237"/>
      <c r="P2282" s="237"/>
      <c r="Q2282" s="237"/>
      <c r="R2282" s="237"/>
      <c r="S2282" s="237"/>
      <c r="T2282" s="238"/>
      <c r="U2282" s="13"/>
      <c r="V2282" s="13"/>
      <c r="W2282" s="13"/>
      <c r="X2282" s="13"/>
      <c r="Y2282" s="13"/>
      <c r="Z2282" s="13"/>
      <c r="AA2282" s="13"/>
      <c r="AB2282" s="13"/>
      <c r="AC2282" s="13"/>
      <c r="AD2282" s="13"/>
      <c r="AE2282" s="13"/>
      <c r="AT2282" s="239" t="s">
        <v>186</v>
      </c>
      <c r="AU2282" s="239" t="s">
        <v>88</v>
      </c>
      <c r="AV2282" s="13" t="s">
        <v>88</v>
      </c>
      <c r="AW2282" s="13" t="s">
        <v>39</v>
      </c>
      <c r="AX2282" s="13" t="s">
        <v>78</v>
      </c>
      <c r="AY2282" s="239" t="s">
        <v>146</v>
      </c>
    </row>
    <row r="2283" s="13" customFormat="1">
      <c r="A2283" s="13"/>
      <c r="B2283" s="229"/>
      <c r="C2283" s="230"/>
      <c r="D2283" s="221" t="s">
        <v>186</v>
      </c>
      <c r="E2283" s="231" t="s">
        <v>32</v>
      </c>
      <c r="F2283" s="232" t="s">
        <v>617</v>
      </c>
      <c r="G2283" s="230"/>
      <c r="H2283" s="233">
        <v>5.7199999999999998</v>
      </c>
      <c r="I2283" s="234"/>
      <c r="J2283" s="230"/>
      <c r="K2283" s="230"/>
      <c r="L2283" s="235"/>
      <c r="M2283" s="236"/>
      <c r="N2283" s="237"/>
      <c r="O2283" s="237"/>
      <c r="P2283" s="237"/>
      <c r="Q2283" s="237"/>
      <c r="R2283" s="237"/>
      <c r="S2283" s="237"/>
      <c r="T2283" s="238"/>
      <c r="U2283" s="13"/>
      <c r="V2283" s="13"/>
      <c r="W2283" s="13"/>
      <c r="X2283" s="13"/>
      <c r="Y2283" s="13"/>
      <c r="Z2283" s="13"/>
      <c r="AA2283" s="13"/>
      <c r="AB2283" s="13"/>
      <c r="AC2283" s="13"/>
      <c r="AD2283" s="13"/>
      <c r="AE2283" s="13"/>
      <c r="AT2283" s="239" t="s">
        <v>186</v>
      </c>
      <c r="AU2283" s="239" t="s">
        <v>88</v>
      </c>
      <c r="AV2283" s="13" t="s">
        <v>88</v>
      </c>
      <c r="AW2283" s="13" t="s">
        <v>39</v>
      </c>
      <c r="AX2283" s="13" t="s">
        <v>78</v>
      </c>
      <c r="AY2283" s="239" t="s">
        <v>146</v>
      </c>
    </row>
    <row r="2284" s="13" customFormat="1">
      <c r="A2284" s="13"/>
      <c r="B2284" s="229"/>
      <c r="C2284" s="230"/>
      <c r="D2284" s="221" t="s">
        <v>186</v>
      </c>
      <c r="E2284" s="231" t="s">
        <v>32</v>
      </c>
      <c r="F2284" s="232" t="s">
        <v>618</v>
      </c>
      <c r="G2284" s="230"/>
      <c r="H2284" s="233">
        <v>6.7800000000000002</v>
      </c>
      <c r="I2284" s="234"/>
      <c r="J2284" s="230"/>
      <c r="K2284" s="230"/>
      <c r="L2284" s="235"/>
      <c r="M2284" s="236"/>
      <c r="N2284" s="237"/>
      <c r="O2284" s="237"/>
      <c r="P2284" s="237"/>
      <c r="Q2284" s="237"/>
      <c r="R2284" s="237"/>
      <c r="S2284" s="237"/>
      <c r="T2284" s="238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T2284" s="239" t="s">
        <v>186</v>
      </c>
      <c r="AU2284" s="239" t="s">
        <v>88</v>
      </c>
      <c r="AV2284" s="13" t="s">
        <v>88</v>
      </c>
      <c r="AW2284" s="13" t="s">
        <v>39</v>
      </c>
      <c r="AX2284" s="13" t="s">
        <v>78</v>
      </c>
      <c r="AY2284" s="239" t="s">
        <v>146</v>
      </c>
    </row>
    <row r="2285" s="13" customFormat="1">
      <c r="A2285" s="13"/>
      <c r="B2285" s="229"/>
      <c r="C2285" s="230"/>
      <c r="D2285" s="221" t="s">
        <v>186</v>
      </c>
      <c r="E2285" s="231" t="s">
        <v>32</v>
      </c>
      <c r="F2285" s="232" t="s">
        <v>621</v>
      </c>
      <c r="G2285" s="230"/>
      <c r="H2285" s="233">
        <v>5.5099999999999998</v>
      </c>
      <c r="I2285" s="234"/>
      <c r="J2285" s="230"/>
      <c r="K2285" s="230"/>
      <c r="L2285" s="235"/>
      <c r="M2285" s="236"/>
      <c r="N2285" s="237"/>
      <c r="O2285" s="237"/>
      <c r="P2285" s="237"/>
      <c r="Q2285" s="237"/>
      <c r="R2285" s="237"/>
      <c r="S2285" s="237"/>
      <c r="T2285" s="238"/>
      <c r="U2285" s="13"/>
      <c r="V2285" s="13"/>
      <c r="W2285" s="13"/>
      <c r="X2285" s="13"/>
      <c r="Y2285" s="13"/>
      <c r="Z2285" s="13"/>
      <c r="AA2285" s="13"/>
      <c r="AB2285" s="13"/>
      <c r="AC2285" s="13"/>
      <c r="AD2285" s="13"/>
      <c r="AE2285" s="13"/>
      <c r="AT2285" s="239" t="s">
        <v>186</v>
      </c>
      <c r="AU2285" s="239" t="s">
        <v>88</v>
      </c>
      <c r="AV2285" s="13" t="s">
        <v>88</v>
      </c>
      <c r="AW2285" s="13" t="s">
        <v>39</v>
      </c>
      <c r="AX2285" s="13" t="s">
        <v>78</v>
      </c>
      <c r="AY2285" s="239" t="s">
        <v>146</v>
      </c>
    </row>
    <row r="2286" s="13" customFormat="1">
      <c r="A2286" s="13"/>
      <c r="B2286" s="229"/>
      <c r="C2286" s="230"/>
      <c r="D2286" s="221" t="s">
        <v>186</v>
      </c>
      <c r="E2286" s="231" t="s">
        <v>32</v>
      </c>
      <c r="F2286" s="232" t="s">
        <v>622</v>
      </c>
      <c r="G2286" s="230"/>
      <c r="H2286" s="233">
        <v>13.76</v>
      </c>
      <c r="I2286" s="234"/>
      <c r="J2286" s="230"/>
      <c r="K2286" s="230"/>
      <c r="L2286" s="235"/>
      <c r="M2286" s="236"/>
      <c r="N2286" s="237"/>
      <c r="O2286" s="237"/>
      <c r="P2286" s="237"/>
      <c r="Q2286" s="237"/>
      <c r="R2286" s="237"/>
      <c r="S2286" s="237"/>
      <c r="T2286" s="238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T2286" s="239" t="s">
        <v>186</v>
      </c>
      <c r="AU2286" s="239" t="s">
        <v>88</v>
      </c>
      <c r="AV2286" s="13" t="s">
        <v>88</v>
      </c>
      <c r="AW2286" s="13" t="s">
        <v>39</v>
      </c>
      <c r="AX2286" s="13" t="s">
        <v>78</v>
      </c>
      <c r="AY2286" s="239" t="s">
        <v>146</v>
      </c>
    </row>
    <row r="2287" s="13" customFormat="1">
      <c r="A2287" s="13"/>
      <c r="B2287" s="229"/>
      <c r="C2287" s="230"/>
      <c r="D2287" s="221" t="s">
        <v>186</v>
      </c>
      <c r="E2287" s="231" t="s">
        <v>32</v>
      </c>
      <c r="F2287" s="232" t="s">
        <v>623</v>
      </c>
      <c r="G2287" s="230"/>
      <c r="H2287" s="233">
        <v>3</v>
      </c>
      <c r="I2287" s="234"/>
      <c r="J2287" s="230"/>
      <c r="K2287" s="230"/>
      <c r="L2287" s="235"/>
      <c r="M2287" s="236"/>
      <c r="N2287" s="237"/>
      <c r="O2287" s="237"/>
      <c r="P2287" s="237"/>
      <c r="Q2287" s="237"/>
      <c r="R2287" s="237"/>
      <c r="S2287" s="237"/>
      <c r="T2287" s="238"/>
      <c r="U2287" s="13"/>
      <c r="V2287" s="13"/>
      <c r="W2287" s="13"/>
      <c r="X2287" s="13"/>
      <c r="Y2287" s="13"/>
      <c r="Z2287" s="13"/>
      <c r="AA2287" s="13"/>
      <c r="AB2287" s="13"/>
      <c r="AC2287" s="13"/>
      <c r="AD2287" s="13"/>
      <c r="AE2287" s="13"/>
      <c r="AT2287" s="239" t="s">
        <v>186</v>
      </c>
      <c r="AU2287" s="239" t="s">
        <v>88</v>
      </c>
      <c r="AV2287" s="13" t="s">
        <v>88</v>
      </c>
      <c r="AW2287" s="13" t="s">
        <v>39</v>
      </c>
      <c r="AX2287" s="13" t="s">
        <v>78</v>
      </c>
      <c r="AY2287" s="239" t="s">
        <v>146</v>
      </c>
    </row>
    <row r="2288" s="13" customFormat="1">
      <c r="A2288" s="13"/>
      <c r="B2288" s="229"/>
      <c r="C2288" s="230"/>
      <c r="D2288" s="221" t="s">
        <v>186</v>
      </c>
      <c r="E2288" s="231" t="s">
        <v>32</v>
      </c>
      <c r="F2288" s="232" t="s">
        <v>624</v>
      </c>
      <c r="G2288" s="230"/>
      <c r="H2288" s="233">
        <v>7.7400000000000002</v>
      </c>
      <c r="I2288" s="234"/>
      <c r="J2288" s="230"/>
      <c r="K2288" s="230"/>
      <c r="L2288" s="235"/>
      <c r="M2288" s="236"/>
      <c r="N2288" s="237"/>
      <c r="O2288" s="237"/>
      <c r="P2288" s="237"/>
      <c r="Q2288" s="237"/>
      <c r="R2288" s="237"/>
      <c r="S2288" s="237"/>
      <c r="T2288" s="238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T2288" s="239" t="s">
        <v>186</v>
      </c>
      <c r="AU2288" s="239" t="s">
        <v>88</v>
      </c>
      <c r="AV2288" s="13" t="s">
        <v>88</v>
      </c>
      <c r="AW2288" s="13" t="s">
        <v>39</v>
      </c>
      <c r="AX2288" s="13" t="s">
        <v>78</v>
      </c>
      <c r="AY2288" s="239" t="s">
        <v>146</v>
      </c>
    </row>
    <row r="2289" s="13" customFormat="1">
      <c r="A2289" s="13"/>
      <c r="B2289" s="229"/>
      <c r="C2289" s="230"/>
      <c r="D2289" s="221" t="s">
        <v>186</v>
      </c>
      <c r="E2289" s="231" t="s">
        <v>32</v>
      </c>
      <c r="F2289" s="232" t="s">
        <v>626</v>
      </c>
      <c r="G2289" s="230"/>
      <c r="H2289" s="233">
        <v>14.66</v>
      </c>
      <c r="I2289" s="234"/>
      <c r="J2289" s="230"/>
      <c r="K2289" s="230"/>
      <c r="L2289" s="235"/>
      <c r="M2289" s="236"/>
      <c r="N2289" s="237"/>
      <c r="O2289" s="237"/>
      <c r="P2289" s="237"/>
      <c r="Q2289" s="237"/>
      <c r="R2289" s="237"/>
      <c r="S2289" s="237"/>
      <c r="T2289" s="238"/>
      <c r="U2289" s="13"/>
      <c r="V2289" s="13"/>
      <c r="W2289" s="13"/>
      <c r="X2289" s="13"/>
      <c r="Y2289" s="13"/>
      <c r="Z2289" s="13"/>
      <c r="AA2289" s="13"/>
      <c r="AB2289" s="13"/>
      <c r="AC2289" s="13"/>
      <c r="AD2289" s="13"/>
      <c r="AE2289" s="13"/>
      <c r="AT2289" s="239" t="s">
        <v>186</v>
      </c>
      <c r="AU2289" s="239" t="s">
        <v>88</v>
      </c>
      <c r="AV2289" s="13" t="s">
        <v>88</v>
      </c>
      <c r="AW2289" s="13" t="s">
        <v>39</v>
      </c>
      <c r="AX2289" s="13" t="s">
        <v>78</v>
      </c>
      <c r="AY2289" s="239" t="s">
        <v>146</v>
      </c>
    </row>
    <row r="2290" s="13" customFormat="1">
      <c r="A2290" s="13"/>
      <c r="B2290" s="229"/>
      <c r="C2290" s="230"/>
      <c r="D2290" s="221" t="s">
        <v>186</v>
      </c>
      <c r="E2290" s="231" t="s">
        <v>32</v>
      </c>
      <c r="F2290" s="232" t="s">
        <v>627</v>
      </c>
      <c r="G2290" s="230"/>
      <c r="H2290" s="233">
        <v>3.1000000000000001</v>
      </c>
      <c r="I2290" s="234"/>
      <c r="J2290" s="230"/>
      <c r="K2290" s="230"/>
      <c r="L2290" s="235"/>
      <c r="M2290" s="236"/>
      <c r="N2290" s="237"/>
      <c r="O2290" s="237"/>
      <c r="P2290" s="237"/>
      <c r="Q2290" s="237"/>
      <c r="R2290" s="237"/>
      <c r="S2290" s="237"/>
      <c r="T2290" s="238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T2290" s="239" t="s">
        <v>186</v>
      </c>
      <c r="AU2290" s="239" t="s">
        <v>88</v>
      </c>
      <c r="AV2290" s="13" t="s">
        <v>88</v>
      </c>
      <c r="AW2290" s="13" t="s">
        <v>39</v>
      </c>
      <c r="AX2290" s="13" t="s">
        <v>78</v>
      </c>
      <c r="AY2290" s="239" t="s">
        <v>146</v>
      </c>
    </row>
    <row r="2291" s="14" customFormat="1">
      <c r="A2291" s="14"/>
      <c r="B2291" s="244"/>
      <c r="C2291" s="245"/>
      <c r="D2291" s="221" t="s">
        <v>186</v>
      </c>
      <c r="E2291" s="246" t="s">
        <v>32</v>
      </c>
      <c r="F2291" s="247" t="s">
        <v>2265</v>
      </c>
      <c r="G2291" s="245"/>
      <c r="H2291" s="246" t="s">
        <v>32</v>
      </c>
      <c r="I2291" s="248"/>
      <c r="J2291" s="245"/>
      <c r="K2291" s="245"/>
      <c r="L2291" s="249"/>
      <c r="M2291" s="250"/>
      <c r="N2291" s="251"/>
      <c r="O2291" s="251"/>
      <c r="P2291" s="251"/>
      <c r="Q2291" s="251"/>
      <c r="R2291" s="251"/>
      <c r="S2291" s="251"/>
      <c r="T2291" s="252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T2291" s="253" t="s">
        <v>186</v>
      </c>
      <c r="AU2291" s="253" t="s">
        <v>88</v>
      </c>
      <c r="AV2291" s="14" t="s">
        <v>86</v>
      </c>
      <c r="AW2291" s="14" t="s">
        <v>39</v>
      </c>
      <c r="AX2291" s="14" t="s">
        <v>78</v>
      </c>
      <c r="AY2291" s="253" t="s">
        <v>146</v>
      </c>
    </row>
    <row r="2292" s="13" customFormat="1">
      <c r="A2292" s="13"/>
      <c r="B2292" s="229"/>
      <c r="C2292" s="230"/>
      <c r="D2292" s="221" t="s">
        <v>186</v>
      </c>
      <c r="E2292" s="231" t="s">
        <v>32</v>
      </c>
      <c r="F2292" s="232" t="s">
        <v>2266</v>
      </c>
      <c r="G2292" s="230"/>
      <c r="H2292" s="233">
        <v>1.1160000000000001</v>
      </c>
      <c r="I2292" s="234"/>
      <c r="J2292" s="230"/>
      <c r="K2292" s="230"/>
      <c r="L2292" s="235"/>
      <c r="M2292" s="236"/>
      <c r="N2292" s="237"/>
      <c r="O2292" s="237"/>
      <c r="P2292" s="237"/>
      <c r="Q2292" s="237"/>
      <c r="R2292" s="237"/>
      <c r="S2292" s="237"/>
      <c r="T2292" s="238"/>
      <c r="U2292" s="13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13"/>
      <c r="AT2292" s="239" t="s">
        <v>186</v>
      </c>
      <c r="AU2292" s="239" t="s">
        <v>88</v>
      </c>
      <c r="AV2292" s="13" t="s">
        <v>88</v>
      </c>
      <c r="AW2292" s="13" t="s">
        <v>39</v>
      </c>
      <c r="AX2292" s="13" t="s">
        <v>78</v>
      </c>
      <c r="AY2292" s="239" t="s">
        <v>146</v>
      </c>
    </row>
    <row r="2293" s="13" customFormat="1">
      <c r="A2293" s="13"/>
      <c r="B2293" s="229"/>
      <c r="C2293" s="230"/>
      <c r="D2293" s="221" t="s">
        <v>186</v>
      </c>
      <c r="E2293" s="231" t="s">
        <v>32</v>
      </c>
      <c r="F2293" s="232" t="s">
        <v>2267</v>
      </c>
      <c r="G2293" s="230"/>
      <c r="H2293" s="233">
        <v>0.96099999999999997</v>
      </c>
      <c r="I2293" s="234"/>
      <c r="J2293" s="230"/>
      <c r="K2293" s="230"/>
      <c r="L2293" s="235"/>
      <c r="M2293" s="236"/>
      <c r="N2293" s="237"/>
      <c r="O2293" s="237"/>
      <c r="P2293" s="237"/>
      <c r="Q2293" s="237"/>
      <c r="R2293" s="237"/>
      <c r="S2293" s="237"/>
      <c r="T2293" s="238"/>
      <c r="U2293" s="13"/>
      <c r="V2293" s="13"/>
      <c r="W2293" s="13"/>
      <c r="X2293" s="13"/>
      <c r="Y2293" s="13"/>
      <c r="Z2293" s="13"/>
      <c r="AA2293" s="13"/>
      <c r="AB2293" s="13"/>
      <c r="AC2293" s="13"/>
      <c r="AD2293" s="13"/>
      <c r="AE2293" s="13"/>
      <c r="AT2293" s="239" t="s">
        <v>186</v>
      </c>
      <c r="AU2293" s="239" t="s">
        <v>88</v>
      </c>
      <c r="AV2293" s="13" t="s">
        <v>88</v>
      </c>
      <c r="AW2293" s="13" t="s">
        <v>39</v>
      </c>
      <c r="AX2293" s="13" t="s">
        <v>78</v>
      </c>
      <c r="AY2293" s="239" t="s">
        <v>146</v>
      </c>
    </row>
    <row r="2294" s="13" customFormat="1">
      <c r="A2294" s="13"/>
      <c r="B2294" s="229"/>
      <c r="C2294" s="230"/>
      <c r="D2294" s="221" t="s">
        <v>186</v>
      </c>
      <c r="E2294" s="231" t="s">
        <v>32</v>
      </c>
      <c r="F2294" s="232" t="s">
        <v>2268</v>
      </c>
      <c r="G2294" s="230"/>
      <c r="H2294" s="233">
        <v>0.83299999999999996</v>
      </c>
      <c r="I2294" s="234"/>
      <c r="J2294" s="230"/>
      <c r="K2294" s="230"/>
      <c r="L2294" s="235"/>
      <c r="M2294" s="236"/>
      <c r="N2294" s="237"/>
      <c r="O2294" s="237"/>
      <c r="P2294" s="237"/>
      <c r="Q2294" s="237"/>
      <c r="R2294" s="237"/>
      <c r="S2294" s="237"/>
      <c r="T2294" s="238"/>
      <c r="U2294" s="13"/>
      <c r="V2294" s="13"/>
      <c r="W2294" s="13"/>
      <c r="X2294" s="13"/>
      <c r="Y2294" s="13"/>
      <c r="Z2294" s="13"/>
      <c r="AA2294" s="13"/>
      <c r="AB2294" s="13"/>
      <c r="AC2294" s="13"/>
      <c r="AD2294" s="13"/>
      <c r="AE2294" s="13"/>
      <c r="AT2294" s="239" t="s">
        <v>186</v>
      </c>
      <c r="AU2294" s="239" t="s">
        <v>88</v>
      </c>
      <c r="AV2294" s="13" t="s">
        <v>88</v>
      </c>
      <c r="AW2294" s="13" t="s">
        <v>39</v>
      </c>
      <c r="AX2294" s="13" t="s">
        <v>78</v>
      </c>
      <c r="AY2294" s="239" t="s">
        <v>146</v>
      </c>
    </row>
    <row r="2295" s="13" customFormat="1">
      <c r="A2295" s="13"/>
      <c r="B2295" s="229"/>
      <c r="C2295" s="230"/>
      <c r="D2295" s="221" t="s">
        <v>186</v>
      </c>
      <c r="E2295" s="231" t="s">
        <v>32</v>
      </c>
      <c r="F2295" s="232" t="s">
        <v>2269</v>
      </c>
      <c r="G2295" s="230"/>
      <c r="H2295" s="233">
        <v>2.0179999999999998</v>
      </c>
      <c r="I2295" s="234"/>
      <c r="J2295" s="230"/>
      <c r="K2295" s="230"/>
      <c r="L2295" s="235"/>
      <c r="M2295" s="236"/>
      <c r="N2295" s="237"/>
      <c r="O2295" s="237"/>
      <c r="P2295" s="237"/>
      <c r="Q2295" s="237"/>
      <c r="R2295" s="237"/>
      <c r="S2295" s="237"/>
      <c r="T2295" s="238"/>
      <c r="U2295" s="13"/>
      <c r="V2295" s="13"/>
      <c r="W2295" s="13"/>
      <c r="X2295" s="13"/>
      <c r="Y2295" s="13"/>
      <c r="Z2295" s="13"/>
      <c r="AA2295" s="13"/>
      <c r="AB2295" s="13"/>
      <c r="AC2295" s="13"/>
      <c r="AD2295" s="13"/>
      <c r="AE2295" s="13"/>
      <c r="AT2295" s="239" t="s">
        <v>186</v>
      </c>
      <c r="AU2295" s="239" t="s">
        <v>88</v>
      </c>
      <c r="AV2295" s="13" t="s">
        <v>88</v>
      </c>
      <c r="AW2295" s="13" t="s">
        <v>39</v>
      </c>
      <c r="AX2295" s="13" t="s">
        <v>78</v>
      </c>
      <c r="AY2295" s="239" t="s">
        <v>146</v>
      </c>
    </row>
    <row r="2296" s="13" customFormat="1">
      <c r="A2296" s="13"/>
      <c r="B2296" s="229"/>
      <c r="C2296" s="230"/>
      <c r="D2296" s="221" t="s">
        <v>186</v>
      </c>
      <c r="E2296" s="231" t="s">
        <v>32</v>
      </c>
      <c r="F2296" s="232" t="s">
        <v>2270</v>
      </c>
      <c r="G2296" s="230"/>
      <c r="H2296" s="233">
        <v>3.2730000000000001</v>
      </c>
      <c r="I2296" s="234"/>
      <c r="J2296" s="230"/>
      <c r="K2296" s="230"/>
      <c r="L2296" s="235"/>
      <c r="M2296" s="236"/>
      <c r="N2296" s="237"/>
      <c r="O2296" s="237"/>
      <c r="P2296" s="237"/>
      <c r="Q2296" s="237"/>
      <c r="R2296" s="237"/>
      <c r="S2296" s="237"/>
      <c r="T2296" s="238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T2296" s="239" t="s">
        <v>186</v>
      </c>
      <c r="AU2296" s="239" t="s">
        <v>88</v>
      </c>
      <c r="AV2296" s="13" t="s">
        <v>88</v>
      </c>
      <c r="AW2296" s="13" t="s">
        <v>39</v>
      </c>
      <c r="AX2296" s="13" t="s">
        <v>78</v>
      </c>
      <c r="AY2296" s="239" t="s">
        <v>146</v>
      </c>
    </row>
    <row r="2297" s="13" customFormat="1">
      <c r="A2297" s="13"/>
      <c r="B2297" s="229"/>
      <c r="C2297" s="230"/>
      <c r="D2297" s="221" t="s">
        <v>186</v>
      </c>
      <c r="E2297" s="231" t="s">
        <v>32</v>
      </c>
      <c r="F2297" s="232" t="s">
        <v>2271</v>
      </c>
      <c r="G2297" s="230"/>
      <c r="H2297" s="233">
        <v>1.0469999999999999</v>
      </c>
      <c r="I2297" s="234"/>
      <c r="J2297" s="230"/>
      <c r="K2297" s="230"/>
      <c r="L2297" s="235"/>
      <c r="M2297" s="236"/>
      <c r="N2297" s="237"/>
      <c r="O2297" s="237"/>
      <c r="P2297" s="237"/>
      <c r="Q2297" s="237"/>
      <c r="R2297" s="237"/>
      <c r="S2297" s="237"/>
      <c r="T2297" s="238"/>
      <c r="U2297" s="13"/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13"/>
      <c r="AT2297" s="239" t="s">
        <v>186</v>
      </c>
      <c r="AU2297" s="239" t="s">
        <v>88</v>
      </c>
      <c r="AV2297" s="13" t="s">
        <v>88</v>
      </c>
      <c r="AW2297" s="13" t="s">
        <v>39</v>
      </c>
      <c r="AX2297" s="13" t="s">
        <v>78</v>
      </c>
      <c r="AY2297" s="239" t="s">
        <v>146</v>
      </c>
    </row>
    <row r="2298" s="13" customFormat="1">
      <c r="A2298" s="13"/>
      <c r="B2298" s="229"/>
      <c r="C2298" s="230"/>
      <c r="D2298" s="221" t="s">
        <v>186</v>
      </c>
      <c r="E2298" s="231" t="s">
        <v>32</v>
      </c>
      <c r="F2298" s="232" t="s">
        <v>2272</v>
      </c>
      <c r="G2298" s="230"/>
      <c r="H2298" s="233">
        <v>1.1499999999999999</v>
      </c>
      <c r="I2298" s="234"/>
      <c r="J2298" s="230"/>
      <c r="K2298" s="230"/>
      <c r="L2298" s="235"/>
      <c r="M2298" s="236"/>
      <c r="N2298" s="237"/>
      <c r="O2298" s="237"/>
      <c r="P2298" s="237"/>
      <c r="Q2298" s="237"/>
      <c r="R2298" s="237"/>
      <c r="S2298" s="237"/>
      <c r="T2298" s="238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3"/>
      <c r="AT2298" s="239" t="s">
        <v>186</v>
      </c>
      <c r="AU2298" s="239" t="s">
        <v>88</v>
      </c>
      <c r="AV2298" s="13" t="s">
        <v>88</v>
      </c>
      <c r="AW2298" s="13" t="s">
        <v>39</v>
      </c>
      <c r="AX2298" s="13" t="s">
        <v>78</v>
      </c>
      <c r="AY2298" s="239" t="s">
        <v>146</v>
      </c>
    </row>
    <row r="2299" s="14" customFormat="1">
      <c r="A2299" s="14"/>
      <c r="B2299" s="244"/>
      <c r="C2299" s="245"/>
      <c r="D2299" s="221" t="s">
        <v>186</v>
      </c>
      <c r="E2299" s="246" t="s">
        <v>32</v>
      </c>
      <c r="F2299" s="247" t="s">
        <v>2257</v>
      </c>
      <c r="G2299" s="245"/>
      <c r="H2299" s="246" t="s">
        <v>32</v>
      </c>
      <c r="I2299" s="248"/>
      <c r="J2299" s="245"/>
      <c r="K2299" s="245"/>
      <c r="L2299" s="249"/>
      <c r="M2299" s="250"/>
      <c r="N2299" s="251"/>
      <c r="O2299" s="251"/>
      <c r="P2299" s="251"/>
      <c r="Q2299" s="251"/>
      <c r="R2299" s="251"/>
      <c r="S2299" s="251"/>
      <c r="T2299" s="252"/>
      <c r="U2299" s="14"/>
      <c r="V2299" s="14"/>
      <c r="W2299" s="14"/>
      <c r="X2299" s="14"/>
      <c r="Y2299" s="14"/>
      <c r="Z2299" s="14"/>
      <c r="AA2299" s="14"/>
      <c r="AB2299" s="14"/>
      <c r="AC2299" s="14"/>
      <c r="AD2299" s="14"/>
      <c r="AE2299" s="14"/>
      <c r="AT2299" s="253" t="s">
        <v>186</v>
      </c>
      <c r="AU2299" s="253" t="s">
        <v>88</v>
      </c>
      <c r="AV2299" s="14" t="s">
        <v>86</v>
      </c>
      <c r="AW2299" s="14" t="s">
        <v>39</v>
      </c>
      <c r="AX2299" s="14" t="s">
        <v>78</v>
      </c>
      <c r="AY2299" s="253" t="s">
        <v>146</v>
      </c>
    </row>
    <row r="2300" s="13" customFormat="1">
      <c r="A2300" s="13"/>
      <c r="B2300" s="229"/>
      <c r="C2300" s="230"/>
      <c r="D2300" s="221" t="s">
        <v>186</v>
      </c>
      <c r="E2300" s="231" t="s">
        <v>32</v>
      </c>
      <c r="F2300" s="232" t="s">
        <v>2258</v>
      </c>
      <c r="G2300" s="230"/>
      <c r="H2300" s="233">
        <v>24.263000000000002</v>
      </c>
      <c r="I2300" s="234"/>
      <c r="J2300" s="230"/>
      <c r="K2300" s="230"/>
      <c r="L2300" s="235"/>
      <c r="M2300" s="236"/>
      <c r="N2300" s="237"/>
      <c r="O2300" s="237"/>
      <c r="P2300" s="237"/>
      <c r="Q2300" s="237"/>
      <c r="R2300" s="237"/>
      <c r="S2300" s="237"/>
      <c r="T2300" s="238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T2300" s="239" t="s">
        <v>186</v>
      </c>
      <c r="AU2300" s="239" t="s">
        <v>88</v>
      </c>
      <c r="AV2300" s="13" t="s">
        <v>88</v>
      </c>
      <c r="AW2300" s="13" t="s">
        <v>39</v>
      </c>
      <c r="AX2300" s="13" t="s">
        <v>78</v>
      </c>
      <c r="AY2300" s="239" t="s">
        <v>146</v>
      </c>
    </row>
    <row r="2301" s="15" customFormat="1">
      <c r="A2301" s="15"/>
      <c r="B2301" s="254"/>
      <c r="C2301" s="255"/>
      <c r="D2301" s="221" t="s">
        <v>186</v>
      </c>
      <c r="E2301" s="256" t="s">
        <v>32</v>
      </c>
      <c r="F2301" s="257" t="s">
        <v>256</v>
      </c>
      <c r="G2301" s="255"/>
      <c r="H2301" s="258">
        <v>203.52100000000002</v>
      </c>
      <c r="I2301" s="259"/>
      <c r="J2301" s="255"/>
      <c r="K2301" s="255"/>
      <c r="L2301" s="260"/>
      <c r="M2301" s="261"/>
      <c r="N2301" s="262"/>
      <c r="O2301" s="262"/>
      <c r="P2301" s="262"/>
      <c r="Q2301" s="262"/>
      <c r="R2301" s="262"/>
      <c r="S2301" s="262"/>
      <c r="T2301" s="263"/>
      <c r="U2301" s="15"/>
      <c r="V2301" s="15"/>
      <c r="W2301" s="15"/>
      <c r="X2301" s="15"/>
      <c r="Y2301" s="15"/>
      <c r="Z2301" s="15"/>
      <c r="AA2301" s="15"/>
      <c r="AB2301" s="15"/>
      <c r="AC2301" s="15"/>
      <c r="AD2301" s="15"/>
      <c r="AE2301" s="15"/>
      <c r="AT2301" s="264" t="s">
        <v>186</v>
      </c>
      <c r="AU2301" s="264" t="s">
        <v>88</v>
      </c>
      <c r="AV2301" s="15" t="s">
        <v>171</v>
      </c>
      <c r="AW2301" s="15" t="s">
        <v>39</v>
      </c>
      <c r="AX2301" s="15" t="s">
        <v>86</v>
      </c>
      <c r="AY2301" s="264" t="s">
        <v>146</v>
      </c>
    </row>
    <row r="2302" s="2" customFormat="1" ht="33" customHeight="1">
      <c r="A2302" s="42"/>
      <c r="B2302" s="43"/>
      <c r="C2302" s="265" t="s">
        <v>2332</v>
      </c>
      <c r="D2302" s="265" t="s">
        <v>286</v>
      </c>
      <c r="E2302" s="266" t="s">
        <v>2296</v>
      </c>
      <c r="F2302" s="267" t="s">
        <v>2297</v>
      </c>
      <c r="G2302" s="268" t="s">
        <v>294</v>
      </c>
      <c r="H2302" s="269">
        <v>223.87299999999999</v>
      </c>
      <c r="I2302" s="270"/>
      <c r="J2302" s="271">
        <f>ROUND(I2302*H2302,2)</f>
        <v>0</v>
      </c>
      <c r="K2302" s="267" t="s">
        <v>152</v>
      </c>
      <c r="L2302" s="272"/>
      <c r="M2302" s="273" t="s">
        <v>32</v>
      </c>
      <c r="N2302" s="274" t="s">
        <v>49</v>
      </c>
      <c r="O2302" s="88"/>
      <c r="P2302" s="217">
        <f>O2302*H2302</f>
        <v>0</v>
      </c>
      <c r="Q2302" s="217">
        <v>0.021999999999999999</v>
      </c>
      <c r="R2302" s="217">
        <f>Q2302*H2302</f>
        <v>4.9252059999999993</v>
      </c>
      <c r="S2302" s="217">
        <v>0</v>
      </c>
      <c r="T2302" s="218">
        <f>S2302*H2302</f>
        <v>0</v>
      </c>
      <c r="U2302" s="42"/>
      <c r="V2302" s="42"/>
      <c r="W2302" s="42"/>
      <c r="X2302" s="42"/>
      <c r="Y2302" s="42"/>
      <c r="Z2302" s="42"/>
      <c r="AA2302" s="42"/>
      <c r="AB2302" s="42"/>
      <c r="AC2302" s="42"/>
      <c r="AD2302" s="42"/>
      <c r="AE2302" s="42"/>
      <c r="AR2302" s="219" t="s">
        <v>538</v>
      </c>
      <c r="AT2302" s="219" t="s">
        <v>286</v>
      </c>
      <c r="AU2302" s="219" t="s">
        <v>88</v>
      </c>
      <c r="AY2302" s="20" t="s">
        <v>146</v>
      </c>
      <c r="BE2302" s="220">
        <f>IF(N2302="základní",J2302,0)</f>
        <v>0</v>
      </c>
      <c r="BF2302" s="220">
        <f>IF(N2302="snížená",J2302,0)</f>
        <v>0</v>
      </c>
      <c r="BG2302" s="220">
        <f>IF(N2302="zákl. přenesená",J2302,0)</f>
        <v>0</v>
      </c>
      <c r="BH2302" s="220">
        <f>IF(N2302="sníž. přenesená",J2302,0)</f>
        <v>0</v>
      </c>
      <c r="BI2302" s="220">
        <f>IF(N2302="nulová",J2302,0)</f>
        <v>0</v>
      </c>
      <c r="BJ2302" s="20" t="s">
        <v>86</v>
      </c>
      <c r="BK2302" s="220">
        <f>ROUND(I2302*H2302,2)</f>
        <v>0</v>
      </c>
      <c r="BL2302" s="20" t="s">
        <v>362</v>
      </c>
      <c r="BM2302" s="219" t="s">
        <v>2333</v>
      </c>
    </row>
    <row r="2303" s="2" customFormat="1">
      <c r="A2303" s="42"/>
      <c r="B2303" s="43"/>
      <c r="C2303" s="44"/>
      <c r="D2303" s="221" t="s">
        <v>155</v>
      </c>
      <c r="E2303" s="44"/>
      <c r="F2303" s="222" t="s">
        <v>2297</v>
      </c>
      <c r="G2303" s="44"/>
      <c r="H2303" s="44"/>
      <c r="I2303" s="223"/>
      <c r="J2303" s="44"/>
      <c r="K2303" s="44"/>
      <c r="L2303" s="48"/>
      <c r="M2303" s="224"/>
      <c r="N2303" s="225"/>
      <c r="O2303" s="88"/>
      <c r="P2303" s="88"/>
      <c r="Q2303" s="88"/>
      <c r="R2303" s="88"/>
      <c r="S2303" s="88"/>
      <c r="T2303" s="89"/>
      <c r="U2303" s="42"/>
      <c r="V2303" s="42"/>
      <c r="W2303" s="42"/>
      <c r="X2303" s="42"/>
      <c r="Y2303" s="42"/>
      <c r="Z2303" s="42"/>
      <c r="AA2303" s="42"/>
      <c r="AB2303" s="42"/>
      <c r="AC2303" s="42"/>
      <c r="AD2303" s="42"/>
      <c r="AE2303" s="42"/>
      <c r="AT2303" s="20" t="s">
        <v>155</v>
      </c>
      <c r="AU2303" s="20" t="s">
        <v>88</v>
      </c>
    </row>
    <row r="2304" s="13" customFormat="1">
      <c r="A2304" s="13"/>
      <c r="B2304" s="229"/>
      <c r="C2304" s="230"/>
      <c r="D2304" s="221" t="s">
        <v>186</v>
      </c>
      <c r="E2304" s="230"/>
      <c r="F2304" s="232" t="s">
        <v>2334</v>
      </c>
      <c r="G2304" s="230"/>
      <c r="H2304" s="233">
        <v>223.87299999999999</v>
      </c>
      <c r="I2304" s="234"/>
      <c r="J2304" s="230"/>
      <c r="K2304" s="230"/>
      <c r="L2304" s="235"/>
      <c r="M2304" s="236"/>
      <c r="N2304" s="237"/>
      <c r="O2304" s="237"/>
      <c r="P2304" s="237"/>
      <c r="Q2304" s="237"/>
      <c r="R2304" s="237"/>
      <c r="S2304" s="237"/>
      <c r="T2304" s="238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T2304" s="239" t="s">
        <v>186</v>
      </c>
      <c r="AU2304" s="239" t="s">
        <v>88</v>
      </c>
      <c r="AV2304" s="13" t="s">
        <v>88</v>
      </c>
      <c r="AW2304" s="13" t="s">
        <v>4</v>
      </c>
      <c r="AX2304" s="13" t="s">
        <v>86</v>
      </c>
      <c r="AY2304" s="239" t="s">
        <v>146</v>
      </c>
    </row>
    <row r="2305" s="2" customFormat="1" ht="33" customHeight="1">
      <c r="A2305" s="42"/>
      <c r="B2305" s="43"/>
      <c r="C2305" s="208" t="s">
        <v>2335</v>
      </c>
      <c r="D2305" s="208" t="s">
        <v>149</v>
      </c>
      <c r="E2305" s="209" t="s">
        <v>2336</v>
      </c>
      <c r="F2305" s="210" t="s">
        <v>2337</v>
      </c>
      <c r="G2305" s="211" t="s">
        <v>294</v>
      </c>
      <c r="H2305" s="212">
        <v>16.289999999999999</v>
      </c>
      <c r="I2305" s="213"/>
      <c r="J2305" s="214">
        <f>ROUND(I2305*H2305,2)</f>
        <v>0</v>
      </c>
      <c r="K2305" s="210" t="s">
        <v>152</v>
      </c>
      <c r="L2305" s="48"/>
      <c r="M2305" s="215" t="s">
        <v>32</v>
      </c>
      <c r="N2305" s="216" t="s">
        <v>49</v>
      </c>
      <c r="O2305" s="88"/>
      <c r="P2305" s="217">
        <f>O2305*H2305</f>
        <v>0</v>
      </c>
      <c r="Q2305" s="217">
        <v>0</v>
      </c>
      <c r="R2305" s="217">
        <f>Q2305*H2305</f>
        <v>0</v>
      </c>
      <c r="S2305" s="217">
        <v>0</v>
      </c>
      <c r="T2305" s="218">
        <f>S2305*H2305</f>
        <v>0</v>
      </c>
      <c r="U2305" s="42"/>
      <c r="V2305" s="42"/>
      <c r="W2305" s="42"/>
      <c r="X2305" s="42"/>
      <c r="Y2305" s="42"/>
      <c r="Z2305" s="42"/>
      <c r="AA2305" s="42"/>
      <c r="AB2305" s="42"/>
      <c r="AC2305" s="42"/>
      <c r="AD2305" s="42"/>
      <c r="AE2305" s="42"/>
      <c r="AR2305" s="219" t="s">
        <v>362</v>
      </c>
      <c r="AT2305" s="219" t="s">
        <v>149</v>
      </c>
      <c r="AU2305" s="219" t="s">
        <v>88</v>
      </c>
      <c r="AY2305" s="20" t="s">
        <v>146</v>
      </c>
      <c r="BE2305" s="220">
        <f>IF(N2305="základní",J2305,0)</f>
        <v>0</v>
      </c>
      <c r="BF2305" s="220">
        <f>IF(N2305="snížená",J2305,0)</f>
        <v>0</v>
      </c>
      <c r="BG2305" s="220">
        <f>IF(N2305="zákl. přenesená",J2305,0)</f>
        <v>0</v>
      </c>
      <c r="BH2305" s="220">
        <f>IF(N2305="sníž. přenesená",J2305,0)</f>
        <v>0</v>
      </c>
      <c r="BI2305" s="220">
        <f>IF(N2305="nulová",J2305,0)</f>
        <v>0</v>
      </c>
      <c r="BJ2305" s="20" t="s">
        <v>86</v>
      </c>
      <c r="BK2305" s="220">
        <f>ROUND(I2305*H2305,2)</f>
        <v>0</v>
      </c>
      <c r="BL2305" s="20" t="s">
        <v>362</v>
      </c>
      <c r="BM2305" s="219" t="s">
        <v>2338</v>
      </c>
    </row>
    <row r="2306" s="2" customFormat="1">
      <c r="A2306" s="42"/>
      <c r="B2306" s="43"/>
      <c r="C2306" s="44"/>
      <c r="D2306" s="221" t="s">
        <v>155</v>
      </c>
      <c r="E2306" s="44"/>
      <c r="F2306" s="222" t="s">
        <v>2339</v>
      </c>
      <c r="G2306" s="44"/>
      <c r="H2306" s="44"/>
      <c r="I2306" s="223"/>
      <c r="J2306" s="44"/>
      <c r="K2306" s="44"/>
      <c r="L2306" s="48"/>
      <c r="M2306" s="224"/>
      <c r="N2306" s="225"/>
      <c r="O2306" s="88"/>
      <c r="P2306" s="88"/>
      <c r="Q2306" s="88"/>
      <c r="R2306" s="88"/>
      <c r="S2306" s="88"/>
      <c r="T2306" s="89"/>
      <c r="U2306" s="42"/>
      <c r="V2306" s="42"/>
      <c r="W2306" s="42"/>
      <c r="X2306" s="42"/>
      <c r="Y2306" s="42"/>
      <c r="Z2306" s="42"/>
      <c r="AA2306" s="42"/>
      <c r="AB2306" s="42"/>
      <c r="AC2306" s="42"/>
      <c r="AD2306" s="42"/>
      <c r="AE2306" s="42"/>
      <c r="AT2306" s="20" t="s">
        <v>155</v>
      </c>
      <c r="AU2306" s="20" t="s">
        <v>88</v>
      </c>
    </row>
    <row r="2307" s="2" customFormat="1">
      <c r="A2307" s="42"/>
      <c r="B2307" s="43"/>
      <c r="C2307" s="44"/>
      <c r="D2307" s="226" t="s">
        <v>156</v>
      </c>
      <c r="E2307" s="44"/>
      <c r="F2307" s="227" t="s">
        <v>2340</v>
      </c>
      <c r="G2307" s="44"/>
      <c r="H2307" s="44"/>
      <c r="I2307" s="223"/>
      <c r="J2307" s="44"/>
      <c r="K2307" s="44"/>
      <c r="L2307" s="48"/>
      <c r="M2307" s="224"/>
      <c r="N2307" s="225"/>
      <c r="O2307" s="88"/>
      <c r="P2307" s="88"/>
      <c r="Q2307" s="88"/>
      <c r="R2307" s="88"/>
      <c r="S2307" s="88"/>
      <c r="T2307" s="89"/>
      <c r="U2307" s="42"/>
      <c r="V2307" s="42"/>
      <c r="W2307" s="42"/>
      <c r="X2307" s="42"/>
      <c r="Y2307" s="42"/>
      <c r="Z2307" s="42"/>
      <c r="AA2307" s="42"/>
      <c r="AB2307" s="42"/>
      <c r="AC2307" s="42"/>
      <c r="AD2307" s="42"/>
      <c r="AE2307" s="42"/>
      <c r="AT2307" s="20" t="s">
        <v>156</v>
      </c>
      <c r="AU2307" s="20" t="s">
        <v>88</v>
      </c>
    </row>
    <row r="2308" s="13" customFormat="1">
      <c r="A2308" s="13"/>
      <c r="B2308" s="229"/>
      <c r="C2308" s="230"/>
      <c r="D2308" s="221" t="s">
        <v>186</v>
      </c>
      <c r="E2308" s="231" t="s">
        <v>32</v>
      </c>
      <c r="F2308" s="232" t="s">
        <v>600</v>
      </c>
      <c r="G2308" s="230"/>
      <c r="H2308" s="233">
        <v>4.1100000000000003</v>
      </c>
      <c r="I2308" s="234"/>
      <c r="J2308" s="230"/>
      <c r="K2308" s="230"/>
      <c r="L2308" s="235"/>
      <c r="M2308" s="236"/>
      <c r="N2308" s="237"/>
      <c r="O2308" s="237"/>
      <c r="P2308" s="237"/>
      <c r="Q2308" s="237"/>
      <c r="R2308" s="237"/>
      <c r="S2308" s="237"/>
      <c r="T2308" s="238"/>
      <c r="U2308" s="13"/>
      <c r="V2308" s="13"/>
      <c r="W2308" s="13"/>
      <c r="X2308" s="13"/>
      <c r="Y2308" s="13"/>
      <c r="Z2308" s="13"/>
      <c r="AA2308" s="13"/>
      <c r="AB2308" s="13"/>
      <c r="AC2308" s="13"/>
      <c r="AD2308" s="13"/>
      <c r="AE2308" s="13"/>
      <c r="AT2308" s="239" t="s">
        <v>186</v>
      </c>
      <c r="AU2308" s="239" t="s">
        <v>88</v>
      </c>
      <c r="AV2308" s="13" t="s">
        <v>88</v>
      </c>
      <c r="AW2308" s="13" t="s">
        <v>39</v>
      </c>
      <c r="AX2308" s="13" t="s">
        <v>78</v>
      </c>
      <c r="AY2308" s="239" t="s">
        <v>146</v>
      </c>
    </row>
    <row r="2309" s="13" customFormat="1">
      <c r="A2309" s="13"/>
      <c r="B2309" s="229"/>
      <c r="C2309" s="230"/>
      <c r="D2309" s="221" t="s">
        <v>186</v>
      </c>
      <c r="E2309" s="231" t="s">
        <v>32</v>
      </c>
      <c r="F2309" s="232" t="s">
        <v>601</v>
      </c>
      <c r="G2309" s="230"/>
      <c r="H2309" s="233">
        <v>2.98</v>
      </c>
      <c r="I2309" s="234"/>
      <c r="J2309" s="230"/>
      <c r="K2309" s="230"/>
      <c r="L2309" s="235"/>
      <c r="M2309" s="236"/>
      <c r="N2309" s="237"/>
      <c r="O2309" s="237"/>
      <c r="P2309" s="237"/>
      <c r="Q2309" s="237"/>
      <c r="R2309" s="237"/>
      <c r="S2309" s="237"/>
      <c r="T2309" s="238"/>
      <c r="U2309" s="13"/>
      <c r="V2309" s="13"/>
      <c r="W2309" s="13"/>
      <c r="X2309" s="13"/>
      <c r="Y2309" s="13"/>
      <c r="Z2309" s="13"/>
      <c r="AA2309" s="13"/>
      <c r="AB2309" s="13"/>
      <c r="AC2309" s="13"/>
      <c r="AD2309" s="13"/>
      <c r="AE2309" s="13"/>
      <c r="AT2309" s="239" t="s">
        <v>186</v>
      </c>
      <c r="AU2309" s="239" t="s">
        <v>88</v>
      </c>
      <c r="AV2309" s="13" t="s">
        <v>88</v>
      </c>
      <c r="AW2309" s="13" t="s">
        <v>39</v>
      </c>
      <c r="AX2309" s="13" t="s">
        <v>78</v>
      </c>
      <c r="AY2309" s="239" t="s">
        <v>146</v>
      </c>
    </row>
    <row r="2310" s="13" customFormat="1">
      <c r="A2310" s="13"/>
      <c r="B2310" s="229"/>
      <c r="C2310" s="230"/>
      <c r="D2310" s="221" t="s">
        <v>186</v>
      </c>
      <c r="E2310" s="231" t="s">
        <v>32</v>
      </c>
      <c r="F2310" s="232" t="s">
        <v>612</v>
      </c>
      <c r="G2310" s="230"/>
      <c r="H2310" s="233">
        <v>3.1000000000000001</v>
      </c>
      <c r="I2310" s="234"/>
      <c r="J2310" s="230"/>
      <c r="K2310" s="230"/>
      <c r="L2310" s="235"/>
      <c r="M2310" s="236"/>
      <c r="N2310" s="237"/>
      <c r="O2310" s="237"/>
      <c r="P2310" s="237"/>
      <c r="Q2310" s="237"/>
      <c r="R2310" s="237"/>
      <c r="S2310" s="237"/>
      <c r="T2310" s="238"/>
      <c r="U2310" s="13"/>
      <c r="V2310" s="13"/>
      <c r="W2310" s="13"/>
      <c r="X2310" s="13"/>
      <c r="Y2310" s="13"/>
      <c r="Z2310" s="13"/>
      <c r="AA2310" s="13"/>
      <c r="AB2310" s="13"/>
      <c r="AC2310" s="13"/>
      <c r="AD2310" s="13"/>
      <c r="AE2310" s="13"/>
      <c r="AT2310" s="239" t="s">
        <v>186</v>
      </c>
      <c r="AU2310" s="239" t="s">
        <v>88</v>
      </c>
      <c r="AV2310" s="13" t="s">
        <v>88</v>
      </c>
      <c r="AW2310" s="13" t="s">
        <v>39</v>
      </c>
      <c r="AX2310" s="13" t="s">
        <v>78</v>
      </c>
      <c r="AY2310" s="239" t="s">
        <v>146</v>
      </c>
    </row>
    <row r="2311" s="13" customFormat="1">
      <c r="A2311" s="13"/>
      <c r="B2311" s="229"/>
      <c r="C2311" s="230"/>
      <c r="D2311" s="221" t="s">
        <v>186</v>
      </c>
      <c r="E2311" s="231" t="s">
        <v>32</v>
      </c>
      <c r="F2311" s="232" t="s">
        <v>623</v>
      </c>
      <c r="G2311" s="230"/>
      <c r="H2311" s="233">
        <v>3</v>
      </c>
      <c r="I2311" s="234"/>
      <c r="J2311" s="230"/>
      <c r="K2311" s="230"/>
      <c r="L2311" s="235"/>
      <c r="M2311" s="236"/>
      <c r="N2311" s="237"/>
      <c r="O2311" s="237"/>
      <c r="P2311" s="237"/>
      <c r="Q2311" s="237"/>
      <c r="R2311" s="237"/>
      <c r="S2311" s="237"/>
      <c r="T2311" s="238"/>
      <c r="U2311" s="13"/>
      <c r="V2311" s="13"/>
      <c r="W2311" s="13"/>
      <c r="X2311" s="13"/>
      <c r="Y2311" s="13"/>
      <c r="Z2311" s="13"/>
      <c r="AA2311" s="13"/>
      <c r="AB2311" s="13"/>
      <c r="AC2311" s="13"/>
      <c r="AD2311" s="13"/>
      <c r="AE2311" s="13"/>
      <c r="AT2311" s="239" t="s">
        <v>186</v>
      </c>
      <c r="AU2311" s="239" t="s">
        <v>88</v>
      </c>
      <c r="AV2311" s="13" t="s">
        <v>88</v>
      </c>
      <c r="AW2311" s="13" t="s">
        <v>39</v>
      </c>
      <c r="AX2311" s="13" t="s">
        <v>78</v>
      </c>
      <c r="AY2311" s="239" t="s">
        <v>146</v>
      </c>
    </row>
    <row r="2312" s="13" customFormat="1">
      <c r="A2312" s="13"/>
      <c r="B2312" s="229"/>
      <c r="C2312" s="230"/>
      <c r="D2312" s="221" t="s">
        <v>186</v>
      </c>
      <c r="E2312" s="231" t="s">
        <v>32</v>
      </c>
      <c r="F2312" s="232" t="s">
        <v>627</v>
      </c>
      <c r="G2312" s="230"/>
      <c r="H2312" s="233">
        <v>3.1000000000000001</v>
      </c>
      <c r="I2312" s="234"/>
      <c r="J2312" s="230"/>
      <c r="K2312" s="230"/>
      <c r="L2312" s="235"/>
      <c r="M2312" s="236"/>
      <c r="N2312" s="237"/>
      <c r="O2312" s="237"/>
      <c r="P2312" s="237"/>
      <c r="Q2312" s="237"/>
      <c r="R2312" s="237"/>
      <c r="S2312" s="237"/>
      <c r="T2312" s="238"/>
      <c r="U2312" s="13"/>
      <c r="V2312" s="13"/>
      <c r="W2312" s="13"/>
      <c r="X2312" s="13"/>
      <c r="Y2312" s="13"/>
      <c r="Z2312" s="13"/>
      <c r="AA2312" s="13"/>
      <c r="AB2312" s="13"/>
      <c r="AC2312" s="13"/>
      <c r="AD2312" s="13"/>
      <c r="AE2312" s="13"/>
      <c r="AT2312" s="239" t="s">
        <v>186</v>
      </c>
      <c r="AU2312" s="239" t="s">
        <v>88</v>
      </c>
      <c r="AV2312" s="13" t="s">
        <v>88</v>
      </c>
      <c r="AW2312" s="13" t="s">
        <v>39</v>
      </c>
      <c r="AX2312" s="13" t="s">
        <v>78</v>
      </c>
      <c r="AY2312" s="239" t="s">
        <v>146</v>
      </c>
    </row>
    <row r="2313" s="15" customFormat="1">
      <c r="A2313" s="15"/>
      <c r="B2313" s="254"/>
      <c r="C2313" s="255"/>
      <c r="D2313" s="221" t="s">
        <v>186</v>
      </c>
      <c r="E2313" s="256" t="s">
        <v>32</v>
      </c>
      <c r="F2313" s="257" t="s">
        <v>256</v>
      </c>
      <c r="G2313" s="255"/>
      <c r="H2313" s="258">
        <v>16.289999999999999</v>
      </c>
      <c r="I2313" s="259"/>
      <c r="J2313" s="255"/>
      <c r="K2313" s="255"/>
      <c r="L2313" s="260"/>
      <c r="M2313" s="261"/>
      <c r="N2313" s="262"/>
      <c r="O2313" s="262"/>
      <c r="P2313" s="262"/>
      <c r="Q2313" s="262"/>
      <c r="R2313" s="262"/>
      <c r="S2313" s="262"/>
      <c r="T2313" s="263"/>
      <c r="U2313" s="15"/>
      <c r="V2313" s="15"/>
      <c r="W2313" s="15"/>
      <c r="X2313" s="15"/>
      <c r="Y2313" s="15"/>
      <c r="Z2313" s="15"/>
      <c r="AA2313" s="15"/>
      <c r="AB2313" s="15"/>
      <c r="AC2313" s="15"/>
      <c r="AD2313" s="15"/>
      <c r="AE2313" s="15"/>
      <c r="AT2313" s="264" t="s">
        <v>186</v>
      </c>
      <c r="AU2313" s="264" t="s">
        <v>88</v>
      </c>
      <c r="AV2313" s="15" t="s">
        <v>171</v>
      </c>
      <c r="AW2313" s="15" t="s">
        <v>39</v>
      </c>
      <c r="AX2313" s="15" t="s">
        <v>86</v>
      </c>
      <c r="AY2313" s="264" t="s">
        <v>146</v>
      </c>
    </row>
    <row r="2314" s="2" customFormat="1" ht="24.15" customHeight="1">
      <c r="A2314" s="42"/>
      <c r="B2314" s="43"/>
      <c r="C2314" s="208" t="s">
        <v>2341</v>
      </c>
      <c r="D2314" s="208" t="s">
        <v>149</v>
      </c>
      <c r="E2314" s="209" t="s">
        <v>2342</v>
      </c>
      <c r="F2314" s="210" t="s">
        <v>2343</v>
      </c>
      <c r="G2314" s="211" t="s">
        <v>294</v>
      </c>
      <c r="H2314" s="212">
        <v>116.22</v>
      </c>
      <c r="I2314" s="213"/>
      <c r="J2314" s="214">
        <f>ROUND(I2314*H2314,2)</f>
        <v>0</v>
      </c>
      <c r="K2314" s="210" t="s">
        <v>152</v>
      </c>
      <c r="L2314" s="48"/>
      <c r="M2314" s="215" t="s">
        <v>32</v>
      </c>
      <c r="N2314" s="216" t="s">
        <v>49</v>
      </c>
      <c r="O2314" s="88"/>
      <c r="P2314" s="217">
        <f>O2314*H2314</f>
        <v>0</v>
      </c>
      <c r="Q2314" s="217">
        <v>0.0015</v>
      </c>
      <c r="R2314" s="217">
        <f>Q2314*H2314</f>
        <v>0.17433000000000001</v>
      </c>
      <c r="S2314" s="217">
        <v>0</v>
      </c>
      <c r="T2314" s="218">
        <f>S2314*H2314</f>
        <v>0</v>
      </c>
      <c r="U2314" s="42"/>
      <c r="V2314" s="42"/>
      <c r="W2314" s="42"/>
      <c r="X2314" s="42"/>
      <c r="Y2314" s="42"/>
      <c r="Z2314" s="42"/>
      <c r="AA2314" s="42"/>
      <c r="AB2314" s="42"/>
      <c r="AC2314" s="42"/>
      <c r="AD2314" s="42"/>
      <c r="AE2314" s="42"/>
      <c r="AR2314" s="219" t="s">
        <v>362</v>
      </c>
      <c r="AT2314" s="219" t="s">
        <v>149</v>
      </c>
      <c r="AU2314" s="219" t="s">
        <v>88</v>
      </c>
      <c r="AY2314" s="20" t="s">
        <v>146</v>
      </c>
      <c r="BE2314" s="220">
        <f>IF(N2314="základní",J2314,0)</f>
        <v>0</v>
      </c>
      <c r="BF2314" s="220">
        <f>IF(N2314="snížená",J2314,0)</f>
        <v>0</v>
      </c>
      <c r="BG2314" s="220">
        <f>IF(N2314="zákl. přenesená",J2314,0)</f>
        <v>0</v>
      </c>
      <c r="BH2314" s="220">
        <f>IF(N2314="sníž. přenesená",J2314,0)</f>
        <v>0</v>
      </c>
      <c r="BI2314" s="220">
        <f>IF(N2314="nulová",J2314,0)</f>
        <v>0</v>
      </c>
      <c r="BJ2314" s="20" t="s">
        <v>86</v>
      </c>
      <c r="BK2314" s="220">
        <f>ROUND(I2314*H2314,2)</f>
        <v>0</v>
      </c>
      <c r="BL2314" s="20" t="s">
        <v>362</v>
      </c>
      <c r="BM2314" s="219" t="s">
        <v>2344</v>
      </c>
    </row>
    <row r="2315" s="2" customFormat="1">
      <c r="A2315" s="42"/>
      <c r="B2315" s="43"/>
      <c r="C2315" s="44"/>
      <c r="D2315" s="221" t="s">
        <v>155</v>
      </c>
      <c r="E2315" s="44"/>
      <c r="F2315" s="222" t="s">
        <v>2345</v>
      </c>
      <c r="G2315" s="44"/>
      <c r="H2315" s="44"/>
      <c r="I2315" s="223"/>
      <c r="J2315" s="44"/>
      <c r="K2315" s="44"/>
      <c r="L2315" s="48"/>
      <c r="M2315" s="224"/>
      <c r="N2315" s="225"/>
      <c r="O2315" s="88"/>
      <c r="P2315" s="88"/>
      <c r="Q2315" s="88"/>
      <c r="R2315" s="88"/>
      <c r="S2315" s="88"/>
      <c r="T2315" s="89"/>
      <c r="U2315" s="42"/>
      <c r="V2315" s="42"/>
      <c r="W2315" s="42"/>
      <c r="X2315" s="42"/>
      <c r="Y2315" s="42"/>
      <c r="Z2315" s="42"/>
      <c r="AA2315" s="42"/>
      <c r="AB2315" s="42"/>
      <c r="AC2315" s="42"/>
      <c r="AD2315" s="42"/>
      <c r="AE2315" s="42"/>
      <c r="AT2315" s="20" t="s">
        <v>155</v>
      </c>
      <c r="AU2315" s="20" t="s">
        <v>88</v>
      </c>
    </row>
    <row r="2316" s="2" customFormat="1">
      <c r="A2316" s="42"/>
      <c r="B2316" s="43"/>
      <c r="C2316" s="44"/>
      <c r="D2316" s="226" t="s">
        <v>156</v>
      </c>
      <c r="E2316" s="44"/>
      <c r="F2316" s="227" t="s">
        <v>2346</v>
      </c>
      <c r="G2316" s="44"/>
      <c r="H2316" s="44"/>
      <c r="I2316" s="223"/>
      <c r="J2316" s="44"/>
      <c r="K2316" s="44"/>
      <c r="L2316" s="48"/>
      <c r="M2316" s="224"/>
      <c r="N2316" s="225"/>
      <c r="O2316" s="88"/>
      <c r="P2316" s="88"/>
      <c r="Q2316" s="88"/>
      <c r="R2316" s="88"/>
      <c r="S2316" s="88"/>
      <c r="T2316" s="89"/>
      <c r="U2316" s="42"/>
      <c r="V2316" s="42"/>
      <c r="W2316" s="42"/>
      <c r="X2316" s="42"/>
      <c r="Y2316" s="42"/>
      <c r="Z2316" s="42"/>
      <c r="AA2316" s="42"/>
      <c r="AB2316" s="42"/>
      <c r="AC2316" s="42"/>
      <c r="AD2316" s="42"/>
      <c r="AE2316" s="42"/>
      <c r="AT2316" s="20" t="s">
        <v>156</v>
      </c>
      <c r="AU2316" s="20" t="s">
        <v>88</v>
      </c>
    </row>
    <row r="2317" s="13" customFormat="1">
      <c r="A2317" s="13"/>
      <c r="B2317" s="229"/>
      <c r="C2317" s="230"/>
      <c r="D2317" s="221" t="s">
        <v>186</v>
      </c>
      <c r="E2317" s="231" t="s">
        <v>32</v>
      </c>
      <c r="F2317" s="232" t="s">
        <v>599</v>
      </c>
      <c r="G2317" s="230"/>
      <c r="H2317" s="233">
        <v>5.8899999999999997</v>
      </c>
      <c r="I2317" s="234"/>
      <c r="J2317" s="230"/>
      <c r="K2317" s="230"/>
      <c r="L2317" s="235"/>
      <c r="M2317" s="236"/>
      <c r="N2317" s="237"/>
      <c r="O2317" s="237"/>
      <c r="P2317" s="237"/>
      <c r="Q2317" s="237"/>
      <c r="R2317" s="237"/>
      <c r="S2317" s="237"/>
      <c r="T2317" s="238"/>
      <c r="U2317" s="13"/>
      <c r="V2317" s="13"/>
      <c r="W2317" s="13"/>
      <c r="X2317" s="13"/>
      <c r="Y2317" s="13"/>
      <c r="Z2317" s="13"/>
      <c r="AA2317" s="13"/>
      <c r="AB2317" s="13"/>
      <c r="AC2317" s="13"/>
      <c r="AD2317" s="13"/>
      <c r="AE2317" s="13"/>
      <c r="AT2317" s="239" t="s">
        <v>186</v>
      </c>
      <c r="AU2317" s="239" t="s">
        <v>88</v>
      </c>
      <c r="AV2317" s="13" t="s">
        <v>88</v>
      </c>
      <c r="AW2317" s="13" t="s">
        <v>39</v>
      </c>
      <c r="AX2317" s="13" t="s">
        <v>78</v>
      </c>
      <c r="AY2317" s="239" t="s">
        <v>146</v>
      </c>
    </row>
    <row r="2318" s="13" customFormat="1">
      <c r="A2318" s="13"/>
      <c r="B2318" s="229"/>
      <c r="C2318" s="230"/>
      <c r="D2318" s="221" t="s">
        <v>186</v>
      </c>
      <c r="E2318" s="231" t="s">
        <v>32</v>
      </c>
      <c r="F2318" s="232" t="s">
        <v>601</v>
      </c>
      <c r="G2318" s="230"/>
      <c r="H2318" s="233">
        <v>2.98</v>
      </c>
      <c r="I2318" s="234"/>
      <c r="J2318" s="230"/>
      <c r="K2318" s="230"/>
      <c r="L2318" s="235"/>
      <c r="M2318" s="236"/>
      <c r="N2318" s="237"/>
      <c r="O2318" s="237"/>
      <c r="P2318" s="237"/>
      <c r="Q2318" s="237"/>
      <c r="R2318" s="237"/>
      <c r="S2318" s="237"/>
      <c r="T2318" s="238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T2318" s="239" t="s">
        <v>186</v>
      </c>
      <c r="AU2318" s="239" t="s">
        <v>88</v>
      </c>
      <c r="AV2318" s="13" t="s">
        <v>88</v>
      </c>
      <c r="AW2318" s="13" t="s">
        <v>39</v>
      </c>
      <c r="AX2318" s="13" t="s">
        <v>78</v>
      </c>
      <c r="AY2318" s="239" t="s">
        <v>146</v>
      </c>
    </row>
    <row r="2319" s="13" customFormat="1">
      <c r="A2319" s="13"/>
      <c r="B2319" s="229"/>
      <c r="C2319" s="230"/>
      <c r="D2319" s="221" t="s">
        <v>186</v>
      </c>
      <c r="E2319" s="231" t="s">
        <v>32</v>
      </c>
      <c r="F2319" s="232" t="s">
        <v>603</v>
      </c>
      <c r="G2319" s="230"/>
      <c r="H2319" s="233">
        <v>15.41</v>
      </c>
      <c r="I2319" s="234"/>
      <c r="J2319" s="230"/>
      <c r="K2319" s="230"/>
      <c r="L2319" s="235"/>
      <c r="M2319" s="236"/>
      <c r="N2319" s="237"/>
      <c r="O2319" s="237"/>
      <c r="P2319" s="237"/>
      <c r="Q2319" s="237"/>
      <c r="R2319" s="237"/>
      <c r="S2319" s="237"/>
      <c r="T2319" s="238"/>
      <c r="U2319" s="13"/>
      <c r="V2319" s="13"/>
      <c r="W2319" s="13"/>
      <c r="X2319" s="13"/>
      <c r="Y2319" s="13"/>
      <c r="Z2319" s="13"/>
      <c r="AA2319" s="13"/>
      <c r="AB2319" s="13"/>
      <c r="AC2319" s="13"/>
      <c r="AD2319" s="13"/>
      <c r="AE2319" s="13"/>
      <c r="AT2319" s="239" t="s">
        <v>186</v>
      </c>
      <c r="AU2319" s="239" t="s">
        <v>88</v>
      </c>
      <c r="AV2319" s="13" t="s">
        <v>88</v>
      </c>
      <c r="AW2319" s="13" t="s">
        <v>39</v>
      </c>
      <c r="AX2319" s="13" t="s">
        <v>78</v>
      </c>
      <c r="AY2319" s="239" t="s">
        <v>146</v>
      </c>
    </row>
    <row r="2320" s="13" customFormat="1">
      <c r="A2320" s="13"/>
      <c r="B2320" s="229"/>
      <c r="C2320" s="230"/>
      <c r="D2320" s="221" t="s">
        <v>186</v>
      </c>
      <c r="E2320" s="231" t="s">
        <v>32</v>
      </c>
      <c r="F2320" s="232" t="s">
        <v>607</v>
      </c>
      <c r="G2320" s="230"/>
      <c r="H2320" s="233">
        <v>14.130000000000001</v>
      </c>
      <c r="I2320" s="234"/>
      <c r="J2320" s="230"/>
      <c r="K2320" s="230"/>
      <c r="L2320" s="235"/>
      <c r="M2320" s="236"/>
      <c r="N2320" s="237"/>
      <c r="O2320" s="237"/>
      <c r="P2320" s="237"/>
      <c r="Q2320" s="237"/>
      <c r="R2320" s="237"/>
      <c r="S2320" s="237"/>
      <c r="T2320" s="238"/>
      <c r="U2320" s="13"/>
      <c r="V2320" s="13"/>
      <c r="W2320" s="13"/>
      <c r="X2320" s="13"/>
      <c r="Y2320" s="13"/>
      <c r="Z2320" s="13"/>
      <c r="AA2320" s="13"/>
      <c r="AB2320" s="13"/>
      <c r="AC2320" s="13"/>
      <c r="AD2320" s="13"/>
      <c r="AE2320" s="13"/>
      <c r="AT2320" s="239" t="s">
        <v>186</v>
      </c>
      <c r="AU2320" s="239" t="s">
        <v>88</v>
      </c>
      <c r="AV2320" s="13" t="s">
        <v>88</v>
      </c>
      <c r="AW2320" s="13" t="s">
        <v>39</v>
      </c>
      <c r="AX2320" s="13" t="s">
        <v>78</v>
      </c>
      <c r="AY2320" s="239" t="s">
        <v>146</v>
      </c>
    </row>
    <row r="2321" s="13" customFormat="1">
      <c r="A2321" s="13"/>
      <c r="B2321" s="229"/>
      <c r="C2321" s="230"/>
      <c r="D2321" s="221" t="s">
        <v>186</v>
      </c>
      <c r="E2321" s="231" t="s">
        <v>32</v>
      </c>
      <c r="F2321" s="232" t="s">
        <v>608</v>
      </c>
      <c r="G2321" s="230"/>
      <c r="H2321" s="233">
        <v>14.130000000000001</v>
      </c>
      <c r="I2321" s="234"/>
      <c r="J2321" s="230"/>
      <c r="K2321" s="230"/>
      <c r="L2321" s="235"/>
      <c r="M2321" s="236"/>
      <c r="N2321" s="237"/>
      <c r="O2321" s="237"/>
      <c r="P2321" s="237"/>
      <c r="Q2321" s="237"/>
      <c r="R2321" s="237"/>
      <c r="S2321" s="237"/>
      <c r="T2321" s="238"/>
      <c r="U2321" s="13"/>
      <c r="V2321" s="13"/>
      <c r="W2321" s="13"/>
      <c r="X2321" s="13"/>
      <c r="Y2321" s="13"/>
      <c r="Z2321" s="13"/>
      <c r="AA2321" s="13"/>
      <c r="AB2321" s="13"/>
      <c r="AC2321" s="13"/>
      <c r="AD2321" s="13"/>
      <c r="AE2321" s="13"/>
      <c r="AT2321" s="239" t="s">
        <v>186</v>
      </c>
      <c r="AU2321" s="239" t="s">
        <v>88</v>
      </c>
      <c r="AV2321" s="13" t="s">
        <v>88</v>
      </c>
      <c r="AW2321" s="13" t="s">
        <v>39</v>
      </c>
      <c r="AX2321" s="13" t="s">
        <v>78</v>
      </c>
      <c r="AY2321" s="239" t="s">
        <v>146</v>
      </c>
    </row>
    <row r="2322" s="13" customFormat="1">
      <c r="A2322" s="13"/>
      <c r="B2322" s="229"/>
      <c r="C2322" s="230"/>
      <c r="D2322" s="221" t="s">
        <v>186</v>
      </c>
      <c r="E2322" s="231" t="s">
        <v>32</v>
      </c>
      <c r="F2322" s="232" t="s">
        <v>611</v>
      </c>
      <c r="G2322" s="230"/>
      <c r="H2322" s="233">
        <v>14.83</v>
      </c>
      <c r="I2322" s="234"/>
      <c r="J2322" s="230"/>
      <c r="K2322" s="230"/>
      <c r="L2322" s="235"/>
      <c r="M2322" s="236"/>
      <c r="N2322" s="237"/>
      <c r="O2322" s="237"/>
      <c r="P2322" s="237"/>
      <c r="Q2322" s="237"/>
      <c r="R2322" s="237"/>
      <c r="S2322" s="237"/>
      <c r="T2322" s="238"/>
      <c r="U2322" s="13"/>
      <c r="V2322" s="13"/>
      <c r="W2322" s="13"/>
      <c r="X2322" s="13"/>
      <c r="Y2322" s="13"/>
      <c r="Z2322" s="13"/>
      <c r="AA2322" s="13"/>
      <c r="AB2322" s="13"/>
      <c r="AC2322" s="13"/>
      <c r="AD2322" s="13"/>
      <c r="AE2322" s="13"/>
      <c r="AT2322" s="239" t="s">
        <v>186</v>
      </c>
      <c r="AU2322" s="239" t="s">
        <v>88</v>
      </c>
      <c r="AV2322" s="13" t="s">
        <v>88</v>
      </c>
      <c r="AW2322" s="13" t="s">
        <v>39</v>
      </c>
      <c r="AX2322" s="13" t="s">
        <v>78</v>
      </c>
      <c r="AY2322" s="239" t="s">
        <v>146</v>
      </c>
    </row>
    <row r="2323" s="13" customFormat="1">
      <c r="A2323" s="13"/>
      <c r="B2323" s="229"/>
      <c r="C2323" s="230"/>
      <c r="D2323" s="221" t="s">
        <v>186</v>
      </c>
      <c r="E2323" s="231" t="s">
        <v>32</v>
      </c>
      <c r="F2323" s="232" t="s">
        <v>612</v>
      </c>
      <c r="G2323" s="230"/>
      <c r="H2323" s="233">
        <v>3.1000000000000001</v>
      </c>
      <c r="I2323" s="234"/>
      <c r="J2323" s="230"/>
      <c r="K2323" s="230"/>
      <c r="L2323" s="235"/>
      <c r="M2323" s="236"/>
      <c r="N2323" s="237"/>
      <c r="O2323" s="237"/>
      <c r="P2323" s="237"/>
      <c r="Q2323" s="237"/>
      <c r="R2323" s="237"/>
      <c r="S2323" s="237"/>
      <c r="T2323" s="238"/>
      <c r="U2323" s="13"/>
      <c r="V2323" s="13"/>
      <c r="W2323" s="13"/>
      <c r="X2323" s="13"/>
      <c r="Y2323" s="13"/>
      <c r="Z2323" s="13"/>
      <c r="AA2323" s="13"/>
      <c r="AB2323" s="13"/>
      <c r="AC2323" s="13"/>
      <c r="AD2323" s="13"/>
      <c r="AE2323" s="13"/>
      <c r="AT2323" s="239" t="s">
        <v>186</v>
      </c>
      <c r="AU2323" s="239" t="s">
        <v>88</v>
      </c>
      <c r="AV2323" s="13" t="s">
        <v>88</v>
      </c>
      <c r="AW2323" s="13" t="s">
        <v>39</v>
      </c>
      <c r="AX2323" s="13" t="s">
        <v>78</v>
      </c>
      <c r="AY2323" s="239" t="s">
        <v>146</v>
      </c>
    </row>
    <row r="2324" s="13" customFormat="1">
      <c r="A2324" s="13"/>
      <c r="B2324" s="229"/>
      <c r="C2324" s="230"/>
      <c r="D2324" s="221" t="s">
        <v>186</v>
      </c>
      <c r="E2324" s="231" t="s">
        <v>32</v>
      </c>
      <c r="F2324" s="232" t="s">
        <v>617</v>
      </c>
      <c r="G2324" s="230"/>
      <c r="H2324" s="233">
        <v>5.7199999999999998</v>
      </c>
      <c r="I2324" s="234"/>
      <c r="J2324" s="230"/>
      <c r="K2324" s="230"/>
      <c r="L2324" s="235"/>
      <c r="M2324" s="236"/>
      <c r="N2324" s="237"/>
      <c r="O2324" s="237"/>
      <c r="P2324" s="237"/>
      <c r="Q2324" s="237"/>
      <c r="R2324" s="237"/>
      <c r="S2324" s="237"/>
      <c r="T2324" s="238"/>
      <c r="U2324" s="13"/>
      <c r="V2324" s="13"/>
      <c r="W2324" s="13"/>
      <c r="X2324" s="13"/>
      <c r="Y2324" s="13"/>
      <c r="Z2324" s="13"/>
      <c r="AA2324" s="13"/>
      <c r="AB2324" s="13"/>
      <c r="AC2324" s="13"/>
      <c r="AD2324" s="13"/>
      <c r="AE2324" s="13"/>
      <c r="AT2324" s="239" t="s">
        <v>186</v>
      </c>
      <c r="AU2324" s="239" t="s">
        <v>88</v>
      </c>
      <c r="AV2324" s="13" t="s">
        <v>88</v>
      </c>
      <c r="AW2324" s="13" t="s">
        <v>39</v>
      </c>
      <c r="AX2324" s="13" t="s">
        <v>78</v>
      </c>
      <c r="AY2324" s="239" t="s">
        <v>146</v>
      </c>
    </row>
    <row r="2325" s="13" customFormat="1">
      <c r="A2325" s="13"/>
      <c r="B2325" s="229"/>
      <c r="C2325" s="230"/>
      <c r="D2325" s="221" t="s">
        <v>186</v>
      </c>
      <c r="E2325" s="231" t="s">
        <v>32</v>
      </c>
      <c r="F2325" s="232" t="s">
        <v>621</v>
      </c>
      <c r="G2325" s="230"/>
      <c r="H2325" s="233">
        <v>5.5099999999999998</v>
      </c>
      <c r="I2325" s="234"/>
      <c r="J2325" s="230"/>
      <c r="K2325" s="230"/>
      <c r="L2325" s="235"/>
      <c r="M2325" s="236"/>
      <c r="N2325" s="237"/>
      <c r="O2325" s="237"/>
      <c r="P2325" s="237"/>
      <c r="Q2325" s="237"/>
      <c r="R2325" s="237"/>
      <c r="S2325" s="237"/>
      <c r="T2325" s="238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T2325" s="239" t="s">
        <v>186</v>
      </c>
      <c r="AU2325" s="239" t="s">
        <v>88</v>
      </c>
      <c r="AV2325" s="13" t="s">
        <v>88</v>
      </c>
      <c r="AW2325" s="13" t="s">
        <v>39</v>
      </c>
      <c r="AX2325" s="13" t="s">
        <v>78</v>
      </c>
      <c r="AY2325" s="239" t="s">
        <v>146</v>
      </c>
    </row>
    <row r="2326" s="13" customFormat="1">
      <c r="A2326" s="13"/>
      <c r="B2326" s="229"/>
      <c r="C2326" s="230"/>
      <c r="D2326" s="221" t="s">
        <v>186</v>
      </c>
      <c r="E2326" s="231" t="s">
        <v>32</v>
      </c>
      <c r="F2326" s="232" t="s">
        <v>622</v>
      </c>
      <c r="G2326" s="230"/>
      <c r="H2326" s="233">
        <v>13.76</v>
      </c>
      <c r="I2326" s="234"/>
      <c r="J2326" s="230"/>
      <c r="K2326" s="230"/>
      <c r="L2326" s="235"/>
      <c r="M2326" s="236"/>
      <c r="N2326" s="237"/>
      <c r="O2326" s="237"/>
      <c r="P2326" s="237"/>
      <c r="Q2326" s="237"/>
      <c r="R2326" s="237"/>
      <c r="S2326" s="237"/>
      <c r="T2326" s="238"/>
      <c r="U2326" s="13"/>
      <c r="V2326" s="13"/>
      <c r="W2326" s="13"/>
      <c r="X2326" s="13"/>
      <c r="Y2326" s="13"/>
      <c r="Z2326" s="13"/>
      <c r="AA2326" s="13"/>
      <c r="AB2326" s="13"/>
      <c r="AC2326" s="13"/>
      <c r="AD2326" s="13"/>
      <c r="AE2326" s="13"/>
      <c r="AT2326" s="239" t="s">
        <v>186</v>
      </c>
      <c r="AU2326" s="239" t="s">
        <v>88</v>
      </c>
      <c r="AV2326" s="13" t="s">
        <v>88</v>
      </c>
      <c r="AW2326" s="13" t="s">
        <v>39</v>
      </c>
      <c r="AX2326" s="13" t="s">
        <v>78</v>
      </c>
      <c r="AY2326" s="239" t="s">
        <v>146</v>
      </c>
    </row>
    <row r="2327" s="13" customFormat="1">
      <c r="A2327" s="13"/>
      <c r="B2327" s="229"/>
      <c r="C2327" s="230"/>
      <c r="D2327" s="221" t="s">
        <v>186</v>
      </c>
      <c r="E2327" s="231" t="s">
        <v>32</v>
      </c>
      <c r="F2327" s="232" t="s">
        <v>623</v>
      </c>
      <c r="G2327" s="230"/>
      <c r="H2327" s="233">
        <v>3</v>
      </c>
      <c r="I2327" s="234"/>
      <c r="J2327" s="230"/>
      <c r="K2327" s="230"/>
      <c r="L2327" s="235"/>
      <c r="M2327" s="236"/>
      <c r="N2327" s="237"/>
      <c r="O2327" s="237"/>
      <c r="P2327" s="237"/>
      <c r="Q2327" s="237"/>
      <c r="R2327" s="237"/>
      <c r="S2327" s="237"/>
      <c r="T2327" s="238"/>
      <c r="U2327" s="13"/>
      <c r="V2327" s="13"/>
      <c r="W2327" s="13"/>
      <c r="X2327" s="13"/>
      <c r="Y2327" s="13"/>
      <c r="Z2327" s="13"/>
      <c r="AA2327" s="13"/>
      <c r="AB2327" s="13"/>
      <c r="AC2327" s="13"/>
      <c r="AD2327" s="13"/>
      <c r="AE2327" s="13"/>
      <c r="AT2327" s="239" t="s">
        <v>186</v>
      </c>
      <c r="AU2327" s="239" t="s">
        <v>88</v>
      </c>
      <c r="AV2327" s="13" t="s">
        <v>88</v>
      </c>
      <c r="AW2327" s="13" t="s">
        <v>39</v>
      </c>
      <c r="AX2327" s="13" t="s">
        <v>78</v>
      </c>
      <c r="AY2327" s="239" t="s">
        <v>146</v>
      </c>
    </row>
    <row r="2328" s="13" customFormat="1">
      <c r="A2328" s="13"/>
      <c r="B2328" s="229"/>
      <c r="C2328" s="230"/>
      <c r="D2328" s="221" t="s">
        <v>186</v>
      </c>
      <c r="E2328" s="231" t="s">
        <v>32</v>
      </c>
      <c r="F2328" s="232" t="s">
        <v>626</v>
      </c>
      <c r="G2328" s="230"/>
      <c r="H2328" s="233">
        <v>14.66</v>
      </c>
      <c r="I2328" s="234"/>
      <c r="J2328" s="230"/>
      <c r="K2328" s="230"/>
      <c r="L2328" s="235"/>
      <c r="M2328" s="236"/>
      <c r="N2328" s="237"/>
      <c r="O2328" s="237"/>
      <c r="P2328" s="237"/>
      <c r="Q2328" s="237"/>
      <c r="R2328" s="237"/>
      <c r="S2328" s="237"/>
      <c r="T2328" s="238"/>
      <c r="U2328" s="13"/>
      <c r="V2328" s="13"/>
      <c r="W2328" s="13"/>
      <c r="X2328" s="13"/>
      <c r="Y2328" s="13"/>
      <c r="Z2328" s="13"/>
      <c r="AA2328" s="13"/>
      <c r="AB2328" s="13"/>
      <c r="AC2328" s="13"/>
      <c r="AD2328" s="13"/>
      <c r="AE2328" s="13"/>
      <c r="AT2328" s="239" t="s">
        <v>186</v>
      </c>
      <c r="AU2328" s="239" t="s">
        <v>88</v>
      </c>
      <c r="AV2328" s="13" t="s">
        <v>88</v>
      </c>
      <c r="AW2328" s="13" t="s">
        <v>39</v>
      </c>
      <c r="AX2328" s="13" t="s">
        <v>78</v>
      </c>
      <c r="AY2328" s="239" t="s">
        <v>146</v>
      </c>
    </row>
    <row r="2329" s="13" customFormat="1">
      <c r="A2329" s="13"/>
      <c r="B2329" s="229"/>
      <c r="C2329" s="230"/>
      <c r="D2329" s="221" t="s">
        <v>186</v>
      </c>
      <c r="E2329" s="231" t="s">
        <v>32</v>
      </c>
      <c r="F2329" s="232" t="s">
        <v>627</v>
      </c>
      <c r="G2329" s="230"/>
      <c r="H2329" s="233">
        <v>3.1000000000000001</v>
      </c>
      <c r="I2329" s="234"/>
      <c r="J2329" s="230"/>
      <c r="K2329" s="230"/>
      <c r="L2329" s="235"/>
      <c r="M2329" s="236"/>
      <c r="N2329" s="237"/>
      <c r="O2329" s="237"/>
      <c r="P2329" s="237"/>
      <c r="Q2329" s="237"/>
      <c r="R2329" s="237"/>
      <c r="S2329" s="237"/>
      <c r="T2329" s="238"/>
      <c r="U2329" s="13"/>
      <c r="V2329" s="13"/>
      <c r="W2329" s="13"/>
      <c r="X2329" s="13"/>
      <c r="Y2329" s="13"/>
      <c r="Z2329" s="13"/>
      <c r="AA2329" s="13"/>
      <c r="AB2329" s="13"/>
      <c r="AC2329" s="13"/>
      <c r="AD2329" s="13"/>
      <c r="AE2329" s="13"/>
      <c r="AT2329" s="239" t="s">
        <v>186</v>
      </c>
      <c r="AU2329" s="239" t="s">
        <v>88</v>
      </c>
      <c r="AV2329" s="13" t="s">
        <v>88</v>
      </c>
      <c r="AW2329" s="13" t="s">
        <v>39</v>
      </c>
      <c r="AX2329" s="13" t="s">
        <v>78</v>
      </c>
      <c r="AY2329" s="239" t="s">
        <v>146</v>
      </c>
    </row>
    <row r="2330" s="15" customFormat="1">
      <c r="A2330" s="15"/>
      <c r="B2330" s="254"/>
      <c r="C2330" s="255"/>
      <c r="D2330" s="221" t="s">
        <v>186</v>
      </c>
      <c r="E2330" s="256" t="s">
        <v>32</v>
      </c>
      <c r="F2330" s="257" t="s">
        <v>256</v>
      </c>
      <c r="G2330" s="255"/>
      <c r="H2330" s="258">
        <v>116.22</v>
      </c>
      <c r="I2330" s="259"/>
      <c r="J2330" s="255"/>
      <c r="K2330" s="255"/>
      <c r="L2330" s="260"/>
      <c r="M2330" s="261"/>
      <c r="N2330" s="262"/>
      <c r="O2330" s="262"/>
      <c r="P2330" s="262"/>
      <c r="Q2330" s="262"/>
      <c r="R2330" s="262"/>
      <c r="S2330" s="262"/>
      <c r="T2330" s="263"/>
      <c r="U2330" s="15"/>
      <c r="V2330" s="15"/>
      <c r="W2330" s="15"/>
      <c r="X2330" s="15"/>
      <c r="Y2330" s="15"/>
      <c r="Z2330" s="15"/>
      <c r="AA2330" s="15"/>
      <c r="AB2330" s="15"/>
      <c r="AC2330" s="15"/>
      <c r="AD2330" s="15"/>
      <c r="AE2330" s="15"/>
      <c r="AT2330" s="264" t="s">
        <v>186</v>
      </c>
      <c r="AU2330" s="264" t="s">
        <v>88</v>
      </c>
      <c r="AV2330" s="15" t="s">
        <v>171</v>
      </c>
      <c r="AW2330" s="15" t="s">
        <v>39</v>
      </c>
      <c r="AX2330" s="15" t="s">
        <v>86</v>
      </c>
      <c r="AY2330" s="264" t="s">
        <v>146</v>
      </c>
    </row>
    <row r="2331" s="2" customFormat="1" ht="16.5" customHeight="1">
      <c r="A2331" s="42"/>
      <c r="B2331" s="43"/>
      <c r="C2331" s="208" t="s">
        <v>2347</v>
      </c>
      <c r="D2331" s="208" t="s">
        <v>149</v>
      </c>
      <c r="E2331" s="209" t="s">
        <v>2348</v>
      </c>
      <c r="F2331" s="210" t="s">
        <v>2349</v>
      </c>
      <c r="G2331" s="211" t="s">
        <v>303</v>
      </c>
      <c r="H2331" s="212">
        <v>242.15000000000001</v>
      </c>
      <c r="I2331" s="213"/>
      <c r="J2331" s="214">
        <f>ROUND(I2331*H2331,2)</f>
        <v>0</v>
      </c>
      <c r="K2331" s="210" t="s">
        <v>152</v>
      </c>
      <c r="L2331" s="48"/>
      <c r="M2331" s="215" t="s">
        <v>32</v>
      </c>
      <c r="N2331" s="216" t="s">
        <v>49</v>
      </c>
      <c r="O2331" s="88"/>
      <c r="P2331" s="217">
        <f>O2331*H2331</f>
        <v>0</v>
      </c>
      <c r="Q2331" s="217">
        <v>3.0000000000000001E-05</v>
      </c>
      <c r="R2331" s="217">
        <f>Q2331*H2331</f>
        <v>0.0072645000000000001</v>
      </c>
      <c r="S2331" s="217">
        <v>0</v>
      </c>
      <c r="T2331" s="218">
        <f>S2331*H2331</f>
        <v>0</v>
      </c>
      <c r="U2331" s="42"/>
      <c r="V2331" s="42"/>
      <c r="W2331" s="42"/>
      <c r="X2331" s="42"/>
      <c r="Y2331" s="42"/>
      <c r="Z2331" s="42"/>
      <c r="AA2331" s="42"/>
      <c r="AB2331" s="42"/>
      <c r="AC2331" s="42"/>
      <c r="AD2331" s="42"/>
      <c r="AE2331" s="42"/>
      <c r="AR2331" s="219" t="s">
        <v>362</v>
      </c>
      <c r="AT2331" s="219" t="s">
        <v>149</v>
      </c>
      <c r="AU2331" s="219" t="s">
        <v>88</v>
      </c>
      <c r="AY2331" s="20" t="s">
        <v>146</v>
      </c>
      <c r="BE2331" s="220">
        <f>IF(N2331="základní",J2331,0)</f>
        <v>0</v>
      </c>
      <c r="BF2331" s="220">
        <f>IF(N2331="snížená",J2331,0)</f>
        <v>0</v>
      </c>
      <c r="BG2331" s="220">
        <f>IF(N2331="zákl. přenesená",J2331,0)</f>
        <v>0</v>
      </c>
      <c r="BH2331" s="220">
        <f>IF(N2331="sníž. přenesená",J2331,0)</f>
        <v>0</v>
      </c>
      <c r="BI2331" s="220">
        <f>IF(N2331="nulová",J2331,0)</f>
        <v>0</v>
      </c>
      <c r="BJ2331" s="20" t="s">
        <v>86</v>
      </c>
      <c r="BK2331" s="220">
        <f>ROUND(I2331*H2331,2)</f>
        <v>0</v>
      </c>
      <c r="BL2331" s="20" t="s">
        <v>362</v>
      </c>
      <c r="BM2331" s="219" t="s">
        <v>2350</v>
      </c>
    </row>
    <row r="2332" s="2" customFormat="1">
      <c r="A2332" s="42"/>
      <c r="B2332" s="43"/>
      <c r="C2332" s="44"/>
      <c r="D2332" s="221" t="s">
        <v>155</v>
      </c>
      <c r="E2332" s="44"/>
      <c r="F2332" s="222" t="s">
        <v>2351</v>
      </c>
      <c r="G2332" s="44"/>
      <c r="H2332" s="44"/>
      <c r="I2332" s="223"/>
      <c r="J2332" s="44"/>
      <c r="K2332" s="44"/>
      <c r="L2332" s="48"/>
      <c r="M2332" s="224"/>
      <c r="N2332" s="225"/>
      <c r="O2332" s="88"/>
      <c r="P2332" s="88"/>
      <c r="Q2332" s="88"/>
      <c r="R2332" s="88"/>
      <c r="S2332" s="88"/>
      <c r="T2332" s="89"/>
      <c r="U2332" s="42"/>
      <c r="V2332" s="42"/>
      <c r="W2332" s="42"/>
      <c r="X2332" s="42"/>
      <c r="Y2332" s="42"/>
      <c r="Z2332" s="42"/>
      <c r="AA2332" s="42"/>
      <c r="AB2332" s="42"/>
      <c r="AC2332" s="42"/>
      <c r="AD2332" s="42"/>
      <c r="AE2332" s="42"/>
      <c r="AT2332" s="20" t="s">
        <v>155</v>
      </c>
      <c r="AU2332" s="20" t="s">
        <v>88</v>
      </c>
    </row>
    <row r="2333" s="2" customFormat="1">
      <c r="A2333" s="42"/>
      <c r="B2333" s="43"/>
      <c r="C2333" s="44"/>
      <c r="D2333" s="226" t="s">
        <v>156</v>
      </c>
      <c r="E2333" s="44"/>
      <c r="F2333" s="227" t="s">
        <v>2352</v>
      </c>
      <c r="G2333" s="44"/>
      <c r="H2333" s="44"/>
      <c r="I2333" s="223"/>
      <c r="J2333" s="44"/>
      <c r="K2333" s="44"/>
      <c r="L2333" s="48"/>
      <c r="M2333" s="224"/>
      <c r="N2333" s="225"/>
      <c r="O2333" s="88"/>
      <c r="P2333" s="88"/>
      <c r="Q2333" s="88"/>
      <c r="R2333" s="88"/>
      <c r="S2333" s="88"/>
      <c r="T2333" s="89"/>
      <c r="U2333" s="42"/>
      <c r="V2333" s="42"/>
      <c r="W2333" s="42"/>
      <c r="X2333" s="42"/>
      <c r="Y2333" s="42"/>
      <c r="Z2333" s="42"/>
      <c r="AA2333" s="42"/>
      <c r="AB2333" s="42"/>
      <c r="AC2333" s="42"/>
      <c r="AD2333" s="42"/>
      <c r="AE2333" s="42"/>
      <c r="AT2333" s="20" t="s">
        <v>156</v>
      </c>
      <c r="AU2333" s="20" t="s">
        <v>88</v>
      </c>
    </row>
    <row r="2334" s="13" customFormat="1">
      <c r="A2334" s="13"/>
      <c r="B2334" s="229"/>
      <c r="C2334" s="230"/>
      <c r="D2334" s="221" t="s">
        <v>186</v>
      </c>
      <c r="E2334" s="231" t="s">
        <v>32</v>
      </c>
      <c r="F2334" s="232" t="s">
        <v>649</v>
      </c>
      <c r="G2334" s="230"/>
      <c r="H2334" s="233">
        <v>11.16</v>
      </c>
      <c r="I2334" s="234"/>
      <c r="J2334" s="230"/>
      <c r="K2334" s="230"/>
      <c r="L2334" s="235"/>
      <c r="M2334" s="236"/>
      <c r="N2334" s="237"/>
      <c r="O2334" s="237"/>
      <c r="P2334" s="237"/>
      <c r="Q2334" s="237"/>
      <c r="R2334" s="237"/>
      <c r="S2334" s="237"/>
      <c r="T2334" s="238"/>
      <c r="U2334" s="13"/>
      <c r="V2334" s="13"/>
      <c r="W2334" s="13"/>
      <c r="X2334" s="13"/>
      <c r="Y2334" s="13"/>
      <c r="Z2334" s="13"/>
      <c r="AA2334" s="13"/>
      <c r="AB2334" s="13"/>
      <c r="AC2334" s="13"/>
      <c r="AD2334" s="13"/>
      <c r="AE2334" s="13"/>
      <c r="AT2334" s="239" t="s">
        <v>186</v>
      </c>
      <c r="AU2334" s="239" t="s">
        <v>88</v>
      </c>
      <c r="AV2334" s="13" t="s">
        <v>88</v>
      </c>
      <c r="AW2334" s="13" t="s">
        <v>39</v>
      </c>
      <c r="AX2334" s="13" t="s">
        <v>78</v>
      </c>
      <c r="AY2334" s="239" t="s">
        <v>146</v>
      </c>
    </row>
    <row r="2335" s="13" customFormat="1">
      <c r="A2335" s="13"/>
      <c r="B2335" s="229"/>
      <c r="C2335" s="230"/>
      <c r="D2335" s="221" t="s">
        <v>186</v>
      </c>
      <c r="E2335" s="231" t="s">
        <v>32</v>
      </c>
      <c r="F2335" s="232" t="s">
        <v>650</v>
      </c>
      <c r="G2335" s="230"/>
      <c r="H2335" s="233">
        <v>9.6099999999999994</v>
      </c>
      <c r="I2335" s="234"/>
      <c r="J2335" s="230"/>
      <c r="K2335" s="230"/>
      <c r="L2335" s="235"/>
      <c r="M2335" s="236"/>
      <c r="N2335" s="237"/>
      <c r="O2335" s="237"/>
      <c r="P2335" s="237"/>
      <c r="Q2335" s="237"/>
      <c r="R2335" s="237"/>
      <c r="S2335" s="237"/>
      <c r="T2335" s="238"/>
      <c r="U2335" s="13"/>
      <c r="V2335" s="13"/>
      <c r="W2335" s="13"/>
      <c r="X2335" s="13"/>
      <c r="Y2335" s="13"/>
      <c r="Z2335" s="13"/>
      <c r="AA2335" s="13"/>
      <c r="AB2335" s="13"/>
      <c r="AC2335" s="13"/>
      <c r="AD2335" s="13"/>
      <c r="AE2335" s="13"/>
      <c r="AT2335" s="239" t="s">
        <v>186</v>
      </c>
      <c r="AU2335" s="239" t="s">
        <v>88</v>
      </c>
      <c r="AV2335" s="13" t="s">
        <v>88</v>
      </c>
      <c r="AW2335" s="13" t="s">
        <v>39</v>
      </c>
      <c r="AX2335" s="13" t="s">
        <v>78</v>
      </c>
      <c r="AY2335" s="239" t="s">
        <v>146</v>
      </c>
    </row>
    <row r="2336" s="13" customFormat="1">
      <c r="A2336" s="13"/>
      <c r="B2336" s="229"/>
      <c r="C2336" s="230"/>
      <c r="D2336" s="221" t="s">
        <v>186</v>
      </c>
      <c r="E2336" s="231" t="s">
        <v>32</v>
      </c>
      <c r="F2336" s="232" t="s">
        <v>651</v>
      </c>
      <c r="G2336" s="230"/>
      <c r="H2336" s="233">
        <v>8.3300000000000001</v>
      </c>
      <c r="I2336" s="234"/>
      <c r="J2336" s="230"/>
      <c r="K2336" s="230"/>
      <c r="L2336" s="235"/>
      <c r="M2336" s="236"/>
      <c r="N2336" s="237"/>
      <c r="O2336" s="237"/>
      <c r="P2336" s="237"/>
      <c r="Q2336" s="237"/>
      <c r="R2336" s="237"/>
      <c r="S2336" s="237"/>
      <c r="T2336" s="238"/>
      <c r="U2336" s="13"/>
      <c r="V2336" s="13"/>
      <c r="W2336" s="13"/>
      <c r="X2336" s="13"/>
      <c r="Y2336" s="13"/>
      <c r="Z2336" s="13"/>
      <c r="AA2336" s="13"/>
      <c r="AB2336" s="13"/>
      <c r="AC2336" s="13"/>
      <c r="AD2336" s="13"/>
      <c r="AE2336" s="13"/>
      <c r="AT2336" s="239" t="s">
        <v>186</v>
      </c>
      <c r="AU2336" s="239" t="s">
        <v>88</v>
      </c>
      <c r="AV2336" s="13" t="s">
        <v>88</v>
      </c>
      <c r="AW2336" s="13" t="s">
        <v>39</v>
      </c>
      <c r="AX2336" s="13" t="s">
        <v>78</v>
      </c>
      <c r="AY2336" s="239" t="s">
        <v>146</v>
      </c>
    </row>
    <row r="2337" s="13" customFormat="1">
      <c r="A2337" s="13"/>
      <c r="B2337" s="229"/>
      <c r="C2337" s="230"/>
      <c r="D2337" s="221" t="s">
        <v>186</v>
      </c>
      <c r="E2337" s="231" t="s">
        <v>32</v>
      </c>
      <c r="F2337" s="232" t="s">
        <v>652</v>
      </c>
      <c r="G2337" s="230"/>
      <c r="H2337" s="233">
        <v>7.6299999999999999</v>
      </c>
      <c r="I2337" s="234"/>
      <c r="J2337" s="230"/>
      <c r="K2337" s="230"/>
      <c r="L2337" s="235"/>
      <c r="M2337" s="236"/>
      <c r="N2337" s="237"/>
      <c r="O2337" s="237"/>
      <c r="P2337" s="237"/>
      <c r="Q2337" s="237"/>
      <c r="R2337" s="237"/>
      <c r="S2337" s="237"/>
      <c r="T2337" s="238"/>
      <c r="U2337" s="13"/>
      <c r="V2337" s="13"/>
      <c r="W2337" s="13"/>
      <c r="X2337" s="13"/>
      <c r="Y2337" s="13"/>
      <c r="Z2337" s="13"/>
      <c r="AA2337" s="13"/>
      <c r="AB2337" s="13"/>
      <c r="AC2337" s="13"/>
      <c r="AD2337" s="13"/>
      <c r="AE2337" s="13"/>
      <c r="AT2337" s="239" t="s">
        <v>186</v>
      </c>
      <c r="AU2337" s="239" t="s">
        <v>88</v>
      </c>
      <c r="AV2337" s="13" t="s">
        <v>88</v>
      </c>
      <c r="AW2337" s="13" t="s">
        <v>39</v>
      </c>
      <c r="AX2337" s="13" t="s">
        <v>78</v>
      </c>
      <c r="AY2337" s="239" t="s">
        <v>146</v>
      </c>
    </row>
    <row r="2338" s="13" customFormat="1">
      <c r="A2338" s="13"/>
      <c r="B2338" s="229"/>
      <c r="C2338" s="230"/>
      <c r="D2338" s="221" t="s">
        <v>186</v>
      </c>
      <c r="E2338" s="231" t="s">
        <v>32</v>
      </c>
      <c r="F2338" s="232" t="s">
        <v>654</v>
      </c>
      <c r="G2338" s="230"/>
      <c r="H2338" s="233">
        <v>17.050000000000001</v>
      </c>
      <c r="I2338" s="234"/>
      <c r="J2338" s="230"/>
      <c r="K2338" s="230"/>
      <c r="L2338" s="235"/>
      <c r="M2338" s="236"/>
      <c r="N2338" s="237"/>
      <c r="O2338" s="237"/>
      <c r="P2338" s="237"/>
      <c r="Q2338" s="237"/>
      <c r="R2338" s="237"/>
      <c r="S2338" s="237"/>
      <c r="T2338" s="238"/>
      <c r="U2338" s="13"/>
      <c r="V2338" s="13"/>
      <c r="W2338" s="13"/>
      <c r="X2338" s="13"/>
      <c r="Y2338" s="13"/>
      <c r="Z2338" s="13"/>
      <c r="AA2338" s="13"/>
      <c r="AB2338" s="13"/>
      <c r="AC2338" s="13"/>
      <c r="AD2338" s="13"/>
      <c r="AE2338" s="13"/>
      <c r="AT2338" s="239" t="s">
        <v>186</v>
      </c>
      <c r="AU2338" s="239" t="s">
        <v>88</v>
      </c>
      <c r="AV2338" s="13" t="s">
        <v>88</v>
      </c>
      <c r="AW2338" s="13" t="s">
        <v>39</v>
      </c>
      <c r="AX2338" s="13" t="s">
        <v>78</v>
      </c>
      <c r="AY2338" s="239" t="s">
        <v>146</v>
      </c>
    </row>
    <row r="2339" s="13" customFormat="1">
      <c r="A2339" s="13"/>
      <c r="B2339" s="229"/>
      <c r="C2339" s="230"/>
      <c r="D2339" s="221" t="s">
        <v>186</v>
      </c>
      <c r="E2339" s="231" t="s">
        <v>32</v>
      </c>
      <c r="F2339" s="232" t="s">
        <v>657</v>
      </c>
      <c r="G2339" s="230"/>
      <c r="H2339" s="233">
        <v>20.18</v>
      </c>
      <c r="I2339" s="234"/>
      <c r="J2339" s="230"/>
      <c r="K2339" s="230"/>
      <c r="L2339" s="235"/>
      <c r="M2339" s="236"/>
      <c r="N2339" s="237"/>
      <c r="O2339" s="237"/>
      <c r="P2339" s="237"/>
      <c r="Q2339" s="237"/>
      <c r="R2339" s="237"/>
      <c r="S2339" s="237"/>
      <c r="T2339" s="238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3"/>
      <c r="AT2339" s="239" t="s">
        <v>186</v>
      </c>
      <c r="AU2339" s="239" t="s">
        <v>88</v>
      </c>
      <c r="AV2339" s="13" t="s">
        <v>88</v>
      </c>
      <c r="AW2339" s="13" t="s">
        <v>39</v>
      </c>
      <c r="AX2339" s="13" t="s">
        <v>78</v>
      </c>
      <c r="AY2339" s="239" t="s">
        <v>146</v>
      </c>
    </row>
    <row r="2340" s="13" customFormat="1">
      <c r="A2340" s="13"/>
      <c r="B2340" s="229"/>
      <c r="C2340" s="230"/>
      <c r="D2340" s="221" t="s">
        <v>186</v>
      </c>
      <c r="E2340" s="231" t="s">
        <v>32</v>
      </c>
      <c r="F2340" s="232" t="s">
        <v>658</v>
      </c>
      <c r="G2340" s="230"/>
      <c r="H2340" s="233">
        <v>15.91</v>
      </c>
      <c r="I2340" s="234"/>
      <c r="J2340" s="230"/>
      <c r="K2340" s="230"/>
      <c r="L2340" s="235"/>
      <c r="M2340" s="236"/>
      <c r="N2340" s="237"/>
      <c r="O2340" s="237"/>
      <c r="P2340" s="237"/>
      <c r="Q2340" s="237"/>
      <c r="R2340" s="237"/>
      <c r="S2340" s="237"/>
      <c r="T2340" s="238"/>
      <c r="U2340" s="13"/>
      <c r="V2340" s="13"/>
      <c r="W2340" s="13"/>
      <c r="X2340" s="13"/>
      <c r="Y2340" s="13"/>
      <c r="Z2340" s="13"/>
      <c r="AA2340" s="13"/>
      <c r="AB2340" s="13"/>
      <c r="AC2340" s="13"/>
      <c r="AD2340" s="13"/>
      <c r="AE2340" s="13"/>
      <c r="AT2340" s="239" t="s">
        <v>186</v>
      </c>
      <c r="AU2340" s="239" t="s">
        <v>88</v>
      </c>
      <c r="AV2340" s="13" t="s">
        <v>88</v>
      </c>
      <c r="AW2340" s="13" t="s">
        <v>39</v>
      </c>
      <c r="AX2340" s="13" t="s">
        <v>78</v>
      </c>
      <c r="AY2340" s="239" t="s">
        <v>146</v>
      </c>
    </row>
    <row r="2341" s="13" customFormat="1">
      <c r="A2341" s="13"/>
      <c r="B2341" s="229"/>
      <c r="C2341" s="230"/>
      <c r="D2341" s="221" t="s">
        <v>186</v>
      </c>
      <c r="E2341" s="231" t="s">
        <v>32</v>
      </c>
      <c r="F2341" s="232" t="s">
        <v>659</v>
      </c>
      <c r="G2341" s="230"/>
      <c r="H2341" s="233">
        <v>6.7999999999999998</v>
      </c>
      <c r="I2341" s="234"/>
      <c r="J2341" s="230"/>
      <c r="K2341" s="230"/>
      <c r="L2341" s="235"/>
      <c r="M2341" s="236"/>
      <c r="N2341" s="237"/>
      <c r="O2341" s="237"/>
      <c r="P2341" s="237"/>
      <c r="Q2341" s="237"/>
      <c r="R2341" s="237"/>
      <c r="S2341" s="237"/>
      <c r="T2341" s="238"/>
      <c r="U2341" s="13"/>
      <c r="V2341" s="13"/>
      <c r="W2341" s="13"/>
      <c r="X2341" s="13"/>
      <c r="Y2341" s="13"/>
      <c r="Z2341" s="13"/>
      <c r="AA2341" s="13"/>
      <c r="AB2341" s="13"/>
      <c r="AC2341" s="13"/>
      <c r="AD2341" s="13"/>
      <c r="AE2341" s="13"/>
      <c r="AT2341" s="239" t="s">
        <v>186</v>
      </c>
      <c r="AU2341" s="239" t="s">
        <v>88</v>
      </c>
      <c r="AV2341" s="13" t="s">
        <v>88</v>
      </c>
      <c r="AW2341" s="13" t="s">
        <v>39</v>
      </c>
      <c r="AX2341" s="13" t="s">
        <v>78</v>
      </c>
      <c r="AY2341" s="239" t="s">
        <v>146</v>
      </c>
    </row>
    <row r="2342" s="13" customFormat="1">
      <c r="A2342" s="13"/>
      <c r="B2342" s="229"/>
      <c r="C2342" s="230"/>
      <c r="D2342" s="221" t="s">
        <v>186</v>
      </c>
      <c r="E2342" s="231" t="s">
        <v>32</v>
      </c>
      <c r="F2342" s="232" t="s">
        <v>662</v>
      </c>
      <c r="G2342" s="230"/>
      <c r="H2342" s="233">
        <v>16.579999999999998</v>
      </c>
      <c r="I2342" s="234"/>
      <c r="J2342" s="230"/>
      <c r="K2342" s="230"/>
      <c r="L2342" s="235"/>
      <c r="M2342" s="236"/>
      <c r="N2342" s="237"/>
      <c r="O2342" s="237"/>
      <c r="P2342" s="237"/>
      <c r="Q2342" s="237"/>
      <c r="R2342" s="237"/>
      <c r="S2342" s="237"/>
      <c r="T2342" s="238"/>
      <c r="U2342" s="13"/>
      <c r="V2342" s="13"/>
      <c r="W2342" s="13"/>
      <c r="X2342" s="13"/>
      <c r="Y2342" s="13"/>
      <c r="Z2342" s="13"/>
      <c r="AA2342" s="13"/>
      <c r="AB2342" s="13"/>
      <c r="AC2342" s="13"/>
      <c r="AD2342" s="13"/>
      <c r="AE2342" s="13"/>
      <c r="AT2342" s="239" t="s">
        <v>186</v>
      </c>
      <c r="AU2342" s="239" t="s">
        <v>88</v>
      </c>
      <c r="AV2342" s="13" t="s">
        <v>88</v>
      </c>
      <c r="AW2342" s="13" t="s">
        <v>39</v>
      </c>
      <c r="AX2342" s="13" t="s">
        <v>78</v>
      </c>
      <c r="AY2342" s="239" t="s">
        <v>146</v>
      </c>
    </row>
    <row r="2343" s="13" customFormat="1">
      <c r="A2343" s="13"/>
      <c r="B2343" s="229"/>
      <c r="C2343" s="230"/>
      <c r="D2343" s="221" t="s">
        <v>186</v>
      </c>
      <c r="E2343" s="231" t="s">
        <v>32</v>
      </c>
      <c r="F2343" s="232" t="s">
        <v>663</v>
      </c>
      <c r="G2343" s="230"/>
      <c r="H2343" s="233">
        <v>7.8499999999999996</v>
      </c>
      <c r="I2343" s="234"/>
      <c r="J2343" s="230"/>
      <c r="K2343" s="230"/>
      <c r="L2343" s="235"/>
      <c r="M2343" s="236"/>
      <c r="N2343" s="237"/>
      <c r="O2343" s="237"/>
      <c r="P2343" s="237"/>
      <c r="Q2343" s="237"/>
      <c r="R2343" s="237"/>
      <c r="S2343" s="237"/>
      <c r="T2343" s="238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3"/>
      <c r="AT2343" s="239" t="s">
        <v>186</v>
      </c>
      <c r="AU2343" s="239" t="s">
        <v>88</v>
      </c>
      <c r="AV2343" s="13" t="s">
        <v>88</v>
      </c>
      <c r="AW2343" s="13" t="s">
        <v>39</v>
      </c>
      <c r="AX2343" s="13" t="s">
        <v>78</v>
      </c>
      <c r="AY2343" s="239" t="s">
        <v>146</v>
      </c>
    </row>
    <row r="2344" s="13" customFormat="1">
      <c r="A2344" s="13"/>
      <c r="B2344" s="229"/>
      <c r="C2344" s="230"/>
      <c r="D2344" s="221" t="s">
        <v>186</v>
      </c>
      <c r="E2344" s="231" t="s">
        <v>32</v>
      </c>
      <c r="F2344" s="232" t="s">
        <v>666</v>
      </c>
      <c r="G2344" s="230"/>
      <c r="H2344" s="233">
        <v>32.729999999999997</v>
      </c>
      <c r="I2344" s="234"/>
      <c r="J2344" s="230"/>
      <c r="K2344" s="230"/>
      <c r="L2344" s="235"/>
      <c r="M2344" s="236"/>
      <c r="N2344" s="237"/>
      <c r="O2344" s="237"/>
      <c r="P2344" s="237"/>
      <c r="Q2344" s="237"/>
      <c r="R2344" s="237"/>
      <c r="S2344" s="237"/>
      <c r="T2344" s="238"/>
      <c r="U2344" s="13"/>
      <c r="V2344" s="13"/>
      <c r="W2344" s="13"/>
      <c r="X2344" s="13"/>
      <c r="Y2344" s="13"/>
      <c r="Z2344" s="13"/>
      <c r="AA2344" s="13"/>
      <c r="AB2344" s="13"/>
      <c r="AC2344" s="13"/>
      <c r="AD2344" s="13"/>
      <c r="AE2344" s="13"/>
      <c r="AT2344" s="239" t="s">
        <v>186</v>
      </c>
      <c r="AU2344" s="239" t="s">
        <v>88</v>
      </c>
      <c r="AV2344" s="13" t="s">
        <v>88</v>
      </c>
      <c r="AW2344" s="13" t="s">
        <v>39</v>
      </c>
      <c r="AX2344" s="13" t="s">
        <v>78</v>
      </c>
      <c r="AY2344" s="239" t="s">
        <v>146</v>
      </c>
    </row>
    <row r="2345" s="13" customFormat="1">
      <c r="A2345" s="13"/>
      <c r="B2345" s="229"/>
      <c r="C2345" s="230"/>
      <c r="D2345" s="221" t="s">
        <v>186</v>
      </c>
      <c r="E2345" s="231" t="s">
        <v>32</v>
      </c>
      <c r="F2345" s="232" t="s">
        <v>667</v>
      </c>
      <c r="G2345" s="230"/>
      <c r="H2345" s="233">
        <v>9.7899999999999991</v>
      </c>
      <c r="I2345" s="234"/>
      <c r="J2345" s="230"/>
      <c r="K2345" s="230"/>
      <c r="L2345" s="235"/>
      <c r="M2345" s="236"/>
      <c r="N2345" s="237"/>
      <c r="O2345" s="237"/>
      <c r="P2345" s="237"/>
      <c r="Q2345" s="237"/>
      <c r="R2345" s="237"/>
      <c r="S2345" s="237"/>
      <c r="T2345" s="238"/>
      <c r="U2345" s="13"/>
      <c r="V2345" s="13"/>
      <c r="W2345" s="13"/>
      <c r="X2345" s="13"/>
      <c r="Y2345" s="13"/>
      <c r="Z2345" s="13"/>
      <c r="AA2345" s="13"/>
      <c r="AB2345" s="13"/>
      <c r="AC2345" s="13"/>
      <c r="AD2345" s="13"/>
      <c r="AE2345" s="13"/>
      <c r="AT2345" s="239" t="s">
        <v>186</v>
      </c>
      <c r="AU2345" s="239" t="s">
        <v>88</v>
      </c>
      <c r="AV2345" s="13" t="s">
        <v>88</v>
      </c>
      <c r="AW2345" s="13" t="s">
        <v>39</v>
      </c>
      <c r="AX2345" s="13" t="s">
        <v>78</v>
      </c>
      <c r="AY2345" s="239" t="s">
        <v>146</v>
      </c>
    </row>
    <row r="2346" s="13" customFormat="1">
      <c r="A2346" s="13"/>
      <c r="B2346" s="229"/>
      <c r="C2346" s="230"/>
      <c r="D2346" s="221" t="s">
        <v>186</v>
      </c>
      <c r="E2346" s="231" t="s">
        <v>32</v>
      </c>
      <c r="F2346" s="232" t="s">
        <v>668</v>
      </c>
      <c r="G2346" s="230"/>
      <c r="H2346" s="233">
        <v>10.470000000000001</v>
      </c>
      <c r="I2346" s="234"/>
      <c r="J2346" s="230"/>
      <c r="K2346" s="230"/>
      <c r="L2346" s="235"/>
      <c r="M2346" s="236"/>
      <c r="N2346" s="237"/>
      <c r="O2346" s="237"/>
      <c r="P2346" s="237"/>
      <c r="Q2346" s="237"/>
      <c r="R2346" s="237"/>
      <c r="S2346" s="237"/>
      <c r="T2346" s="238"/>
      <c r="U2346" s="13"/>
      <c r="V2346" s="13"/>
      <c r="W2346" s="13"/>
      <c r="X2346" s="13"/>
      <c r="Y2346" s="13"/>
      <c r="Z2346" s="13"/>
      <c r="AA2346" s="13"/>
      <c r="AB2346" s="13"/>
      <c r="AC2346" s="13"/>
      <c r="AD2346" s="13"/>
      <c r="AE2346" s="13"/>
      <c r="AT2346" s="239" t="s">
        <v>186</v>
      </c>
      <c r="AU2346" s="239" t="s">
        <v>88</v>
      </c>
      <c r="AV2346" s="13" t="s">
        <v>88</v>
      </c>
      <c r="AW2346" s="13" t="s">
        <v>39</v>
      </c>
      <c r="AX2346" s="13" t="s">
        <v>78</v>
      </c>
      <c r="AY2346" s="239" t="s">
        <v>146</v>
      </c>
    </row>
    <row r="2347" s="13" customFormat="1">
      <c r="A2347" s="13"/>
      <c r="B2347" s="229"/>
      <c r="C2347" s="230"/>
      <c r="D2347" s="221" t="s">
        <v>186</v>
      </c>
      <c r="E2347" s="231" t="s">
        <v>32</v>
      </c>
      <c r="F2347" s="232" t="s">
        <v>671</v>
      </c>
      <c r="G2347" s="230"/>
      <c r="H2347" s="233">
        <v>9.4199999999999999</v>
      </c>
      <c r="I2347" s="234"/>
      <c r="J2347" s="230"/>
      <c r="K2347" s="230"/>
      <c r="L2347" s="235"/>
      <c r="M2347" s="236"/>
      <c r="N2347" s="237"/>
      <c r="O2347" s="237"/>
      <c r="P2347" s="237"/>
      <c r="Q2347" s="237"/>
      <c r="R2347" s="237"/>
      <c r="S2347" s="237"/>
      <c r="T2347" s="238"/>
      <c r="U2347" s="13"/>
      <c r="V2347" s="13"/>
      <c r="W2347" s="13"/>
      <c r="X2347" s="13"/>
      <c r="Y2347" s="13"/>
      <c r="Z2347" s="13"/>
      <c r="AA2347" s="13"/>
      <c r="AB2347" s="13"/>
      <c r="AC2347" s="13"/>
      <c r="AD2347" s="13"/>
      <c r="AE2347" s="13"/>
      <c r="AT2347" s="239" t="s">
        <v>186</v>
      </c>
      <c r="AU2347" s="239" t="s">
        <v>88</v>
      </c>
      <c r="AV2347" s="13" t="s">
        <v>88</v>
      </c>
      <c r="AW2347" s="13" t="s">
        <v>39</v>
      </c>
      <c r="AX2347" s="13" t="s">
        <v>78</v>
      </c>
      <c r="AY2347" s="239" t="s">
        <v>146</v>
      </c>
    </row>
    <row r="2348" s="13" customFormat="1">
      <c r="A2348" s="13"/>
      <c r="B2348" s="229"/>
      <c r="C2348" s="230"/>
      <c r="D2348" s="221" t="s">
        <v>186</v>
      </c>
      <c r="E2348" s="231" t="s">
        <v>32</v>
      </c>
      <c r="F2348" s="232" t="s">
        <v>672</v>
      </c>
      <c r="G2348" s="230"/>
      <c r="H2348" s="233">
        <v>15.91</v>
      </c>
      <c r="I2348" s="234"/>
      <c r="J2348" s="230"/>
      <c r="K2348" s="230"/>
      <c r="L2348" s="235"/>
      <c r="M2348" s="236"/>
      <c r="N2348" s="237"/>
      <c r="O2348" s="237"/>
      <c r="P2348" s="237"/>
      <c r="Q2348" s="237"/>
      <c r="R2348" s="237"/>
      <c r="S2348" s="237"/>
      <c r="T2348" s="238"/>
      <c r="U2348" s="13"/>
      <c r="V2348" s="13"/>
      <c r="W2348" s="13"/>
      <c r="X2348" s="13"/>
      <c r="Y2348" s="13"/>
      <c r="Z2348" s="13"/>
      <c r="AA2348" s="13"/>
      <c r="AB2348" s="13"/>
      <c r="AC2348" s="13"/>
      <c r="AD2348" s="13"/>
      <c r="AE2348" s="13"/>
      <c r="AT2348" s="239" t="s">
        <v>186</v>
      </c>
      <c r="AU2348" s="239" t="s">
        <v>88</v>
      </c>
      <c r="AV2348" s="13" t="s">
        <v>88</v>
      </c>
      <c r="AW2348" s="13" t="s">
        <v>39</v>
      </c>
      <c r="AX2348" s="13" t="s">
        <v>78</v>
      </c>
      <c r="AY2348" s="239" t="s">
        <v>146</v>
      </c>
    </row>
    <row r="2349" s="13" customFormat="1">
      <c r="A2349" s="13"/>
      <c r="B2349" s="229"/>
      <c r="C2349" s="230"/>
      <c r="D2349" s="221" t="s">
        <v>186</v>
      </c>
      <c r="E2349" s="231" t="s">
        <v>32</v>
      </c>
      <c r="F2349" s="232" t="s">
        <v>673</v>
      </c>
      <c r="G2349" s="230"/>
      <c r="H2349" s="233">
        <v>6.7999999999999998</v>
      </c>
      <c r="I2349" s="234"/>
      <c r="J2349" s="230"/>
      <c r="K2349" s="230"/>
      <c r="L2349" s="235"/>
      <c r="M2349" s="236"/>
      <c r="N2349" s="237"/>
      <c r="O2349" s="237"/>
      <c r="P2349" s="237"/>
      <c r="Q2349" s="237"/>
      <c r="R2349" s="237"/>
      <c r="S2349" s="237"/>
      <c r="T2349" s="238"/>
      <c r="U2349" s="13"/>
      <c r="V2349" s="13"/>
      <c r="W2349" s="13"/>
      <c r="X2349" s="13"/>
      <c r="Y2349" s="13"/>
      <c r="Z2349" s="13"/>
      <c r="AA2349" s="13"/>
      <c r="AB2349" s="13"/>
      <c r="AC2349" s="13"/>
      <c r="AD2349" s="13"/>
      <c r="AE2349" s="13"/>
      <c r="AT2349" s="239" t="s">
        <v>186</v>
      </c>
      <c r="AU2349" s="239" t="s">
        <v>88</v>
      </c>
      <c r="AV2349" s="13" t="s">
        <v>88</v>
      </c>
      <c r="AW2349" s="13" t="s">
        <v>39</v>
      </c>
      <c r="AX2349" s="13" t="s">
        <v>78</v>
      </c>
      <c r="AY2349" s="239" t="s">
        <v>146</v>
      </c>
    </row>
    <row r="2350" s="13" customFormat="1">
      <c r="A2350" s="13"/>
      <c r="B2350" s="229"/>
      <c r="C2350" s="230"/>
      <c r="D2350" s="221" t="s">
        <v>186</v>
      </c>
      <c r="E2350" s="231" t="s">
        <v>32</v>
      </c>
      <c r="F2350" s="232" t="s">
        <v>674</v>
      </c>
      <c r="G2350" s="230"/>
      <c r="H2350" s="233">
        <v>11.5</v>
      </c>
      <c r="I2350" s="234"/>
      <c r="J2350" s="230"/>
      <c r="K2350" s="230"/>
      <c r="L2350" s="235"/>
      <c r="M2350" s="236"/>
      <c r="N2350" s="237"/>
      <c r="O2350" s="237"/>
      <c r="P2350" s="237"/>
      <c r="Q2350" s="237"/>
      <c r="R2350" s="237"/>
      <c r="S2350" s="237"/>
      <c r="T2350" s="238"/>
      <c r="U2350" s="13"/>
      <c r="V2350" s="13"/>
      <c r="W2350" s="13"/>
      <c r="X2350" s="13"/>
      <c r="Y2350" s="13"/>
      <c r="Z2350" s="13"/>
      <c r="AA2350" s="13"/>
      <c r="AB2350" s="13"/>
      <c r="AC2350" s="13"/>
      <c r="AD2350" s="13"/>
      <c r="AE2350" s="13"/>
      <c r="AT2350" s="239" t="s">
        <v>186</v>
      </c>
      <c r="AU2350" s="239" t="s">
        <v>88</v>
      </c>
      <c r="AV2350" s="13" t="s">
        <v>88</v>
      </c>
      <c r="AW2350" s="13" t="s">
        <v>39</v>
      </c>
      <c r="AX2350" s="13" t="s">
        <v>78</v>
      </c>
      <c r="AY2350" s="239" t="s">
        <v>146</v>
      </c>
    </row>
    <row r="2351" s="13" customFormat="1">
      <c r="A2351" s="13"/>
      <c r="B2351" s="229"/>
      <c r="C2351" s="230"/>
      <c r="D2351" s="221" t="s">
        <v>186</v>
      </c>
      <c r="E2351" s="231" t="s">
        <v>32</v>
      </c>
      <c r="F2351" s="232" t="s">
        <v>676</v>
      </c>
      <c r="G2351" s="230"/>
      <c r="H2351" s="233">
        <v>16.579999999999998</v>
      </c>
      <c r="I2351" s="234"/>
      <c r="J2351" s="230"/>
      <c r="K2351" s="230"/>
      <c r="L2351" s="235"/>
      <c r="M2351" s="236"/>
      <c r="N2351" s="237"/>
      <c r="O2351" s="237"/>
      <c r="P2351" s="237"/>
      <c r="Q2351" s="237"/>
      <c r="R2351" s="237"/>
      <c r="S2351" s="237"/>
      <c r="T2351" s="238"/>
      <c r="U2351" s="13"/>
      <c r="V2351" s="13"/>
      <c r="W2351" s="13"/>
      <c r="X2351" s="13"/>
      <c r="Y2351" s="13"/>
      <c r="Z2351" s="13"/>
      <c r="AA2351" s="13"/>
      <c r="AB2351" s="13"/>
      <c r="AC2351" s="13"/>
      <c r="AD2351" s="13"/>
      <c r="AE2351" s="13"/>
      <c r="AT2351" s="239" t="s">
        <v>186</v>
      </c>
      <c r="AU2351" s="239" t="s">
        <v>88</v>
      </c>
      <c r="AV2351" s="13" t="s">
        <v>88</v>
      </c>
      <c r="AW2351" s="13" t="s">
        <v>39</v>
      </c>
      <c r="AX2351" s="13" t="s">
        <v>78</v>
      </c>
      <c r="AY2351" s="239" t="s">
        <v>146</v>
      </c>
    </row>
    <row r="2352" s="13" customFormat="1">
      <c r="A2352" s="13"/>
      <c r="B2352" s="229"/>
      <c r="C2352" s="230"/>
      <c r="D2352" s="221" t="s">
        <v>186</v>
      </c>
      <c r="E2352" s="231" t="s">
        <v>32</v>
      </c>
      <c r="F2352" s="232" t="s">
        <v>677</v>
      </c>
      <c r="G2352" s="230"/>
      <c r="H2352" s="233">
        <v>7.8499999999999996</v>
      </c>
      <c r="I2352" s="234"/>
      <c r="J2352" s="230"/>
      <c r="K2352" s="230"/>
      <c r="L2352" s="235"/>
      <c r="M2352" s="236"/>
      <c r="N2352" s="237"/>
      <c r="O2352" s="237"/>
      <c r="P2352" s="237"/>
      <c r="Q2352" s="237"/>
      <c r="R2352" s="237"/>
      <c r="S2352" s="237"/>
      <c r="T2352" s="238"/>
      <c r="U2352" s="13"/>
      <c r="V2352" s="13"/>
      <c r="W2352" s="13"/>
      <c r="X2352" s="13"/>
      <c r="Y2352" s="13"/>
      <c r="Z2352" s="13"/>
      <c r="AA2352" s="13"/>
      <c r="AB2352" s="13"/>
      <c r="AC2352" s="13"/>
      <c r="AD2352" s="13"/>
      <c r="AE2352" s="13"/>
      <c r="AT2352" s="239" t="s">
        <v>186</v>
      </c>
      <c r="AU2352" s="239" t="s">
        <v>88</v>
      </c>
      <c r="AV2352" s="13" t="s">
        <v>88</v>
      </c>
      <c r="AW2352" s="13" t="s">
        <v>39</v>
      </c>
      <c r="AX2352" s="13" t="s">
        <v>78</v>
      </c>
      <c r="AY2352" s="239" t="s">
        <v>146</v>
      </c>
    </row>
    <row r="2353" s="15" customFormat="1">
      <c r="A2353" s="15"/>
      <c r="B2353" s="254"/>
      <c r="C2353" s="255"/>
      <c r="D2353" s="221" t="s">
        <v>186</v>
      </c>
      <c r="E2353" s="256" t="s">
        <v>32</v>
      </c>
      <c r="F2353" s="257" t="s">
        <v>256</v>
      </c>
      <c r="G2353" s="255"/>
      <c r="H2353" s="258">
        <v>242.14999999999995</v>
      </c>
      <c r="I2353" s="259"/>
      <c r="J2353" s="255"/>
      <c r="K2353" s="255"/>
      <c r="L2353" s="260"/>
      <c r="M2353" s="261"/>
      <c r="N2353" s="262"/>
      <c r="O2353" s="262"/>
      <c r="P2353" s="262"/>
      <c r="Q2353" s="262"/>
      <c r="R2353" s="262"/>
      <c r="S2353" s="262"/>
      <c r="T2353" s="263"/>
      <c r="U2353" s="15"/>
      <c r="V2353" s="15"/>
      <c r="W2353" s="15"/>
      <c r="X2353" s="15"/>
      <c r="Y2353" s="15"/>
      <c r="Z2353" s="15"/>
      <c r="AA2353" s="15"/>
      <c r="AB2353" s="15"/>
      <c r="AC2353" s="15"/>
      <c r="AD2353" s="15"/>
      <c r="AE2353" s="15"/>
      <c r="AT2353" s="264" t="s">
        <v>186</v>
      </c>
      <c r="AU2353" s="264" t="s">
        <v>88</v>
      </c>
      <c r="AV2353" s="15" t="s">
        <v>171</v>
      </c>
      <c r="AW2353" s="15" t="s">
        <v>39</v>
      </c>
      <c r="AX2353" s="15" t="s">
        <v>86</v>
      </c>
      <c r="AY2353" s="264" t="s">
        <v>146</v>
      </c>
    </row>
    <row r="2354" s="2" customFormat="1" ht="16.5" customHeight="1">
      <c r="A2354" s="42"/>
      <c r="B2354" s="43"/>
      <c r="C2354" s="208" t="s">
        <v>2353</v>
      </c>
      <c r="D2354" s="208" t="s">
        <v>149</v>
      </c>
      <c r="E2354" s="209" t="s">
        <v>2354</v>
      </c>
      <c r="F2354" s="210" t="s">
        <v>2355</v>
      </c>
      <c r="G2354" s="211" t="s">
        <v>802</v>
      </c>
      <c r="H2354" s="212">
        <v>52</v>
      </c>
      <c r="I2354" s="213"/>
      <c r="J2354" s="214">
        <f>ROUND(I2354*H2354,2)</f>
        <v>0</v>
      </c>
      <c r="K2354" s="210" t="s">
        <v>152</v>
      </c>
      <c r="L2354" s="48"/>
      <c r="M2354" s="215" t="s">
        <v>32</v>
      </c>
      <c r="N2354" s="216" t="s">
        <v>49</v>
      </c>
      <c r="O2354" s="88"/>
      <c r="P2354" s="217">
        <f>O2354*H2354</f>
        <v>0</v>
      </c>
      <c r="Q2354" s="217">
        <v>0.00021000000000000001</v>
      </c>
      <c r="R2354" s="217">
        <f>Q2354*H2354</f>
        <v>0.010920000000000001</v>
      </c>
      <c r="S2354" s="217">
        <v>0</v>
      </c>
      <c r="T2354" s="218">
        <f>S2354*H2354</f>
        <v>0</v>
      </c>
      <c r="U2354" s="42"/>
      <c r="V2354" s="42"/>
      <c r="W2354" s="42"/>
      <c r="X2354" s="42"/>
      <c r="Y2354" s="42"/>
      <c r="Z2354" s="42"/>
      <c r="AA2354" s="42"/>
      <c r="AB2354" s="42"/>
      <c r="AC2354" s="42"/>
      <c r="AD2354" s="42"/>
      <c r="AE2354" s="42"/>
      <c r="AR2354" s="219" t="s">
        <v>362</v>
      </c>
      <c r="AT2354" s="219" t="s">
        <v>149</v>
      </c>
      <c r="AU2354" s="219" t="s">
        <v>88</v>
      </c>
      <c r="AY2354" s="20" t="s">
        <v>146</v>
      </c>
      <c r="BE2354" s="220">
        <f>IF(N2354="základní",J2354,0)</f>
        <v>0</v>
      </c>
      <c r="BF2354" s="220">
        <f>IF(N2354="snížená",J2354,0)</f>
        <v>0</v>
      </c>
      <c r="BG2354" s="220">
        <f>IF(N2354="zákl. přenesená",J2354,0)</f>
        <v>0</v>
      </c>
      <c r="BH2354" s="220">
        <f>IF(N2354="sníž. přenesená",J2354,0)</f>
        <v>0</v>
      </c>
      <c r="BI2354" s="220">
        <f>IF(N2354="nulová",J2354,0)</f>
        <v>0</v>
      </c>
      <c r="BJ2354" s="20" t="s">
        <v>86</v>
      </c>
      <c r="BK2354" s="220">
        <f>ROUND(I2354*H2354,2)</f>
        <v>0</v>
      </c>
      <c r="BL2354" s="20" t="s">
        <v>362</v>
      </c>
      <c r="BM2354" s="219" t="s">
        <v>2356</v>
      </c>
    </row>
    <row r="2355" s="2" customFormat="1">
      <c r="A2355" s="42"/>
      <c r="B2355" s="43"/>
      <c r="C2355" s="44"/>
      <c r="D2355" s="221" t="s">
        <v>155</v>
      </c>
      <c r="E2355" s="44"/>
      <c r="F2355" s="222" t="s">
        <v>2357</v>
      </c>
      <c r="G2355" s="44"/>
      <c r="H2355" s="44"/>
      <c r="I2355" s="223"/>
      <c r="J2355" s="44"/>
      <c r="K2355" s="44"/>
      <c r="L2355" s="48"/>
      <c r="M2355" s="224"/>
      <c r="N2355" s="225"/>
      <c r="O2355" s="88"/>
      <c r="P2355" s="88"/>
      <c r="Q2355" s="88"/>
      <c r="R2355" s="88"/>
      <c r="S2355" s="88"/>
      <c r="T2355" s="89"/>
      <c r="U2355" s="42"/>
      <c r="V2355" s="42"/>
      <c r="W2355" s="42"/>
      <c r="X2355" s="42"/>
      <c r="Y2355" s="42"/>
      <c r="Z2355" s="42"/>
      <c r="AA2355" s="42"/>
      <c r="AB2355" s="42"/>
      <c r="AC2355" s="42"/>
      <c r="AD2355" s="42"/>
      <c r="AE2355" s="42"/>
      <c r="AT2355" s="20" t="s">
        <v>155</v>
      </c>
      <c r="AU2355" s="20" t="s">
        <v>88</v>
      </c>
    </row>
    <row r="2356" s="2" customFormat="1">
      <c r="A2356" s="42"/>
      <c r="B2356" s="43"/>
      <c r="C2356" s="44"/>
      <c r="D2356" s="226" t="s">
        <v>156</v>
      </c>
      <c r="E2356" s="44"/>
      <c r="F2356" s="227" t="s">
        <v>2358</v>
      </c>
      <c r="G2356" s="44"/>
      <c r="H2356" s="44"/>
      <c r="I2356" s="223"/>
      <c r="J2356" s="44"/>
      <c r="K2356" s="44"/>
      <c r="L2356" s="48"/>
      <c r="M2356" s="224"/>
      <c r="N2356" s="225"/>
      <c r="O2356" s="88"/>
      <c r="P2356" s="88"/>
      <c r="Q2356" s="88"/>
      <c r="R2356" s="88"/>
      <c r="S2356" s="88"/>
      <c r="T2356" s="89"/>
      <c r="U2356" s="42"/>
      <c r="V2356" s="42"/>
      <c r="W2356" s="42"/>
      <c r="X2356" s="42"/>
      <c r="Y2356" s="42"/>
      <c r="Z2356" s="42"/>
      <c r="AA2356" s="42"/>
      <c r="AB2356" s="42"/>
      <c r="AC2356" s="42"/>
      <c r="AD2356" s="42"/>
      <c r="AE2356" s="42"/>
      <c r="AT2356" s="20" t="s">
        <v>156</v>
      </c>
      <c r="AU2356" s="20" t="s">
        <v>88</v>
      </c>
    </row>
    <row r="2357" s="13" customFormat="1">
      <c r="A2357" s="13"/>
      <c r="B2357" s="229"/>
      <c r="C2357" s="230"/>
      <c r="D2357" s="221" t="s">
        <v>186</v>
      </c>
      <c r="E2357" s="231" t="s">
        <v>32</v>
      </c>
      <c r="F2357" s="232" t="s">
        <v>2359</v>
      </c>
      <c r="G2357" s="230"/>
      <c r="H2357" s="233">
        <v>52</v>
      </c>
      <c r="I2357" s="234"/>
      <c r="J2357" s="230"/>
      <c r="K2357" s="230"/>
      <c r="L2357" s="235"/>
      <c r="M2357" s="236"/>
      <c r="N2357" s="237"/>
      <c r="O2357" s="237"/>
      <c r="P2357" s="237"/>
      <c r="Q2357" s="237"/>
      <c r="R2357" s="237"/>
      <c r="S2357" s="237"/>
      <c r="T2357" s="238"/>
      <c r="U2357" s="13"/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13"/>
      <c r="AT2357" s="239" t="s">
        <v>186</v>
      </c>
      <c r="AU2357" s="239" t="s">
        <v>88</v>
      </c>
      <c r="AV2357" s="13" t="s">
        <v>88</v>
      </c>
      <c r="AW2357" s="13" t="s">
        <v>39</v>
      </c>
      <c r="AX2357" s="13" t="s">
        <v>86</v>
      </c>
      <c r="AY2357" s="239" t="s">
        <v>146</v>
      </c>
    </row>
    <row r="2358" s="2" customFormat="1" ht="16.5" customHeight="1">
      <c r="A2358" s="42"/>
      <c r="B2358" s="43"/>
      <c r="C2358" s="208" t="s">
        <v>2360</v>
      </c>
      <c r="D2358" s="208" t="s">
        <v>149</v>
      </c>
      <c r="E2358" s="209" t="s">
        <v>2361</v>
      </c>
      <c r="F2358" s="210" t="s">
        <v>2362</v>
      </c>
      <c r="G2358" s="211" t="s">
        <v>303</v>
      </c>
      <c r="H2358" s="212">
        <v>147.78</v>
      </c>
      <c r="I2358" s="213"/>
      <c r="J2358" s="214">
        <f>ROUND(I2358*H2358,2)</f>
        <v>0</v>
      </c>
      <c r="K2358" s="210" t="s">
        <v>152</v>
      </c>
      <c r="L2358" s="48"/>
      <c r="M2358" s="215" t="s">
        <v>32</v>
      </c>
      <c r="N2358" s="216" t="s">
        <v>49</v>
      </c>
      <c r="O2358" s="88"/>
      <c r="P2358" s="217">
        <f>O2358*H2358</f>
        <v>0</v>
      </c>
      <c r="Q2358" s="217">
        <v>0.00032000000000000003</v>
      </c>
      <c r="R2358" s="217">
        <f>Q2358*H2358</f>
        <v>0.047289600000000001</v>
      </c>
      <c r="S2358" s="217">
        <v>0</v>
      </c>
      <c r="T2358" s="218">
        <f>S2358*H2358</f>
        <v>0</v>
      </c>
      <c r="U2358" s="42"/>
      <c r="V2358" s="42"/>
      <c r="W2358" s="42"/>
      <c r="X2358" s="42"/>
      <c r="Y2358" s="42"/>
      <c r="Z2358" s="42"/>
      <c r="AA2358" s="42"/>
      <c r="AB2358" s="42"/>
      <c r="AC2358" s="42"/>
      <c r="AD2358" s="42"/>
      <c r="AE2358" s="42"/>
      <c r="AR2358" s="219" t="s">
        <v>362</v>
      </c>
      <c r="AT2358" s="219" t="s">
        <v>149</v>
      </c>
      <c r="AU2358" s="219" t="s">
        <v>88</v>
      </c>
      <c r="AY2358" s="20" t="s">
        <v>146</v>
      </c>
      <c r="BE2358" s="220">
        <f>IF(N2358="základní",J2358,0)</f>
        <v>0</v>
      </c>
      <c r="BF2358" s="220">
        <f>IF(N2358="snížená",J2358,0)</f>
        <v>0</v>
      </c>
      <c r="BG2358" s="220">
        <f>IF(N2358="zákl. přenesená",J2358,0)</f>
        <v>0</v>
      </c>
      <c r="BH2358" s="220">
        <f>IF(N2358="sníž. přenesená",J2358,0)</f>
        <v>0</v>
      </c>
      <c r="BI2358" s="220">
        <f>IF(N2358="nulová",J2358,0)</f>
        <v>0</v>
      </c>
      <c r="BJ2358" s="20" t="s">
        <v>86</v>
      </c>
      <c r="BK2358" s="220">
        <f>ROUND(I2358*H2358,2)</f>
        <v>0</v>
      </c>
      <c r="BL2358" s="20" t="s">
        <v>362</v>
      </c>
      <c r="BM2358" s="219" t="s">
        <v>2363</v>
      </c>
    </row>
    <row r="2359" s="2" customFormat="1">
      <c r="A2359" s="42"/>
      <c r="B2359" s="43"/>
      <c r="C2359" s="44"/>
      <c r="D2359" s="221" t="s">
        <v>155</v>
      </c>
      <c r="E2359" s="44"/>
      <c r="F2359" s="222" t="s">
        <v>2364</v>
      </c>
      <c r="G2359" s="44"/>
      <c r="H2359" s="44"/>
      <c r="I2359" s="223"/>
      <c r="J2359" s="44"/>
      <c r="K2359" s="44"/>
      <c r="L2359" s="48"/>
      <c r="M2359" s="224"/>
      <c r="N2359" s="225"/>
      <c r="O2359" s="88"/>
      <c r="P2359" s="88"/>
      <c r="Q2359" s="88"/>
      <c r="R2359" s="88"/>
      <c r="S2359" s="88"/>
      <c r="T2359" s="89"/>
      <c r="U2359" s="42"/>
      <c r="V2359" s="42"/>
      <c r="W2359" s="42"/>
      <c r="X2359" s="42"/>
      <c r="Y2359" s="42"/>
      <c r="Z2359" s="42"/>
      <c r="AA2359" s="42"/>
      <c r="AB2359" s="42"/>
      <c r="AC2359" s="42"/>
      <c r="AD2359" s="42"/>
      <c r="AE2359" s="42"/>
      <c r="AT2359" s="20" t="s">
        <v>155</v>
      </c>
      <c r="AU2359" s="20" t="s">
        <v>88</v>
      </c>
    </row>
    <row r="2360" s="2" customFormat="1">
      <c r="A2360" s="42"/>
      <c r="B2360" s="43"/>
      <c r="C2360" s="44"/>
      <c r="D2360" s="226" t="s">
        <v>156</v>
      </c>
      <c r="E2360" s="44"/>
      <c r="F2360" s="227" t="s">
        <v>2365</v>
      </c>
      <c r="G2360" s="44"/>
      <c r="H2360" s="44"/>
      <c r="I2360" s="223"/>
      <c r="J2360" s="44"/>
      <c r="K2360" s="44"/>
      <c r="L2360" s="48"/>
      <c r="M2360" s="224"/>
      <c r="N2360" s="225"/>
      <c r="O2360" s="88"/>
      <c r="P2360" s="88"/>
      <c r="Q2360" s="88"/>
      <c r="R2360" s="88"/>
      <c r="S2360" s="88"/>
      <c r="T2360" s="89"/>
      <c r="U2360" s="42"/>
      <c r="V2360" s="42"/>
      <c r="W2360" s="42"/>
      <c r="X2360" s="42"/>
      <c r="Y2360" s="42"/>
      <c r="Z2360" s="42"/>
      <c r="AA2360" s="42"/>
      <c r="AB2360" s="42"/>
      <c r="AC2360" s="42"/>
      <c r="AD2360" s="42"/>
      <c r="AE2360" s="42"/>
      <c r="AT2360" s="20" t="s">
        <v>156</v>
      </c>
      <c r="AU2360" s="20" t="s">
        <v>88</v>
      </c>
    </row>
    <row r="2361" s="13" customFormat="1">
      <c r="A2361" s="13"/>
      <c r="B2361" s="229"/>
      <c r="C2361" s="230"/>
      <c r="D2361" s="221" t="s">
        <v>186</v>
      </c>
      <c r="E2361" s="231" t="s">
        <v>32</v>
      </c>
      <c r="F2361" s="232" t="s">
        <v>650</v>
      </c>
      <c r="G2361" s="230"/>
      <c r="H2361" s="233">
        <v>9.6099999999999994</v>
      </c>
      <c r="I2361" s="234"/>
      <c r="J2361" s="230"/>
      <c r="K2361" s="230"/>
      <c r="L2361" s="235"/>
      <c r="M2361" s="236"/>
      <c r="N2361" s="237"/>
      <c r="O2361" s="237"/>
      <c r="P2361" s="237"/>
      <c r="Q2361" s="237"/>
      <c r="R2361" s="237"/>
      <c r="S2361" s="237"/>
      <c r="T2361" s="238"/>
      <c r="U2361" s="13"/>
      <c r="V2361" s="13"/>
      <c r="W2361" s="13"/>
      <c r="X2361" s="13"/>
      <c r="Y2361" s="13"/>
      <c r="Z2361" s="13"/>
      <c r="AA2361" s="13"/>
      <c r="AB2361" s="13"/>
      <c r="AC2361" s="13"/>
      <c r="AD2361" s="13"/>
      <c r="AE2361" s="13"/>
      <c r="AT2361" s="239" t="s">
        <v>186</v>
      </c>
      <c r="AU2361" s="239" t="s">
        <v>88</v>
      </c>
      <c r="AV2361" s="13" t="s">
        <v>88</v>
      </c>
      <c r="AW2361" s="13" t="s">
        <v>39</v>
      </c>
      <c r="AX2361" s="13" t="s">
        <v>78</v>
      </c>
      <c r="AY2361" s="239" t="s">
        <v>146</v>
      </c>
    </row>
    <row r="2362" s="13" customFormat="1">
      <c r="A2362" s="13"/>
      <c r="B2362" s="229"/>
      <c r="C2362" s="230"/>
      <c r="D2362" s="221" t="s">
        <v>186</v>
      </c>
      <c r="E2362" s="231" t="s">
        <v>32</v>
      </c>
      <c r="F2362" s="232" t="s">
        <v>652</v>
      </c>
      <c r="G2362" s="230"/>
      <c r="H2362" s="233">
        <v>7.6299999999999999</v>
      </c>
      <c r="I2362" s="234"/>
      <c r="J2362" s="230"/>
      <c r="K2362" s="230"/>
      <c r="L2362" s="235"/>
      <c r="M2362" s="236"/>
      <c r="N2362" s="237"/>
      <c r="O2362" s="237"/>
      <c r="P2362" s="237"/>
      <c r="Q2362" s="237"/>
      <c r="R2362" s="237"/>
      <c r="S2362" s="237"/>
      <c r="T2362" s="238"/>
      <c r="U2362" s="13"/>
      <c r="V2362" s="13"/>
      <c r="W2362" s="13"/>
      <c r="X2362" s="13"/>
      <c r="Y2362" s="13"/>
      <c r="Z2362" s="13"/>
      <c r="AA2362" s="13"/>
      <c r="AB2362" s="13"/>
      <c r="AC2362" s="13"/>
      <c r="AD2362" s="13"/>
      <c r="AE2362" s="13"/>
      <c r="AT2362" s="239" t="s">
        <v>186</v>
      </c>
      <c r="AU2362" s="239" t="s">
        <v>88</v>
      </c>
      <c r="AV2362" s="13" t="s">
        <v>88</v>
      </c>
      <c r="AW2362" s="13" t="s">
        <v>39</v>
      </c>
      <c r="AX2362" s="13" t="s">
        <v>78</v>
      </c>
      <c r="AY2362" s="239" t="s">
        <v>146</v>
      </c>
    </row>
    <row r="2363" s="13" customFormat="1">
      <c r="A2363" s="13"/>
      <c r="B2363" s="229"/>
      <c r="C2363" s="230"/>
      <c r="D2363" s="221" t="s">
        <v>186</v>
      </c>
      <c r="E2363" s="231" t="s">
        <v>32</v>
      </c>
      <c r="F2363" s="232" t="s">
        <v>654</v>
      </c>
      <c r="G2363" s="230"/>
      <c r="H2363" s="233">
        <v>17.050000000000001</v>
      </c>
      <c r="I2363" s="234"/>
      <c r="J2363" s="230"/>
      <c r="K2363" s="230"/>
      <c r="L2363" s="235"/>
      <c r="M2363" s="236"/>
      <c r="N2363" s="237"/>
      <c r="O2363" s="237"/>
      <c r="P2363" s="237"/>
      <c r="Q2363" s="237"/>
      <c r="R2363" s="237"/>
      <c r="S2363" s="237"/>
      <c r="T2363" s="238"/>
      <c r="U2363" s="13"/>
      <c r="V2363" s="13"/>
      <c r="W2363" s="13"/>
      <c r="X2363" s="13"/>
      <c r="Y2363" s="13"/>
      <c r="Z2363" s="13"/>
      <c r="AA2363" s="13"/>
      <c r="AB2363" s="13"/>
      <c r="AC2363" s="13"/>
      <c r="AD2363" s="13"/>
      <c r="AE2363" s="13"/>
      <c r="AT2363" s="239" t="s">
        <v>186</v>
      </c>
      <c r="AU2363" s="239" t="s">
        <v>88</v>
      </c>
      <c r="AV2363" s="13" t="s">
        <v>88</v>
      </c>
      <c r="AW2363" s="13" t="s">
        <v>39</v>
      </c>
      <c r="AX2363" s="13" t="s">
        <v>78</v>
      </c>
      <c r="AY2363" s="239" t="s">
        <v>146</v>
      </c>
    </row>
    <row r="2364" s="13" customFormat="1">
      <c r="A2364" s="13"/>
      <c r="B2364" s="229"/>
      <c r="C2364" s="230"/>
      <c r="D2364" s="221" t="s">
        <v>186</v>
      </c>
      <c r="E2364" s="231" t="s">
        <v>32</v>
      </c>
      <c r="F2364" s="232" t="s">
        <v>658</v>
      </c>
      <c r="G2364" s="230"/>
      <c r="H2364" s="233">
        <v>15.91</v>
      </c>
      <c r="I2364" s="234"/>
      <c r="J2364" s="230"/>
      <c r="K2364" s="230"/>
      <c r="L2364" s="235"/>
      <c r="M2364" s="236"/>
      <c r="N2364" s="237"/>
      <c r="O2364" s="237"/>
      <c r="P2364" s="237"/>
      <c r="Q2364" s="237"/>
      <c r="R2364" s="237"/>
      <c r="S2364" s="237"/>
      <c r="T2364" s="238"/>
      <c r="U2364" s="13"/>
      <c r="V2364" s="13"/>
      <c r="W2364" s="13"/>
      <c r="X2364" s="13"/>
      <c r="Y2364" s="13"/>
      <c r="Z2364" s="13"/>
      <c r="AA2364" s="13"/>
      <c r="AB2364" s="13"/>
      <c r="AC2364" s="13"/>
      <c r="AD2364" s="13"/>
      <c r="AE2364" s="13"/>
      <c r="AT2364" s="239" t="s">
        <v>186</v>
      </c>
      <c r="AU2364" s="239" t="s">
        <v>88</v>
      </c>
      <c r="AV2364" s="13" t="s">
        <v>88</v>
      </c>
      <c r="AW2364" s="13" t="s">
        <v>39</v>
      </c>
      <c r="AX2364" s="13" t="s">
        <v>78</v>
      </c>
      <c r="AY2364" s="239" t="s">
        <v>146</v>
      </c>
    </row>
    <row r="2365" s="13" customFormat="1">
      <c r="A2365" s="13"/>
      <c r="B2365" s="229"/>
      <c r="C2365" s="230"/>
      <c r="D2365" s="221" t="s">
        <v>186</v>
      </c>
      <c r="E2365" s="231" t="s">
        <v>32</v>
      </c>
      <c r="F2365" s="232" t="s">
        <v>659</v>
      </c>
      <c r="G2365" s="230"/>
      <c r="H2365" s="233">
        <v>6.7999999999999998</v>
      </c>
      <c r="I2365" s="234"/>
      <c r="J2365" s="230"/>
      <c r="K2365" s="230"/>
      <c r="L2365" s="235"/>
      <c r="M2365" s="236"/>
      <c r="N2365" s="237"/>
      <c r="O2365" s="237"/>
      <c r="P2365" s="237"/>
      <c r="Q2365" s="237"/>
      <c r="R2365" s="237"/>
      <c r="S2365" s="237"/>
      <c r="T2365" s="238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T2365" s="239" t="s">
        <v>186</v>
      </c>
      <c r="AU2365" s="239" t="s">
        <v>88</v>
      </c>
      <c r="AV2365" s="13" t="s">
        <v>88</v>
      </c>
      <c r="AW2365" s="13" t="s">
        <v>39</v>
      </c>
      <c r="AX2365" s="13" t="s">
        <v>78</v>
      </c>
      <c r="AY2365" s="239" t="s">
        <v>146</v>
      </c>
    </row>
    <row r="2366" s="13" customFormat="1">
      <c r="A2366" s="13"/>
      <c r="B2366" s="229"/>
      <c r="C2366" s="230"/>
      <c r="D2366" s="221" t="s">
        <v>186</v>
      </c>
      <c r="E2366" s="231" t="s">
        <v>32</v>
      </c>
      <c r="F2366" s="232" t="s">
        <v>662</v>
      </c>
      <c r="G2366" s="230"/>
      <c r="H2366" s="233">
        <v>16.579999999999998</v>
      </c>
      <c r="I2366" s="234"/>
      <c r="J2366" s="230"/>
      <c r="K2366" s="230"/>
      <c r="L2366" s="235"/>
      <c r="M2366" s="236"/>
      <c r="N2366" s="237"/>
      <c r="O2366" s="237"/>
      <c r="P2366" s="237"/>
      <c r="Q2366" s="237"/>
      <c r="R2366" s="237"/>
      <c r="S2366" s="237"/>
      <c r="T2366" s="238"/>
      <c r="U2366" s="13"/>
      <c r="V2366" s="13"/>
      <c r="W2366" s="13"/>
      <c r="X2366" s="13"/>
      <c r="Y2366" s="13"/>
      <c r="Z2366" s="13"/>
      <c r="AA2366" s="13"/>
      <c r="AB2366" s="13"/>
      <c r="AC2366" s="13"/>
      <c r="AD2366" s="13"/>
      <c r="AE2366" s="13"/>
      <c r="AT2366" s="239" t="s">
        <v>186</v>
      </c>
      <c r="AU2366" s="239" t="s">
        <v>88</v>
      </c>
      <c r="AV2366" s="13" t="s">
        <v>88</v>
      </c>
      <c r="AW2366" s="13" t="s">
        <v>39</v>
      </c>
      <c r="AX2366" s="13" t="s">
        <v>78</v>
      </c>
      <c r="AY2366" s="239" t="s">
        <v>146</v>
      </c>
    </row>
    <row r="2367" s="13" customFormat="1">
      <c r="A2367" s="13"/>
      <c r="B2367" s="229"/>
      <c r="C2367" s="230"/>
      <c r="D2367" s="221" t="s">
        <v>186</v>
      </c>
      <c r="E2367" s="231" t="s">
        <v>32</v>
      </c>
      <c r="F2367" s="232" t="s">
        <v>663</v>
      </c>
      <c r="G2367" s="230"/>
      <c r="H2367" s="233">
        <v>7.8499999999999996</v>
      </c>
      <c r="I2367" s="234"/>
      <c r="J2367" s="230"/>
      <c r="K2367" s="230"/>
      <c r="L2367" s="235"/>
      <c r="M2367" s="236"/>
      <c r="N2367" s="237"/>
      <c r="O2367" s="237"/>
      <c r="P2367" s="237"/>
      <c r="Q2367" s="237"/>
      <c r="R2367" s="237"/>
      <c r="S2367" s="237"/>
      <c r="T2367" s="238"/>
      <c r="U2367" s="13"/>
      <c r="V2367" s="13"/>
      <c r="W2367" s="13"/>
      <c r="X2367" s="13"/>
      <c r="Y2367" s="13"/>
      <c r="Z2367" s="13"/>
      <c r="AA2367" s="13"/>
      <c r="AB2367" s="13"/>
      <c r="AC2367" s="13"/>
      <c r="AD2367" s="13"/>
      <c r="AE2367" s="13"/>
      <c r="AT2367" s="239" t="s">
        <v>186</v>
      </c>
      <c r="AU2367" s="239" t="s">
        <v>88</v>
      </c>
      <c r="AV2367" s="13" t="s">
        <v>88</v>
      </c>
      <c r="AW2367" s="13" t="s">
        <v>39</v>
      </c>
      <c r="AX2367" s="13" t="s">
        <v>78</v>
      </c>
      <c r="AY2367" s="239" t="s">
        <v>146</v>
      </c>
    </row>
    <row r="2368" s="13" customFormat="1">
      <c r="A2368" s="13"/>
      <c r="B2368" s="229"/>
      <c r="C2368" s="230"/>
      <c r="D2368" s="221" t="s">
        <v>186</v>
      </c>
      <c r="E2368" s="231" t="s">
        <v>32</v>
      </c>
      <c r="F2368" s="232" t="s">
        <v>667</v>
      </c>
      <c r="G2368" s="230"/>
      <c r="H2368" s="233">
        <v>9.7899999999999991</v>
      </c>
      <c r="I2368" s="234"/>
      <c r="J2368" s="230"/>
      <c r="K2368" s="230"/>
      <c r="L2368" s="235"/>
      <c r="M2368" s="236"/>
      <c r="N2368" s="237"/>
      <c r="O2368" s="237"/>
      <c r="P2368" s="237"/>
      <c r="Q2368" s="237"/>
      <c r="R2368" s="237"/>
      <c r="S2368" s="237"/>
      <c r="T2368" s="238"/>
      <c r="U2368" s="13"/>
      <c r="V2368" s="13"/>
      <c r="W2368" s="13"/>
      <c r="X2368" s="13"/>
      <c r="Y2368" s="13"/>
      <c r="Z2368" s="13"/>
      <c r="AA2368" s="13"/>
      <c r="AB2368" s="13"/>
      <c r="AC2368" s="13"/>
      <c r="AD2368" s="13"/>
      <c r="AE2368" s="13"/>
      <c r="AT2368" s="239" t="s">
        <v>186</v>
      </c>
      <c r="AU2368" s="239" t="s">
        <v>88</v>
      </c>
      <c r="AV2368" s="13" t="s">
        <v>88</v>
      </c>
      <c r="AW2368" s="13" t="s">
        <v>39</v>
      </c>
      <c r="AX2368" s="13" t="s">
        <v>78</v>
      </c>
      <c r="AY2368" s="239" t="s">
        <v>146</v>
      </c>
    </row>
    <row r="2369" s="13" customFormat="1">
      <c r="A2369" s="13"/>
      <c r="B2369" s="229"/>
      <c r="C2369" s="230"/>
      <c r="D2369" s="221" t="s">
        <v>186</v>
      </c>
      <c r="E2369" s="231" t="s">
        <v>32</v>
      </c>
      <c r="F2369" s="232" t="s">
        <v>671</v>
      </c>
      <c r="G2369" s="230"/>
      <c r="H2369" s="233">
        <v>9.4199999999999999</v>
      </c>
      <c r="I2369" s="234"/>
      <c r="J2369" s="230"/>
      <c r="K2369" s="230"/>
      <c r="L2369" s="235"/>
      <c r="M2369" s="236"/>
      <c r="N2369" s="237"/>
      <c r="O2369" s="237"/>
      <c r="P2369" s="237"/>
      <c r="Q2369" s="237"/>
      <c r="R2369" s="237"/>
      <c r="S2369" s="237"/>
      <c r="T2369" s="238"/>
      <c r="U2369" s="13"/>
      <c r="V2369" s="13"/>
      <c r="W2369" s="13"/>
      <c r="X2369" s="13"/>
      <c r="Y2369" s="13"/>
      <c r="Z2369" s="13"/>
      <c r="AA2369" s="13"/>
      <c r="AB2369" s="13"/>
      <c r="AC2369" s="13"/>
      <c r="AD2369" s="13"/>
      <c r="AE2369" s="13"/>
      <c r="AT2369" s="239" t="s">
        <v>186</v>
      </c>
      <c r="AU2369" s="239" t="s">
        <v>88</v>
      </c>
      <c r="AV2369" s="13" t="s">
        <v>88</v>
      </c>
      <c r="AW2369" s="13" t="s">
        <v>39</v>
      </c>
      <c r="AX2369" s="13" t="s">
        <v>78</v>
      </c>
      <c r="AY2369" s="239" t="s">
        <v>146</v>
      </c>
    </row>
    <row r="2370" s="13" customFormat="1">
      <c r="A2370" s="13"/>
      <c r="B2370" s="229"/>
      <c r="C2370" s="230"/>
      <c r="D2370" s="221" t="s">
        <v>186</v>
      </c>
      <c r="E2370" s="231" t="s">
        <v>32</v>
      </c>
      <c r="F2370" s="232" t="s">
        <v>672</v>
      </c>
      <c r="G2370" s="230"/>
      <c r="H2370" s="233">
        <v>15.91</v>
      </c>
      <c r="I2370" s="234"/>
      <c r="J2370" s="230"/>
      <c r="K2370" s="230"/>
      <c r="L2370" s="235"/>
      <c r="M2370" s="236"/>
      <c r="N2370" s="237"/>
      <c r="O2370" s="237"/>
      <c r="P2370" s="237"/>
      <c r="Q2370" s="237"/>
      <c r="R2370" s="237"/>
      <c r="S2370" s="237"/>
      <c r="T2370" s="238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  <c r="AT2370" s="239" t="s">
        <v>186</v>
      </c>
      <c r="AU2370" s="239" t="s">
        <v>88</v>
      </c>
      <c r="AV2370" s="13" t="s">
        <v>88</v>
      </c>
      <c r="AW2370" s="13" t="s">
        <v>39</v>
      </c>
      <c r="AX2370" s="13" t="s">
        <v>78</v>
      </c>
      <c r="AY2370" s="239" t="s">
        <v>146</v>
      </c>
    </row>
    <row r="2371" s="13" customFormat="1">
      <c r="A2371" s="13"/>
      <c r="B2371" s="229"/>
      <c r="C2371" s="230"/>
      <c r="D2371" s="221" t="s">
        <v>186</v>
      </c>
      <c r="E2371" s="231" t="s">
        <v>32</v>
      </c>
      <c r="F2371" s="232" t="s">
        <v>673</v>
      </c>
      <c r="G2371" s="230"/>
      <c r="H2371" s="233">
        <v>6.7999999999999998</v>
      </c>
      <c r="I2371" s="234"/>
      <c r="J2371" s="230"/>
      <c r="K2371" s="230"/>
      <c r="L2371" s="235"/>
      <c r="M2371" s="236"/>
      <c r="N2371" s="237"/>
      <c r="O2371" s="237"/>
      <c r="P2371" s="237"/>
      <c r="Q2371" s="237"/>
      <c r="R2371" s="237"/>
      <c r="S2371" s="237"/>
      <c r="T2371" s="238"/>
      <c r="U2371" s="13"/>
      <c r="V2371" s="13"/>
      <c r="W2371" s="13"/>
      <c r="X2371" s="13"/>
      <c r="Y2371" s="13"/>
      <c r="Z2371" s="13"/>
      <c r="AA2371" s="13"/>
      <c r="AB2371" s="13"/>
      <c r="AC2371" s="13"/>
      <c r="AD2371" s="13"/>
      <c r="AE2371" s="13"/>
      <c r="AT2371" s="239" t="s">
        <v>186</v>
      </c>
      <c r="AU2371" s="239" t="s">
        <v>88</v>
      </c>
      <c r="AV2371" s="13" t="s">
        <v>88</v>
      </c>
      <c r="AW2371" s="13" t="s">
        <v>39</v>
      </c>
      <c r="AX2371" s="13" t="s">
        <v>78</v>
      </c>
      <c r="AY2371" s="239" t="s">
        <v>146</v>
      </c>
    </row>
    <row r="2372" s="13" customFormat="1">
      <c r="A2372" s="13"/>
      <c r="B2372" s="229"/>
      <c r="C2372" s="230"/>
      <c r="D2372" s="221" t="s">
        <v>186</v>
      </c>
      <c r="E2372" s="231" t="s">
        <v>32</v>
      </c>
      <c r="F2372" s="232" t="s">
        <v>676</v>
      </c>
      <c r="G2372" s="230"/>
      <c r="H2372" s="233">
        <v>16.579999999999998</v>
      </c>
      <c r="I2372" s="234"/>
      <c r="J2372" s="230"/>
      <c r="K2372" s="230"/>
      <c r="L2372" s="235"/>
      <c r="M2372" s="236"/>
      <c r="N2372" s="237"/>
      <c r="O2372" s="237"/>
      <c r="P2372" s="237"/>
      <c r="Q2372" s="237"/>
      <c r="R2372" s="237"/>
      <c r="S2372" s="237"/>
      <c r="T2372" s="238"/>
      <c r="U2372" s="13"/>
      <c r="V2372" s="13"/>
      <c r="W2372" s="13"/>
      <c r="X2372" s="13"/>
      <c r="Y2372" s="13"/>
      <c r="Z2372" s="13"/>
      <c r="AA2372" s="13"/>
      <c r="AB2372" s="13"/>
      <c r="AC2372" s="13"/>
      <c r="AD2372" s="13"/>
      <c r="AE2372" s="13"/>
      <c r="AT2372" s="239" t="s">
        <v>186</v>
      </c>
      <c r="AU2372" s="239" t="s">
        <v>88</v>
      </c>
      <c r="AV2372" s="13" t="s">
        <v>88</v>
      </c>
      <c r="AW2372" s="13" t="s">
        <v>39</v>
      </c>
      <c r="AX2372" s="13" t="s">
        <v>78</v>
      </c>
      <c r="AY2372" s="239" t="s">
        <v>146</v>
      </c>
    </row>
    <row r="2373" s="13" customFormat="1">
      <c r="A2373" s="13"/>
      <c r="B2373" s="229"/>
      <c r="C2373" s="230"/>
      <c r="D2373" s="221" t="s">
        <v>186</v>
      </c>
      <c r="E2373" s="231" t="s">
        <v>32</v>
      </c>
      <c r="F2373" s="232" t="s">
        <v>677</v>
      </c>
      <c r="G2373" s="230"/>
      <c r="H2373" s="233">
        <v>7.8499999999999996</v>
      </c>
      <c r="I2373" s="234"/>
      <c r="J2373" s="230"/>
      <c r="K2373" s="230"/>
      <c r="L2373" s="235"/>
      <c r="M2373" s="236"/>
      <c r="N2373" s="237"/>
      <c r="O2373" s="237"/>
      <c r="P2373" s="237"/>
      <c r="Q2373" s="237"/>
      <c r="R2373" s="237"/>
      <c r="S2373" s="237"/>
      <c r="T2373" s="238"/>
      <c r="U2373" s="13"/>
      <c r="V2373" s="13"/>
      <c r="W2373" s="13"/>
      <c r="X2373" s="13"/>
      <c r="Y2373" s="13"/>
      <c r="Z2373" s="13"/>
      <c r="AA2373" s="13"/>
      <c r="AB2373" s="13"/>
      <c r="AC2373" s="13"/>
      <c r="AD2373" s="13"/>
      <c r="AE2373" s="13"/>
      <c r="AT2373" s="239" t="s">
        <v>186</v>
      </c>
      <c r="AU2373" s="239" t="s">
        <v>88</v>
      </c>
      <c r="AV2373" s="13" t="s">
        <v>88</v>
      </c>
      <c r="AW2373" s="13" t="s">
        <v>39</v>
      </c>
      <c r="AX2373" s="13" t="s">
        <v>78</v>
      </c>
      <c r="AY2373" s="239" t="s">
        <v>146</v>
      </c>
    </row>
    <row r="2374" s="15" customFormat="1">
      <c r="A2374" s="15"/>
      <c r="B2374" s="254"/>
      <c r="C2374" s="255"/>
      <c r="D2374" s="221" t="s">
        <v>186</v>
      </c>
      <c r="E2374" s="256" t="s">
        <v>32</v>
      </c>
      <c r="F2374" s="257" t="s">
        <v>256</v>
      </c>
      <c r="G2374" s="255"/>
      <c r="H2374" s="258">
        <v>147.78</v>
      </c>
      <c r="I2374" s="259"/>
      <c r="J2374" s="255"/>
      <c r="K2374" s="255"/>
      <c r="L2374" s="260"/>
      <c r="M2374" s="261"/>
      <c r="N2374" s="262"/>
      <c r="O2374" s="262"/>
      <c r="P2374" s="262"/>
      <c r="Q2374" s="262"/>
      <c r="R2374" s="262"/>
      <c r="S2374" s="262"/>
      <c r="T2374" s="263"/>
      <c r="U2374" s="15"/>
      <c r="V2374" s="15"/>
      <c r="W2374" s="15"/>
      <c r="X2374" s="15"/>
      <c r="Y2374" s="15"/>
      <c r="Z2374" s="15"/>
      <c r="AA2374" s="15"/>
      <c r="AB2374" s="15"/>
      <c r="AC2374" s="15"/>
      <c r="AD2374" s="15"/>
      <c r="AE2374" s="15"/>
      <c r="AT2374" s="264" t="s">
        <v>186</v>
      </c>
      <c r="AU2374" s="264" t="s">
        <v>88</v>
      </c>
      <c r="AV2374" s="15" t="s">
        <v>171</v>
      </c>
      <c r="AW2374" s="15" t="s">
        <v>39</v>
      </c>
      <c r="AX2374" s="15" t="s">
        <v>86</v>
      </c>
      <c r="AY2374" s="264" t="s">
        <v>146</v>
      </c>
    </row>
    <row r="2375" s="2" customFormat="1" ht="24.15" customHeight="1">
      <c r="A2375" s="42"/>
      <c r="B2375" s="43"/>
      <c r="C2375" s="208" t="s">
        <v>2366</v>
      </c>
      <c r="D2375" s="208" t="s">
        <v>149</v>
      </c>
      <c r="E2375" s="209" t="s">
        <v>2367</v>
      </c>
      <c r="F2375" s="210" t="s">
        <v>2368</v>
      </c>
      <c r="G2375" s="211" t="s">
        <v>265</v>
      </c>
      <c r="H2375" s="212">
        <v>7.2629999999999999</v>
      </c>
      <c r="I2375" s="213"/>
      <c r="J2375" s="214">
        <f>ROUND(I2375*H2375,2)</f>
        <v>0</v>
      </c>
      <c r="K2375" s="210" t="s">
        <v>152</v>
      </c>
      <c r="L2375" s="48"/>
      <c r="M2375" s="215" t="s">
        <v>32</v>
      </c>
      <c r="N2375" s="216" t="s">
        <v>49</v>
      </c>
      <c r="O2375" s="88"/>
      <c r="P2375" s="217">
        <f>O2375*H2375</f>
        <v>0</v>
      </c>
      <c r="Q2375" s="217">
        <v>0</v>
      </c>
      <c r="R2375" s="217">
        <f>Q2375*H2375</f>
        <v>0</v>
      </c>
      <c r="S2375" s="217">
        <v>0</v>
      </c>
      <c r="T2375" s="218">
        <f>S2375*H2375</f>
        <v>0</v>
      </c>
      <c r="U2375" s="42"/>
      <c r="V2375" s="42"/>
      <c r="W2375" s="42"/>
      <c r="X2375" s="42"/>
      <c r="Y2375" s="42"/>
      <c r="Z2375" s="42"/>
      <c r="AA2375" s="42"/>
      <c r="AB2375" s="42"/>
      <c r="AC2375" s="42"/>
      <c r="AD2375" s="42"/>
      <c r="AE2375" s="42"/>
      <c r="AR2375" s="219" t="s">
        <v>362</v>
      </c>
      <c r="AT2375" s="219" t="s">
        <v>149</v>
      </c>
      <c r="AU2375" s="219" t="s">
        <v>88</v>
      </c>
      <c r="AY2375" s="20" t="s">
        <v>146</v>
      </c>
      <c r="BE2375" s="220">
        <f>IF(N2375="základní",J2375,0)</f>
        <v>0</v>
      </c>
      <c r="BF2375" s="220">
        <f>IF(N2375="snížená",J2375,0)</f>
        <v>0</v>
      </c>
      <c r="BG2375" s="220">
        <f>IF(N2375="zákl. přenesená",J2375,0)</f>
        <v>0</v>
      </c>
      <c r="BH2375" s="220">
        <f>IF(N2375="sníž. přenesená",J2375,0)</f>
        <v>0</v>
      </c>
      <c r="BI2375" s="220">
        <f>IF(N2375="nulová",J2375,0)</f>
        <v>0</v>
      </c>
      <c r="BJ2375" s="20" t="s">
        <v>86</v>
      </c>
      <c r="BK2375" s="220">
        <f>ROUND(I2375*H2375,2)</f>
        <v>0</v>
      </c>
      <c r="BL2375" s="20" t="s">
        <v>362</v>
      </c>
      <c r="BM2375" s="219" t="s">
        <v>2369</v>
      </c>
    </row>
    <row r="2376" s="2" customFormat="1">
      <c r="A2376" s="42"/>
      <c r="B2376" s="43"/>
      <c r="C2376" s="44"/>
      <c r="D2376" s="221" t="s">
        <v>155</v>
      </c>
      <c r="E2376" s="44"/>
      <c r="F2376" s="222" t="s">
        <v>2370</v>
      </c>
      <c r="G2376" s="44"/>
      <c r="H2376" s="44"/>
      <c r="I2376" s="223"/>
      <c r="J2376" s="44"/>
      <c r="K2376" s="44"/>
      <c r="L2376" s="48"/>
      <c r="M2376" s="224"/>
      <c r="N2376" s="225"/>
      <c r="O2376" s="88"/>
      <c r="P2376" s="88"/>
      <c r="Q2376" s="88"/>
      <c r="R2376" s="88"/>
      <c r="S2376" s="88"/>
      <c r="T2376" s="89"/>
      <c r="U2376" s="42"/>
      <c r="V2376" s="42"/>
      <c r="W2376" s="42"/>
      <c r="X2376" s="42"/>
      <c r="Y2376" s="42"/>
      <c r="Z2376" s="42"/>
      <c r="AA2376" s="42"/>
      <c r="AB2376" s="42"/>
      <c r="AC2376" s="42"/>
      <c r="AD2376" s="42"/>
      <c r="AE2376" s="42"/>
      <c r="AT2376" s="20" t="s">
        <v>155</v>
      </c>
      <c r="AU2376" s="20" t="s">
        <v>88</v>
      </c>
    </row>
    <row r="2377" s="2" customFormat="1">
      <c r="A2377" s="42"/>
      <c r="B2377" s="43"/>
      <c r="C2377" s="44"/>
      <c r="D2377" s="226" t="s">
        <v>156</v>
      </c>
      <c r="E2377" s="44"/>
      <c r="F2377" s="227" t="s">
        <v>2371</v>
      </c>
      <c r="G2377" s="44"/>
      <c r="H2377" s="44"/>
      <c r="I2377" s="223"/>
      <c r="J2377" s="44"/>
      <c r="K2377" s="44"/>
      <c r="L2377" s="48"/>
      <c r="M2377" s="224"/>
      <c r="N2377" s="225"/>
      <c r="O2377" s="88"/>
      <c r="P2377" s="88"/>
      <c r="Q2377" s="88"/>
      <c r="R2377" s="88"/>
      <c r="S2377" s="88"/>
      <c r="T2377" s="89"/>
      <c r="U2377" s="42"/>
      <c r="V2377" s="42"/>
      <c r="W2377" s="42"/>
      <c r="X2377" s="42"/>
      <c r="Y2377" s="42"/>
      <c r="Z2377" s="42"/>
      <c r="AA2377" s="42"/>
      <c r="AB2377" s="42"/>
      <c r="AC2377" s="42"/>
      <c r="AD2377" s="42"/>
      <c r="AE2377" s="42"/>
      <c r="AT2377" s="20" t="s">
        <v>156</v>
      </c>
      <c r="AU2377" s="20" t="s">
        <v>88</v>
      </c>
    </row>
    <row r="2378" s="12" customFormat="1" ht="22.8" customHeight="1">
      <c r="A2378" s="12"/>
      <c r="B2378" s="192"/>
      <c r="C2378" s="193"/>
      <c r="D2378" s="194" t="s">
        <v>77</v>
      </c>
      <c r="E2378" s="206" t="s">
        <v>2372</v>
      </c>
      <c r="F2378" s="206" t="s">
        <v>2373</v>
      </c>
      <c r="G2378" s="193"/>
      <c r="H2378" s="193"/>
      <c r="I2378" s="196"/>
      <c r="J2378" s="207">
        <f>BK2378</f>
        <v>0</v>
      </c>
      <c r="K2378" s="193"/>
      <c r="L2378" s="198"/>
      <c r="M2378" s="199"/>
      <c r="N2378" s="200"/>
      <c r="O2378" s="200"/>
      <c r="P2378" s="201">
        <f>SUM(P2379:P2433)</f>
        <v>0</v>
      </c>
      <c r="Q2378" s="200"/>
      <c r="R2378" s="201">
        <f>SUM(R2379:R2433)</f>
        <v>3.0917343500000003</v>
      </c>
      <c r="S2378" s="200"/>
      <c r="T2378" s="202">
        <f>SUM(T2379:T2433)</f>
        <v>0</v>
      </c>
      <c r="U2378" s="12"/>
      <c r="V2378" s="12"/>
      <c r="W2378" s="12"/>
      <c r="X2378" s="12"/>
      <c r="Y2378" s="12"/>
      <c r="Z2378" s="12"/>
      <c r="AA2378" s="12"/>
      <c r="AB2378" s="12"/>
      <c r="AC2378" s="12"/>
      <c r="AD2378" s="12"/>
      <c r="AE2378" s="12"/>
      <c r="AR2378" s="203" t="s">
        <v>88</v>
      </c>
      <c r="AT2378" s="204" t="s">
        <v>77</v>
      </c>
      <c r="AU2378" s="204" t="s">
        <v>86</v>
      </c>
      <c r="AY2378" s="203" t="s">
        <v>146</v>
      </c>
      <c r="BK2378" s="205">
        <f>SUM(BK2379:BK2433)</f>
        <v>0</v>
      </c>
    </row>
    <row r="2379" s="2" customFormat="1" ht="21.75" customHeight="1">
      <c r="A2379" s="42"/>
      <c r="B2379" s="43"/>
      <c r="C2379" s="208" t="s">
        <v>2374</v>
      </c>
      <c r="D2379" s="208" t="s">
        <v>149</v>
      </c>
      <c r="E2379" s="209" t="s">
        <v>2375</v>
      </c>
      <c r="F2379" s="210" t="s">
        <v>2376</v>
      </c>
      <c r="G2379" s="211" t="s">
        <v>294</v>
      </c>
      <c r="H2379" s="212">
        <v>429.93000000000001</v>
      </c>
      <c r="I2379" s="213"/>
      <c r="J2379" s="214">
        <f>ROUND(I2379*H2379,2)</f>
        <v>0</v>
      </c>
      <c r="K2379" s="210" t="s">
        <v>152</v>
      </c>
      <c r="L2379" s="48"/>
      <c r="M2379" s="215" t="s">
        <v>32</v>
      </c>
      <c r="N2379" s="216" t="s">
        <v>49</v>
      </c>
      <c r="O2379" s="88"/>
      <c r="P2379" s="217">
        <f>O2379*H2379</f>
        <v>0</v>
      </c>
      <c r="Q2379" s="217">
        <v>0</v>
      </c>
      <c r="R2379" s="217">
        <f>Q2379*H2379</f>
        <v>0</v>
      </c>
      <c r="S2379" s="217">
        <v>0</v>
      </c>
      <c r="T2379" s="218">
        <f>S2379*H2379</f>
        <v>0</v>
      </c>
      <c r="U2379" s="42"/>
      <c r="V2379" s="42"/>
      <c r="W2379" s="42"/>
      <c r="X2379" s="42"/>
      <c r="Y2379" s="42"/>
      <c r="Z2379" s="42"/>
      <c r="AA2379" s="42"/>
      <c r="AB2379" s="42"/>
      <c r="AC2379" s="42"/>
      <c r="AD2379" s="42"/>
      <c r="AE2379" s="42"/>
      <c r="AR2379" s="219" t="s">
        <v>362</v>
      </c>
      <c r="AT2379" s="219" t="s">
        <v>149</v>
      </c>
      <c r="AU2379" s="219" t="s">
        <v>88</v>
      </c>
      <c r="AY2379" s="20" t="s">
        <v>146</v>
      </c>
      <c r="BE2379" s="220">
        <f>IF(N2379="základní",J2379,0)</f>
        <v>0</v>
      </c>
      <c r="BF2379" s="220">
        <f>IF(N2379="snížená",J2379,0)</f>
        <v>0</v>
      </c>
      <c r="BG2379" s="220">
        <f>IF(N2379="zákl. přenesená",J2379,0)</f>
        <v>0</v>
      </c>
      <c r="BH2379" s="220">
        <f>IF(N2379="sníž. přenesená",J2379,0)</f>
        <v>0</v>
      </c>
      <c r="BI2379" s="220">
        <f>IF(N2379="nulová",J2379,0)</f>
        <v>0</v>
      </c>
      <c r="BJ2379" s="20" t="s">
        <v>86</v>
      </c>
      <c r="BK2379" s="220">
        <f>ROUND(I2379*H2379,2)</f>
        <v>0</v>
      </c>
      <c r="BL2379" s="20" t="s">
        <v>362</v>
      </c>
      <c r="BM2379" s="219" t="s">
        <v>2377</v>
      </c>
    </row>
    <row r="2380" s="2" customFormat="1">
      <c r="A2380" s="42"/>
      <c r="B2380" s="43"/>
      <c r="C2380" s="44"/>
      <c r="D2380" s="221" t="s">
        <v>155</v>
      </c>
      <c r="E2380" s="44"/>
      <c r="F2380" s="222" t="s">
        <v>2378</v>
      </c>
      <c r="G2380" s="44"/>
      <c r="H2380" s="44"/>
      <c r="I2380" s="223"/>
      <c r="J2380" s="44"/>
      <c r="K2380" s="44"/>
      <c r="L2380" s="48"/>
      <c r="M2380" s="224"/>
      <c r="N2380" s="225"/>
      <c r="O2380" s="88"/>
      <c r="P2380" s="88"/>
      <c r="Q2380" s="88"/>
      <c r="R2380" s="88"/>
      <c r="S2380" s="88"/>
      <c r="T2380" s="89"/>
      <c r="U2380" s="42"/>
      <c r="V2380" s="42"/>
      <c r="W2380" s="42"/>
      <c r="X2380" s="42"/>
      <c r="Y2380" s="42"/>
      <c r="Z2380" s="42"/>
      <c r="AA2380" s="42"/>
      <c r="AB2380" s="42"/>
      <c r="AC2380" s="42"/>
      <c r="AD2380" s="42"/>
      <c r="AE2380" s="42"/>
      <c r="AT2380" s="20" t="s">
        <v>155</v>
      </c>
      <c r="AU2380" s="20" t="s">
        <v>88</v>
      </c>
    </row>
    <row r="2381" s="2" customFormat="1">
      <c r="A2381" s="42"/>
      <c r="B2381" s="43"/>
      <c r="C2381" s="44"/>
      <c r="D2381" s="226" t="s">
        <v>156</v>
      </c>
      <c r="E2381" s="44"/>
      <c r="F2381" s="227" t="s">
        <v>2379</v>
      </c>
      <c r="G2381" s="44"/>
      <c r="H2381" s="44"/>
      <c r="I2381" s="223"/>
      <c r="J2381" s="44"/>
      <c r="K2381" s="44"/>
      <c r="L2381" s="48"/>
      <c r="M2381" s="224"/>
      <c r="N2381" s="225"/>
      <c r="O2381" s="88"/>
      <c r="P2381" s="88"/>
      <c r="Q2381" s="88"/>
      <c r="R2381" s="88"/>
      <c r="S2381" s="88"/>
      <c r="T2381" s="89"/>
      <c r="U2381" s="42"/>
      <c r="V2381" s="42"/>
      <c r="W2381" s="42"/>
      <c r="X2381" s="42"/>
      <c r="Y2381" s="42"/>
      <c r="Z2381" s="42"/>
      <c r="AA2381" s="42"/>
      <c r="AB2381" s="42"/>
      <c r="AC2381" s="42"/>
      <c r="AD2381" s="42"/>
      <c r="AE2381" s="42"/>
      <c r="AT2381" s="20" t="s">
        <v>156</v>
      </c>
      <c r="AU2381" s="20" t="s">
        <v>88</v>
      </c>
    </row>
    <row r="2382" s="13" customFormat="1">
      <c r="A2382" s="13"/>
      <c r="B2382" s="229"/>
      <c r="C2382" s="230"/>
      <c r="D2382" s="221" t="s">
        <v>186</v>
      </c>
      <c r="E2382" s="231" t="s">
        <v>32</v>
      </c>
      <c r="F2382" s="232" t="s">
        <v>602</v>
      </c>
      <c r="G2382" s="230"/>
      <c r="H2382" s="233">
        <v>15.68</v>
      </c>
      <c r="I2382" s="234"/>
      <c r="J2382" s="230"/>
      <c r="K2382" s="230"/>
      <c r="L2382" s="235"/>
      <c r="M2382" s="236"/>
      <c r="N2382" s="237"/>
      <c r="O2382" s="237"/>
      <c r="P2382" s="237"/>
      <c r="Q2382" s="237"/>
      <c r="R2382" s="237"/>
      <c r="S2382" s="237"/>
      <c r="T2382" s="238"/>
      <c r="U2382" s="13"/>
      <c r="V2382" s="13"/>
      <c r="W2382" s="13"/>
      <c r="X2382" s="13"/>
      <c r="Y2382" s="13"/>
      <c r="Z2382" s="13"/>
      <c r="AA2382" s="13"/>
      <c r="AB2382" s="13"/>
      <c r="AC2382" s="13"/>
      <c r="AD2382" s="13"/>
      <c r="AE2382" s="13"/>
      <c r="AT2382" s="239" t="s">
        <v>186</v>
      </c>
      <c r="AU2382" s="239" t="s">
        <v>88</v>
      </c>
      <c r="AV2382" s="13" t="s">
        <v>88</v>
      </c>
      <c r="AW2382" s="13" t="s">
        <v>39</v>
      </c>
      <c r="AX2382" s="13" t="s">
        <v>78</v>
      </c>
      <c r="AY2382" s="239" t="s">
        <v>146</v>
      </c>
    </row>
    <row r="2383" s="13" customFormat="1">
      <c r="A2383" s="13"/>
      <c r="B2383" s="229"/>
      <c r="C2383" s="230"/>
      <c r="D2383" s="221" t="s">
        <v>186</v>
      </c>
      <c r="E2383" s="231" t="s">
        <v>32</v>
      </c>
      <c r="F2383" s="232" t="s">
        <v>604</v>
      </c>
      <c r="G2383" s="230"/>
      <c r="H2383" s="233">
        <v>86.730000000000004</v>
      </c>
      <c r="I2383" s="234"/>
      <c r="J2383" s="230"/>
      <c r="K2383" s="230"/>
      <c r="L2383" s="235"/>
      <c r="M2383" s="236"/>
      <c r="N2383" s="237"/>
      <c r="O2383" s="237"/>
      <c r="P2383" s="237"/>
      <c r="Q2383" s="237"/>
      <c r="R2383" s="237"/>
      <c r="S2383" s="237"/>
      <c r="T2383" s="238"/>
      <c r="U2383" s="13"/>
      <c r="V2383" s="13"/>
      <c r="W2383" s="13"/>
      <c r="X2383" s="13"/>
      <c r="Y2383" s="13"/>
      <c r="Z2383" s="13"/>
      <c r="AA2383" s="13"/>
      <c r="AB2383" s="13"/>
      <c r="AC2383" s="13"/>
      <c r="AD2383" s="13"/>
      <c r="AE2383" s="13"/>
      <c r="AT2383" s="239" t="s">
        <v>186</v>
      </c>
      <c r="AU2383" s="239" t="s">
        <v>88</v>
      </c>
      <c r="AV2383" s="13" t="s">
        <v>88</v>
      </c>
      <c r="AW2383" s="13" t="s">
        <v>39</v>
      </c>
      <c r="AX2383" s="13" t="s">
        <v>78</v>
      </c>
      <c r="AY2383" s="239" t="s">
        <v>146</v>
      </c>
    </row>
    <row r="2384" s="13" customFormat="1">
      <c r="A2384" s="13"/>
      <c r="B2384" s="229"/>
      <c r="C2384" s="230"/>
      <c r="D2384" s="221" t="s">
        <v>186</v>
      </c>
      <c r="E2384" s="231" t="s">
        <v>32</v>
      </c>
      <c r="F2384" s="232" t="s">
        <v>605</v>
      </c>
      <c r="G2384" s="230"/>
      <c r="H2384" s="233">
        <v>41.850000000000001</v>
      </c>
      <c r="I2384" s="234"/>
      <c r="J2384" s="230"/>
      <c r="K2384" s="230"/>
      <c r="L2384" s="235"/>
      <c r="M2384" s="236"/>
      <c r="N2384" s="237"/>
      <c r="O2384" s="237"/>
      <c r="P2384" s="237"/>
      <c r="Q2384" s="237"/>
      <c r="R2384" s="237"/>
      <c r="S2384" s="237"/>
      <c r="T2384" s="238"/>
      <c r="U2384" s="13"/>
      <c r="V2384" s="13"/>
      <c r="W2384" s="13"/>
      <c r="X2384" s="13"/>
      <c r="Y2384" s="13"/>
      <c r="Z2384" s="13"/>
      <c r="AA2384" s="13"/>
      <c r="AB2384" s="13"/>
      <c r="AC2384" s="13"/>
      <c r="AD2384" s="13"/>
      <c r="AE2384" s="13"/>
      <c r="AT2384" s="239" t="s">
        <v>186</v>
      </c>
      <c r="AU2384" s="239" t="s">
        <v>88</v>
      </c>
      <c r="AV2384" s="13" t="s">
        <v>88</v>
      </c>
      <c r="AW2384" s="13" t="s">
        <v>39</v>
      </c>
      <c r="AX2384" s="13" t="s">
        <v>78</v>
      </c>
      <c r="AY2384" s="239" t="s">
        <v>146</v>
      </c>
    </row>
    <row r="2385" s="13" customFormat="1">
      <c r="A2385" s="13"/>
      <c r="B2385" s="229"/>
      <c r="C2385" s="230"/>
      <c r="D2385" s="221" t="s">
        <v>186</v>
      </c>
      <c r="E2385" s="231" t="s">
        <v>32</v>
      </c>
      <c r="F2385" s="232" t="s">
        <v>610</v>
      </c>
      <c r="G2385" s="230"/>
      <c r="H2385" s="233">
        <v>17.800000000000001</v>
      </c>
      <c r="I2385" s="234"/>
      <c r="J2385" s="230"/>
      <c r="K2385" s="230"/>
      <c r="L2385" s="235"/>
      <c r="M2385" s="236"/>
      <c r="N2385" s="237"/>
      <c r="O2385" s="237"/>
      <c r="P2385" s="237"/>
      <c r="Q2385" s="237"/>
      <c r="R2385" s="237"/>
      <c r="S2385" s="237"/>
      <c r="T2385" s="238"/>
      <c r="U2385" s="13"/>
      <c r="V2385" s="13"/>
      <c r="W2385" s="13"/>
      <c r="X2385" s="13"/>
      <c r="Y2385" s="13"/>
      <c r="Z2385" s="13"/>
      <c r="AA2385" s="13"/>
      <c r="AB2385" s="13"/>
      <c r="AC2385" s="13"/>
      <c r="AD2385" s="13"/>
      <c r="AE2385" s="13"/>
      <c r="AT2385" s="239" t="s">
        <v>186</v>
      </c>
      <c r="AU2385" s="239" t="s">
        <v>88</v>
      </c>
      <c r="AV2385" s="13" t="s">
        <v>88</v>
      </c>
      <c r="AW2385" s="13" t="s">
        <v>39</v>
      </c>
      <c r="AX2385" s="13" t="s">
        <v>78</v>
      </c>
      <c r="AY2385" s="239" t="s">
        <v>146</v>
      </c>
    </row>
    <row r="2386" s="13" customFormat="1">
      <c r="A2386" s="13"/>
      <c r="B2386" s="229"/>
      <c r="C2386" s="230"/>
      <c r="D2386" s="221" t="s">
        <v>186</v>
      </c>
      <c r="E2386" s="231" t="s">
        <v>32</v>
      </c>
      <c r="F2386" s="232" t="s">
        <v>613</v>
      </c>
      <c r="G2386" s="230"/>
      <c r="H2386" s="233">
        <v>66.120000000000005</v>
      </c>
      <c r="I2386" s="234"/>
      <c r="J2386" s="230"/>
      <c r="K2386" s="230"/>
      <c r="L2386" s="235"/>
      <c r="M2386" s="236"/>
      <c r="N2386" s="237"/>
      <c r="O2386" s="237"/>
      <c r="P2386" s="237"/>
      <c r="Q2386" s="237"/>
      <c r="R2386" s="237"/>
      <c r="S2386" s="237"/>
      <c r="T2386" s="238"/>
      <c r="U2386" s="13"/>
      <c r="V2386" s="13"/>
      <c r="W2386" s="13"/>
      <c r="X2386" s="13"/>
      <c r="Y2386" s="13"/>
      <c r="Z2386" s="13"/>
      <c r="AA2386" s="13"/>
      <c r="AB2386" s="13"/>
      <c r="AC2386" s="13"/>
      <c r="AD2386" s="13"/>
      <c r="AE2386" s="13"/>
      <c r="AT2386" s="239" t="s">
        <v>186</v>
      </c>
      <c r="AU2386" s="239" t="s">
        <v>88</v>
      </c>
      <c r="AV2386" s="13" t="s">
        <v>88</v>
      </c>
      <c r="AW2386" s="13" t="s">
        <v>39</v>
      </c>
      <c r="AX2386" s="13" t="s">
        <v>78</v>
      </c>
      <c r="AY2386" s="239" t="s">
        <v>146</v>
      </c>
    </row>
    <row r="2387" s="13" customFormat="1">
      <c r="A2387" s="13"/>
      <c r="B2387" s="229"/>
      <c r="C2387" s="230"/>
      <c r="D2387" s="221" t="s">
        <v>186</v>
      </c>
      <c r="E2387" s="231" t="s">
        <v>32</v>
      </c>
      <c r="F2387" s="232" t="s">
        <v>614</v>
      </c>
      <c r="G2387" s="230"/>
      <c r="H2387" s="233">
        <v>42.799999999999997</v>
      </c>
      <c r="I2387" s="234"/>
      <c r="J2387" s="230"/>
      <c r="K2387" s="230"/>
      <c r="L2387" s="235"/>
      <c r="M2387" s="236"/>
      <c r="N2387" s="237"/>
      <c r="O2387" s="237"/>
      <c r="P2387" s="237"/>
      <c r="Q2387" s="237"/>
      <c r="R2387" s="237"/>
      <c r="S2387" s="237"/>
      <c r="T2387" s="238"/>
      <c r="U2387" s="13"/>
      <c r="V2387" s="13"/>
      <c r="W2387" s="13"/>
      <c r="X2387" s="13"/>
      <c r="Y2387" s="13"/>
      <c r="Z2387" s="13"/>
      <c r="AA2387" s="13"/>
      <c r="AB2387" s="13"/>
      <c r="AC2387" s="13"/>
      <c r="AD2387" s="13"/>
      <c r="AE2387" s="13"/>
      <c r="AT2387" s="239" t="s">
        <v>186</v>
      </c>
      <c r="AU2387" s="239" t="s">
        <v>88</v>
      </c>
      <c r="AV2387" s="13" t="s">
        <v>88</v>
      </c>
      <c r="AW2387" s="13" t="s">
        <v>39</v>
      </c>
      <c r="AX2387" s="13" t="s">
        <v>78</v>
      </c>
      <c r="AY2387" s="239" t="s">
        <v>146</v>
      </c>
    </row>
    <row r="2388" s="13" customFormat="1">
      <c r="A2388" s="13"/>
      <c r="B2388" s="229"/>
      <c r="C2388" s="230"/>
      <c r="D2388" s="221" t="s">
        <v>186</v>
      </c>
      <c r="E2388" s="231" t="s">
        <v>32</v>
      </c>
      <c r="F2388" s="232" t="s">
        <v>619</v>
      </c>
      <c r="G2388" s="230"/>
      <c r="H2388" s="233">
        <v>17.609999999999999</v>
      </c>
      <c r="I2388" s="234"/>
      <c r="J2388" s="230"/>
      <c r="K2388" s="230"/>
      <c r="L2388" s="235"/>
      <c r="M2388" s="236"/>
      <c r="N2388" s="237"/>
      <c r="O2388" s="237"/>
      <c r="P2388" s="237"/>
      <c r="Q2388" s="237"/>
      <c r="R2388" s="237"/>
      <c r="S2388" s="237"/>
      <c r="T2388" s="238"/>
      <c r="U2388" s="13"/>
      <c r="V2388" s="13"/>
      <c r="W2388" s="13"/>
      <c r="X2388" s="13"/>
      <c r="Y2388" s="13"/>
      <c r="Z2388" s="13"/>
      <c r="AA2388" s="13"/>
      <c r="AB2388" s="13"/>
      <c r="AC2388" s="13"/>
      <c r="AD2388" s="13"/>
      <c r="AE2388" s="13"/>
      <c r="AT2388" s="239" t="s">
        <v>186</v>
      </c>
      <c r="AU2388" s="239" t="s">
        <v>88</v>
      </c>
      <c r="AV2388" s="13" t="s">
        <v>88</v>
      </c>
      <c r="AW2388" s="13" t="s">
        <v>39</v>
      </c>
      <c r="AX2388" s="13" t="s">
        <v>78</v>
      </c>
      <c r="AY2388" s="239" t="s">
        <v>146</v>
      </c>
    </row>
    <row r="2389" s="13" customFormat="1">
      <c r="A2389" s="13"/>
      <c r="B2389" s="229"/>
      <c r="C2389" s="230"/>
      <c r="D2389" s="221" t="s">
        <v>186</v>
      </c>
      <c r="E2389" s="231" t="s">
        <v>32</v>
      </c>
      <c r="F2389" s="232" t="s">
        <v>620</v>
      </c>
      <c r="G2389" s="230"/>
      <c r="H2389" s="233">
        <v>13.19</v>
      </c>
      <c r="I2389" s="234"/>
      <c r="J2389" s="230"/>
      <c r="K2389" s="230"/>
      <c r="L2389" s="235"/>
      <c r="M2389" s="236"/>
      <c r="N2389" s="237"/>
      <c r="O2389" s="237"/>
      <c r="P2389" s="237"/>
      <c r="Q2389" s="237"/>
      <c r="R2389" s="237"/>
      <c r="S2389" s="237"/>
      <c r="T2389" s="238"/>
      <c r="U2389" s="13"/>
      <c r="V2389" s="13"/>
      <c r="W2389" s="13"/>
      <c r="X2389" s="13"/>
      <c r="Y2389" s="13"/>
      <c r="Z2389" s="13"/>
      <c r="AA2389" s="13"/>
      <c r="AB2389" s="13"/>
      <c r="AC2389" s="13"/>
      <c r="AD2389" s="13"/>
      <c r="AE2389" s="13"/>
      <c r="AT2389" s="239" t="s">
        <v>186</v>
      </c>
      <c r="AU2389" s="239" t="s">
        <v>88</v>
      </c>
      <c r="AV2389" s="13" t="s">
        <v>88</v>
      </c>
      <c r="AW2389" s="13" t="s">
        <v>39</v>
      </c>
      <c r="AX2389" s="13" t="s">
        <v>78</v>
      </c>
      <c r="AY2389" s="239" t="s">
        <v>146</v>
      </c>
    </row>
    <row r="2390" s="13" customFormat="1">
      <c r="A2390" s="13"/>
      <c r="B2390" s="229"/>
      <c r="C2390" s="230"/>
      <c r="D2390" s="221" t="s">
        <v>186</v>
      </c>
      <c r="E2390" s="231" t="s">
        <v>32</v>
      </c>
      <c r="F2390" s="232" t="s">
        <v>625</v>
      </c>
      <c r="G2390" s="230"/>
      <c r="H2390" s="233">
        <v>17.800000000000001</v>
      </c>
      <c r="I2390" s="234"/>
      <c r="J2390" s="230"/>
      <c r="K2390" s="230"/>
      <c r="L2390" s="235"/>
      <c r="M2390" s="236"/>
      <c r="N2390" s="237"/>
      <c r="O2390" s="237"/>
      <c r="P2390" s="237"/>
      <c r="Q2390" s="237"/>
      <c r="R2390" s="237"/>
      <c r="S2390" s="237"/>
      <c r="T2390" s="238"/>
      <c r="U2390" s="13"/>
      <c r="V2390" s="13"/>
      <c r="W2390" s="13"/>
      <c r="X2390" s="13"/>
      <c r="Y2390" s="13"/>
      <c r="Z2390" s="13"/>
      <c r="AA2390" s="13"/>
      <c r="AB2390" s="13"/>
      <c r="AC2390" s="13"/>
      <c r="AD2390" s="13"/>
      <c r="AE2390" s="13"/>
      <c r="AT2390" s="239" t="s">
        <v>186</v>
      </c>
      <c r="AU2390" s="239" t="s">
        <v>88</v>
      </c>
      <c r="AV2390" s="13" t="s">
        <v>88</v>
      </c>
      <c r="AW2390" s="13" t="s">
        <v>39</v>
      </c>
      <c r="AX2390" s="13" t="s">
        <v>78</v>
      </c>
      <c r="AY2390" s="239" t="s">
        <v>146</v>
      </c>
    </row>
    <row r="2391" s="13" customFormat="1">
      <c r="A2391" s="13"/>
      <c r="B2391" s="229"/>
      <c r="C2391" s="230"/>
      <c r="D2391" s="221" t="s">
        <v>186</v>
      </c>
      <c r="E2391" s="231" t="s">
        <v>32</v>
      </c>
      <c r="F2391" s="232" t="s">
        <v>628</v>
      </c>
      <c r="G2391" s="230"/>
      <c r="H2391" s="233">
        <v>67.25</v>
      </c>
      <c r="I2391" s="234"/>
      <c r="J2391" s="230"/>
      <c r="K2391" s="230"/>
      <c r="L2391" s="235"/>
      <c r="M2391" s="236"/>
      <c r="N2391" s="237"/>
      <c r="O2391" s="237"/>
      <c r="P2391" s="237"/>
      <c r="Q2391" s="237"/>
      <c r="R2391" s="237"/>
      <c r="S2391" s="237"/>
      <c r="T2391" s="238"/>
      <c r="U2391" s="13"/>
      <c r="V2391" s="13"/>
      <c r="W2391" s="13"/>
      <c r="X2391" s="13"/>
      <c r="Y2391" s="13"/>
      <c r="Z2391" s="13"/>
      <c r="AA2391" s="13"/>
      <c r="AB2391" s="13"/>
      <c r="AC2391" s="13"/>
      <c r="AD2391" s="13"/>
      <c r="AE2391" s="13"/>
      <c r="AT2391" s="239" t="s">
        <v>186</v>
      </c>
      <c r="AU2391" s="239" t="s">
        <v>88</v>
      </c>
      <c r="AV2391" s="13" t="s">
        <v>88</v>
      </c>
      <c r="AW2391" s="13" t="s">
        <v>39</v>
      </c>
      <c r="AX2391" s="13" t="s">
        <v>78</v>
      </c>
      <c r="AY2391" s="239" t="s">
        <v>146</v>
      </c>
    </row>
    <row r="2392" s="13" customFormat="1">
      <c r="A2392" s="13"/>
      <c r="B2392" s="229"/>
      <c r="C2392" s="230"/>
      <c r="D2392" s="221" t="s">
        <v>186</v>
      </c>
      <c r="E2392" s="231" t="s">
        <v>32</v>
      </c>
      <c r="F2392" s="232" t="s">
        <v>629</v>
      </c>
      <c r="G2392" s="230"/>
      <c r="H2392" s="233">
        <v>43.100000000000001</v>
      </c>
      <c r="I2392" s="234"/>
      <c r="J2392" s="230"/>
      <c r="K2392" s="230"/>
      <c r="L2392" s="235"/>
      <c r="M2392" s="236"/>
      <c r="N2392" s="237"/>
      <c r="O2392" s="237"/>
      <c r="P2392" s="237"/>
      <c r="Q2392" s="237"/>
      <c r="R2392" s="237"/>
      <c r="S2392" s="237"/>
      <c r="T2392" s="238"/>
      <c r="U2392" s="13"/>
      <c r="V2392" s="13"/>
      <c r="W2392" s="13"/>
      <c r="X2392" s="13"/>
      <c r="Y2392" s="13"/>
      <c r="Z2392" s="13"/>
      <c r="AA2392" s="13"/>
      <c r="AB2392" s="13"/>
      <c r="AC2392" s="13"/>
      <c r="AD2392" s="13"/>
      <c r="AE2392" s="13"/>
      <c r="AT2392" s="239" t="s">
        <v>186</v>
      </c>
      <c r="AU2392" s="239" t="s">
        <v>88</v>
      </c>
      <c r="AV2392" s="13" t="s">
        <v>88</v>
      </c>
      <c r="AW2392" s="13" t="s">
        <v>39</v>
      </c>
      <c r="AX2392" s="13" t="s">
        <v>78</v>
      </c>
      <c r="AY2392" s="239" t="s">
        <v>146</v>
      </c>
    </row>
    <row r="2393" s="15" customFormat="1">
      <c r="A2393" s="15"/>
      <c r="B2393" s="254"/>
      <c r="C2393" s="255"/>
      <c r="D2393" s="221" t="s">
        <v>186</v>
      </c>
      <c r="E2393" s="256" t="s">
        <v>32</v>
      </c>
      <c r="F2393" s="257" t="s">
        <v>256</v>
      </c>
      <c r="G2393" s="255"/>
      <c r="H2393" s="258">
        <v>429.93000000000006</v>
      </c>
      <c r="I2393" s="259"/>
      <c r="J2393" s="255"/>
      <c r="K2393" s="255"/>
      <c r="L2393" s="260"/>
      <c r="M2393" s="261"/>
      <c r="N2393" s="262"/>
      <c r="O2393" s="262"/>
      <c r="P2393" s="262"/>
      <c r="Q2393" s="262"/>
      <c r="R2393" s="262"/>
      <c r="S2393" s="262"/>
      <c r="T2393" s="263"/>
      <c r="U2393" s="15"/>
      <c r="V2393" s="15"/>
      <c r="W2393" s="15"/>
      <c r="X2393" s="15"/>
      <c r="Y2393" s="15"/>
      <c r="Z2393" s="15"/>
      <c r="AA2393" s="15"/>
      <c r="AB2393" s="15"/>
      <c r="AC2393" s="15"/>
      <c r="AD2393" s="15"/>
      <c r="AE2393" s="15"/>
      <c r="AT2393" s="264" t="s">
        <v>186</v>
      </c>
      <c r="AU2393" s="264" t="s">
        <v>88</v>
      </c>
      <c r="AV2393" s="15" t="s">
        <v>171</v>
      </c>
      <c r="AW2393" s="15" t="s">
        <v>39</v>
      </c>
      <c r="AX2393" s="15" t="s">
        <v>86</v>
      </c>
      <c r="AY2393" s="264" t="s">
        <v>146</v>
      </c>
    </row>
    <row r="2394" s="2" customFormat="1" ht="16.5" customHeight="1">
      <c r="A2394" s="42"/>
      <c r="B2394" s="43"/>
      <c r="C2394" s="208" t="s">
        <v>2380</v>
      </c>
      <c r="D2394" s="208" t="s">
        <v>149</v>
      </c>
      <c r="E2394" s="209" t="s">
        <v>2381</v>
      </c>
      <c r="F2394" s="210" t="s">
        <v>2382</v>
      </c>
      <c r="G2394" s="211" t="s">
        <v>294</v>
      </c>
      <c r="H2394" s="212">
        <v>429.93000000000001</v>
      </c>
      <c r="I2394" s="213"/>
      <c r="J2394" s="214">
        <f>ROUND(I2394*H2394,2)</f>
        <v>0</v>
      </c>
      <c r="K2394" s="210" t="s">
        <v>152</v>
      </c>
      <c r="L2394" s="48"/>
      <c r="M2394" s="215" t="s">
        <v>32</v>
      </c>
      <c r="N2394" s="216" t="s">
        <v>49</v>
      </c>
      <c r="O2394" s="88"/>
      <c r="P2394" s="217">
        <f>O2394*H2394</f>
        <v>0</v>
      </c>
      <c r="Q2394" s="217">
        <v>0</v>
      </c>
      <c r="R2394" s="217">
        <f>Q2394*H2394</f>
        <v>0</v>
      </c>
      <c r="S2394" s="217">
        <v>0</v>
      </c>
      <c r="T2394" s="218">
        <f>S2394*H2394</f>
        <v>0</v>
      </c>
      <c r="U2394" s="42"/>
      <c r="V2394" s="42"/>
      <c r="W2394" s="42"/>
      <c r="X2394" s="42"/>
      <c r="Y2394" s="42"/>
      <c r="Z2394" s="42"/>
      <c r="AA2394" s="42"/>
      <c r="AB2394" s="42"/>
      <c r="AC2394" s="42"/>
      <c r="AD2394" s="42"/>
      <c r="AE2394" s="42"/>
      <c r="AR2394" s="219" t="s">
        <v>362</v>
      </c>
      <c r="AT2394" s="219" t="s">
        <v>149</v>
      </c>
      <c r="AU2394" s="219" t="s">
        <v>88</v>
      </c>
      <c r="AY2394" s="20" t="s">
        <v>146</v>
      </c>
      <c r="BE2394" s="220">
        <f>IF(N2394="základní",J2394,0)</f>
        <v>0</v>
      </c>
      <c r="BF2394" s="220">
        <f>IF(N2394="snížená",J2394,0)</f>
        <v>0</v>
      </c>
      <c r="BG2394" s="220">
        <f>IF(N2394="zákl. přenesená",J2394,0)</f>
        <v>0</v>
      </c>
      <c r="BH2394" s="220">
        <f>IF(N2394="sníž. přenesená",J2394,0)</f>
        <v>0</v>
      </c>
      <c r="BI2394" s="220">
        <f>IF(N2394="nulová",J2394,0)</f>
        <v>0</v>
      </c>
      <c r="BJ2394" s="20" t="s">
        <v>86</v>
      </c>
      <c r="BK2394" s="220">
        <f>ROUND(I2394*H2394,2)</f>
        <v>0</v>
      </c>
      <c r="BL2394" s="20" t="s">
        <v>362</v>
      </c>
      <c r="BM2394" s="219" t="s">
        <v>2383</v>
      </c>
    </row>
    <row r="2395" s="2" customFormat="1">
      <c r="A2395" s="42"/>
      <c r="B2395" s="43"/>
      <c r="C2395" s="44"/>
      <c r="D2395" s="221" t="s">
        <v>155</v>
      </c>
      <c r="E2395" s="44"/>
      <c r="F2395" s="222" t="s">
        <v>2384</v>
      </c>
      <c r="G2395" s="44"/>
      <c r="H2395" s="44"/>
      <c r="I2395" s="223"/>
      <c r="J2395" s="44"/>
      <c r="K2395" s="44"/>
      <c r="L2395" s="48"/>
      <c r="M2395" s="224"/>
      <c r="N2395" s="225"/>
      <c r="O2395" s="88"/>
      <c r="P2395" s="88"/>
      <c r="Q2395" s="88"/>
      <c r="R2395" s="88"/>
      <c r="S2395" s="88"/>
      <c r="T2395" s="89"/>
      <c r="U2395" s="42"/>
      <c r="V2395" s="42"/>
      <c r="W2395" s="42"/>
      <c r="X2395" s="42"/>
      <c r="Y2395" s="42"/>
      <c r="Z2395" s="42"/>
      <c r="AA2395" s="42"/>
      <c r="AB2395" s="42"/>
      <c r="AC2395" s="42"/>
      <c r="AD2395" s="42"/>
      <c r="AE2395" s="42"/>
      <c r="AT2395" s="20" t="s">
        <v>155</v>
      </c>
      <c r="AU2395" s="20" t="s">
        <v>88</v>
      </c>
    </row>
    <row r="2396" s="2" customFormat="1">
      <c r="A2396" s="42"/>
      <c r="B2396" s="43"/>
      <c r="C2396" s="44"/>
      <c r="D2396" s="226" t="s">
        <v>156</v>
      </c>
      <c r="E2396" s="44"/>
      <c r="F2396" s="227" t="s">
        <v>2385</v>
      </c>
      <c r="G2396" s="44"/>
      <c r="H2396" s="44"/>
      <c r="I2396" s="223"/>
      <c r="J2396" s="44"/>
      <c r="K2396" s="44"/>
      <c r="L2396" s="48"/>
      <c r="M2396" s="224"/>
      <c r="N2396" s="225"/>
      <c r="O2396" s="88"/>
      <c r="P2396" s="88"/>
      <c r="Q2396" s="88"/>
      <c r="R2396" s="88"/>
      <c r="S2396" s="88"/>
      <c r="T2396" s="89"/>
      <c r="U2396" s="42"/>
      <c r="V2396" s="42"/>
      <c r="W2396" s="42"/>
      <c r="X2396" s="42"/>
      <c r="Y2396" s="42"/>
      <c r="Z2396" s="42"/>
      <c r="AA2396" s="42"/>
      <c r="AB2396" s="42"/>
      <c r="AC2396" s="42"/>
      <c r="AD2396" s="42"/>
      <c r="AE2396" s="42"/>
      <c r="AT2396" s="20" t="s">
        <v>156</v>
      </c>
      <c r="AU2396" s="20" t="s">
        <v>88</v>
      </c>
    </row>
    <row r="2397" s="13" customFormat="1">
      <c r="A2397" s="13"/>
      <c r="B2397" s="229"/>
      <c r="C2397" s="230"/>
      <c r="D2397" s="221" t="s">
        <v>186</v>
      </c>
      <c r="E2397" s="231" t="s">
        <v>32</v>
      </c>
      <c r="F2397" s="232" t="s">
        <v>2386</v>
      </c>
      <c r="G2397" s="230"/>
      <c r="H2397" s="233">
        <v>429.93000000000001</v>
      </c>
      <c r="I2397" s="234"/>
      <c r="J2397" s="230"/>
      <c r="K2397" s="230"/>
      <c r="L2397" s="235"/>
      <c r="M2397" s="236"/>
      <c r="N2397" s="237"/>
      <c r="O2397" s="237"/>
      <c r="P2397" s="237"/>
      <c r="Q2397" s="237"/>
      <c r="R2397" s="237"/>
      <c r="S2397" s="237"/>
      <c r="T2397" s="238"/>
      <c r="U2397" s="13"/>
      <c r="V2397" s="13"/>
      <c r="W2397" s="13"/>
      <c r="X2397" s="13"/>
      <c r="Y2397" s="13"/>
      <c r="Z2397" s="13"/>
      <c r="AA2397" s="13"/>
      <c r="AB2397" s="13"/>
      <c r="AC2397" s="13"/>
      <c r="AD2397" s="13"/>
      <c r="AE2397" s="13"/>
      <c r="AT2397" s="239" t="s">
        <v>186</v>
      </c>
      <c r="AU2397" s="239" t="s">
        <v>88</v>
      </c>
      <c r="AV2397" s="13" t="s">
        <v>88</v>
      </c>
      <c r="AW2397" s="13" t="s">
        <v>39</v>
      </c>
      <c r="AX2397" s="13" t="s">
        <v>86</v>
      </c>
      <c r="AY2397" s="239" t="s">
        <v>146</v>
      </c>
    </row>
    <row r="2398" s="2" customFormat="1" ht="24.15" customHeight="1">
      <c r="A2398" s="42"/>
      <c r="B2398" s="43"/>
      <c r="C2398" s="208" t="s">
        <v>2387</v>
      </c>
      <c r="D2398" s="208" t="s">
        <v>149</v>
      </c>
      <c r="E2398" s="209" t="s">
        <v>2388</v>
      </c>
      <c r="F2398" s="210" t="s">
        <v>2389</v>
      </c>
      <c r="G2398" s="211" t="s">
        <v>294</v>
      </c>
      <c r="H2398" s="212">
        <v>429.93000000000001</v>
      </c>
      <c r="I2398" s="213"/>
      <c r="J2398" s="214">
        <f>ROUND(I2398*H2398,2)</f>
        <v>0</v>
      </c>
      <c r="K2398" s="210" t="s">
        <v>152</v>
      </c>
      <c r="L2398" s="48"/>
      <c r="M2398" s="215" t="s">
        <v>32</v>
      </c>
      <c r="N2398" s="216" t="s">
        <v>49</v>
      </c>
      <c r="O2398" s="88"/>
      <c r="P2398" s="217">
        <f>O2398*H2398</f>
        <v>0</v>
      </c>
      <c r="Q2398" s="217">
        <v>0.00020000000000000001</v>
      </c>
      <c r="R2398" s="217">
        <f>Q2398*H2398</f>
        <v>0.085986000000000007</v>
      </c>
      <c r="S2398" s="217">
        <v>0</v>
      </c>
      <c r="T2398" s="218">
        <f>S2398*H2398</f>
        <v>0</v>
      </c>
      <c r="U2398" s="42"/>
      <c r="V2398" s="42"/>
      <c r="W2398" s="42"/>
      <c r="X2398" s="42"/>
      <c r="Y2398" s="42"/>
      <c r="Z2398" s="42"/>
      <c r="AA2398" s="42"/>
      <c r="AB2398" s="42"/>
      <c r="AC2398" s="42"/>
      <c r="AD2398" s="42"/>
      <c r="AE2398" s="42"/>
      <c r="AR2398" s="219" t="s">
        <v>362</v>
      </c>
      <c r="AT2398" s="219" t="s">
        <v>149</v>
      </c>
      <c r="AU2398" s="219" t="s">
        <v>88</v>
      </c>
      <c r="AY2398" s="20" t="s">
        <v>146</v>
      </c>
      <c r="BE2398" s="220">
        <f>IF(N2398="základní",J2398,0)</f>
        <v>0</v>
      </c>
      <c r="BF2398" s="220">
        <f>IF(N2398="snížená",J2398,0)</f>
        <v>0</v>
      </c>
      <c r="BG2398" s="220">
        <f>IF(N2398="zákl. přenesená",J2398,0)</f>
        <v>0</v>
      </c>
      <c r="BH2398" s="220">
        <f>IF(N2398="sníž. přenesená",J2398,0)</f>
        <v>0</v>
      </c>
      <c r="BI2398" s="220">
        <f>IF(N2398="nulová",J2398,0)</f>
        <v>0</v>
      </c>
      <c r="BJ2398" s="20" t="s">
        <v>86</v>
      </c>
      <c r="BK2398" s="220">
        <f>ROUND(I2398*H2398,2)</f>
        <v>0</v>
      </c>
      <c r="BL2398" s="20" t="s">
        <v>362</v>
      </c>
      <c r="BM2398" s="219" t="s">
        <v>2390</v>
      </c>
    </row>
    <row r="2399" s="2" customFormat="1">
      <c r="A2399" s="42"/>
      <c r="B2399" s="43"/>
      <c r="C2399" s="44"/>
      <c r="D2399" s="221" t="s">
        <v>155</v>
      </c>
      <c r="E2399" s="44"/>
      <c r="F2399" s="222" t="s">
        <v>2391</v>
      </c>
      <c r="G2399" s="44"/>
      <c r="H2399" s="44"/>
      <c r="I2399" s="223"/>
      <c r="J2399" s="44"/>
      <c r="K2399" s="44"/>
      <c r="L2399" s="48"/>
      <c r="M2399" s="224"/>
      <c r="N2399" s="225"/>
      <c r="O2399" s="88"/>
      <c r="P2399" s="88"/>
      <c r="Q2399" s="88"/>
      <c r="R2399" s="88"/>
      <c r="S2399" s="88"/>
      <c r="T2399" s="89"/>
      <c r="U2399" s="42"/>
      <c r="V2399" s="42"/>
      <c r="W2399" s="42"/>
      <c r="X2399" s="42"/>
      <c r="Y2399" s="42"/>
      <c r="Z2399" s="42"/>
      <c r="AA2399" s="42"/>
      <c r="AB2399" s="42"/>
      <c r="AC2399" s="42"/>
      <c r="AD2399" s="42"/>
      <c r="AE2399" s="42"/>
      <c r="AT2399" s="20" t="s">
        <v>155</v>
      </c>
      <c r="AU2399" s="20" t="s">
        <v>88</v>
      </c>
    </row>
    <row r="2400" s="2" customFormat="1">
      <c r="A2400" s="42"/>
      <c r="B2400" s="43"/>
      <c r="C2400" s="44"/>
      <c r="D2400" s="226" t="s">
        <v>156</v>
      </c>
      <c r="E2400" s="44"/>
      <c r="F2400" s="227" t="s">
        <v>2392</v>
      </c>
      <c r="G2400" s="44"/>
      <c r="H2400" s="44"/>
      <c r="I2400" s="223"/>
      <c r="J2400" s="44"/>
      <c r="K2400" s="44"/>
      <c r="L2400" s="48"/>
      <c r="M2400" s="224"/>
      <c r="N2400" s="225"/>
      <c r="O2400" s="88"/>
      <c r="P2400" s="88"/>
      <c r="Q2400" s="88"/>
      <c r="R2400" s="88"/>
      <c r="S2400" s="88"/>
      <c r="T2400" s="89"/>
      <c r="U2400" s="42"/>
      <c r="V2400" s="42"/>
      <c r="W2400" s="42"/>
      <c r="X2400" s="42"/>
      <c r="Y2400" s="42"/>
      <c r="Z2400" s="42"/>
      <c r="AA2400" s="42"/>
      <c r="AB2400" s="42"/>
      <c r="AC2400" s="42"/>
      <c r="AD2400" s="42"/>
      <c r="AE2400" s="42"/>
      <c r="AT2400" s="20" t="s">
        <v>156</v>
      </c>
      <c r="AU2400" s="20" t="s">
        <v>88</v>
      </c>
    </row>
    <row r="2401" s="13" customFormat="1">
      <c r="A2401" s="13"/>
      <c r="B2401" s="229"/>
      <c r="C2401" s="230"/>
      <c r="D2401" s="221" t="s">
        <v>186</v>
      </c>
      <c r="E2401" s="231" t="s">
        <v>32</v>
      </c>
      <c r="F2401" s="232" t="s">
        <v>2386</v>
      </c>
      <c r="G2401" s="230"/>
      <c r="H2401" s="233">
        <v>429.93000000000001</v>
      </c>
      <c r="I2401" s="234"/>
      <c r="J2401" s="230"/>
      <c r="K2401" s="230"/>
      <c r="L2401" s="235"/>
      <c r="M2401" s="236"/>
      <c r="N2401" s="237"/>
      <c r="O2401" s="237"/>
      <c r="P2401" s="237"/>
      <c r="Q2401" s="237"/>
      <c r="R2401" s="237"/>
      <c r="S2401" s="237"/>
      <c r="T2401" s="238"/>
      <c r="U2401" s="13"/>
      <c r="V2401" s="13"/>
      <c r="W2401" s="13"/>
      <c r="X2401" s="13"/>
      <c r="Y2401" s="13"/>
      <c r="Z2401" s="13"/>
      <c r="AA2401" s="13"/>
      <c r="AB2401" s="13"/>
      <c r="AC2401" s="13"/>
      <c r="AD2401" s="13"/>
      <c r="AE2401" s="13"/>
      <c r="AT2401" s="239" t="s">
        <v>186</v>
      </c>
      <c r="AU2401" s="239" t="s">
        <v>88</v>
      </c>
      <c r="AV2401" s="13" t="s">
        <v>88</v>
      </c>
      <c r="AW2401" s="13" t="s">
        <v>39</v>
      </c>
      <c r="AX2401" s="13" t="s">
        <v>86</v>
      </c>
      <c r="AY2401" s="239" t="s">
        <v>146</v>
      </c>
    </row>
    <row r="2402" s="2" customFormat="1" ht="33" customHeight="1">
      <c r="A2402" s="42"/>
      <c r="B2402" s="43"/>
      <c r="C2402" s="208" t="s">
        <v>2393</v>
      </c>
      <c r="D2402" s="208" t="s">
        <v>149</v>
      </c>
      <c r="E2402" s="209" t="s">
        <v>2394</v>
      </c>
      <c r="F2402" s="210" t="s">
        <v>2395</v>
      </c>
      <c r="G2402" s="211" t="s">
        <v>294</v>
      </c>
      <c r="H2402" s="212">
        <v>429.93000000000001</v>
      </c>
      <c r="I2402" s="213"/>
      <c r="J2402" s="214">
        <f>ROUND(I2402*H2402,2)</f>
        <v>0</v>
      </c>
      <c r="K2402" s="210" t="s">
        <v>152</v>
      </c>
      <c r="L2402" s="48"/>
      <c r="M2402" s="215" t="s">
        <v>32</v>
      </c>
      <c r="N2402" s="216" t="s">
        <v>49</v>
      </c>
      <c r="O2402" s="88"/>
      <c r="P2402" s="217">
        <f>O2402*H2402</f>
        <v>0</v>
      </c>
      <c r="Q2402" s="217">
        <v>0.0044999999999999997</v>
      </c>
      <c r="R2402" s="217">
        <f>Q2402*H2402</f>
        <v>1.934685</v>
      </c>
      <c r="S2402" s="217">
        <v>0</v>
      </c>
      <c r="T2402" s="218">
        <f>S2402*H2402</f>
        <v>0</v>
      </c>
      <c r="U2402" s="42"/>
      <c r="V2402" s="42"/>
      <c r="W2402" s="42"/>
      <c r="X2402" s="42"/>
      <c r="Y2402" s="42"/>
      <c r="Z2402" s="42"/>
      <c r="AA2402" s="42"/>
      <c r="AB2402" s="42"/>
      <c r="AC2402" s="42"/>
      <c r="AD2402" s="42"/>
      <c r="AE2402" s="42"/>
      <c r="AR2402" s="219" t="s">
        <v>362</v>
      </c>
      <c r="AT2402" s="219" t="s">
        <v>149</v>
      </c>
      <c r="AU2402" s="219" t="s">
        <v>88</v>
      </c>
      <c r="AY2402" s="20" t="s">
        <v>146</v>
      </c>
      <c r="BE2402" s="220">
        <f>IF(N2402="základní",J2402,0)</f>
        <v>0</v>
      </c>
      <c r="BF2402" s="220">
        <f>IF(N2402="snížená",J2402,0)</f>
        <v>0</v>
      </c>
      <c r="BG2402" s="220">
        <f>IF(N2402="zákl. přenesená",J2402,0)</f>
        <v>0</v>
      </c>
      <c r="BH2402" s="220">
        <f>IF(N2402="sníž. přenesená",J2402,0)</f>
        <v>0</v>
      </c>
      <c r="BI2402" s="220">
        <f>IF(N2402="nulová",J2402,0)</f>
        <v>0</v>
      </c>
      <c r="BJ2402" s="20" t="s">
        <v>86</v>
      </c>
      <c r="BK2402" s="220">
        <f>ROUND(I2402*H2402,2)</f>
        <v>0</v>
      </c>
      <c r="BL2402" s="20" t="s">
        <v>362</v>
      </c>
      <c r="BM2402" s="219" t="s">
        <v>2396</v>
      </c>
    </row>
    <row r="2403" s="2" customFormat="1">
      <c r="A2403" s="42"/>
      <c r="B2403" s="43"/>
      <c r="C2403" s="44"/>
      <c r="D2403" s="221" t="s">
        <v>155</v>
      </c>
      <c r="E2403" s="44"/>
      <c r="F2403" s="222" t="s">
        <v>2397</v>
      </c>
      <c r="G2403" s="44"/>
      <c r="H2403" s="44"/>
      <c r="I2403" s="223"/>
      <c r="J2403" s="44"/>
      <c r="K2403" s="44"/>
      <c r="L2403" s="48"/>
      <c r="M2403" s="224"/>
      <c r="N2403" s="225"/>
      <c r="O2403" s="88"/>
      <c r="P2403" s="88"/>
      <c r="Q2403" s="88"/>
      <c r="R2403" s="88"/>
      <c r="S2403" s="88"/>
      <c r="T2403" s="89"/>
      <c r="U2403" s="42"/>
      <c r="V2403" s="42"/>
      <c r="W2403" s="42"/>
      <c r="X2403" s="42"/>
      <c r="Y2403" s="42"/>
      <c r="Z2403" s="42"/>
      <c r="AA2403" s="42"/>
      <c r="AB2403" s="42"/>
      <c r="AC2403" s="42"/>
      <c r="AD2403" s="42"/>
      <c r="AE2403" s="42"/>
      <c r="AT2403" s="20" t="s">
        <v>155</v>
      </c>
      <c r="AU2403" s="20" t="s">
        <v>88</v>
      </c>
    </row>
    <row r="2404" s="2" customFormat="1">
      <c r="A2404" s="42"/>
      <c r="B2404" s="43"/>
      <c r="C2404" s="44"/>
      <c r="D2404" s="226" t="s">
        <v>156</v>
      </c>
      <c r="E2404" s="44"/>
      <c r="F2404" s="227" t="s">
        <v>2398</v>
      </c>
      <c r="G2404" s="44"/>
      <c r="H2404" s="44"/>
      <c r="I2404" s="223"/>
      <c r="J2404" s="44"/>
      <c r="K2404" s="44"/>
      <c r="L2404" s="48"/>
      <c r="M2404" s="224"/>
      <c r="N2404" s="225"/>
      <c r="O2404" s="88"/>
      <c r="P2404" s="88"/>
      <c r="Q2404" s="88"/>
      <c r="R2404" s="88"/>
      <c r="S2404" s="88"/>
      <c r="T2404" s="89"/>
      <c r="U2404" s="42"/>
      <c r="V2404" s="42"/>
      <c r="W2404" s="42"/>
      <c r="X2404" s="42"/>
      <c r="Y2404" s="42"/>
      <c r="Z2404" s="42"/>
      <c r="AA2404" s="42"/>
      <c r="AB2404" s="42"/>
      <c r="AC2404" s="42"/>
      <c r="AD2404" s="42"/>
      <c r="AE2404" s="42"/>
      <c r="AT2404" s="20" t="s">
        <v>156</v>
      </c>
      <c r="AU2404" s="20" t="s">
        <v>88</v>
      </c>
    </row>
    <row r="2405" s="13" customFormat="1">
      <c r="A2405" s="13"/>
      <c r="B2405" s="229"/>
      <c r="C2405" s="230"/>
      <c r="D2405" s="221" t="s">
        <v>186</v>
      </c>
      <c r="E2405" s="231" t="s">
        <v>32</v>
      </c>
      <c r="F2405" s="232" t="s">
        <v>2386</v>
      </c>
      <c r="G2405" s="230"/>
      <c r="H2405" s="233">
        <v>429.93000000000001</v>
      </c>
      <c r="I2405" s="234"/>
      <c r="J2405" s="230"/>
      <c r="K2405" s="230"/>
      <c r="L2405" s="235"/>
      <c r="M2405" s="236"/>
      <c r="N2405" s="237"/>
      <c r="O2405" s="237"/>
      <c r="P2405" s="237"/>
      <c r="Q2405" s="237"/>
      <c r="R2405" s="237"/>
      <c r="S2405" s="237"/>
      <c r="T2405" s="238"/>
      <c r="U2405" s="13"/>
      <c r="V2405" s="13"/>
      <c r="W2405" s="13"/>
      <c r="X2405" s="13"/>
      <c r="Y2405" s="13"/>
      <c r="Z2405" s="13"/>
      <c r="AA2405" s="13"/>
      <c r="AB2405" s="13"/>
      <c r="AC2405" s="13"/>
      <c r="AD2405" s="13"/>
      <c r="AE2405" s="13"/>
      <c r="AT2405" s="239" t="s">
        <v>186</v>
      </c>
      <c r="AU2405" s="239" t="s">
        <v>88</v>
      </c>
      <c r="AV2405" s="13" t="s">
        <v>88</v>
      </c>
      <c r="AW2405" s="13" t="s">
        <v>39</v>
      </c>
      <c r="AX2405" s="13" t="s">
        <v>86</v>
      </c>
      <c r="AY2405" s="239" t="s">
        <v>146</v>
      </c>
    </row>
    <row r="2406" s="2" customFormat="1" ht="21.75" customHeight="1">
      <c r="A2406" s="42"/>
      <c r="B2406" s="43"/>
      <c r="C2406" s="208" t="s">
        <v>2399</v>
      </c>
      <c r="D2406" s="208" t="s">
        <v>149</v>
      </c>
      <c r="E2406" s="209" t="s">
        <v>2400</v>
      </c>
      <c r="F2406" s="210" t="s">
        <v>2401</v>
      </c>
      <c r="G2406" s="211" t="s">
        <v>294</v>
      </c>
      <c r="H2406" s="212">
        <v>429.93000000000001</v>
      </c>
      <c r="I2406" s="213"/>
      <c r="J2406" s="214">
        <f>ROUND(I2406*H2406,2)</f>
        <v>0</v>
      </c>
      <c r="K2406" s="210" t="s">
        <v>152</v>
      </c>
      <c r="L2406" s="48"/>
      <c r="M2406" s="215" t="s">
        <v>32</v>
      </c>
      <c r="N2406" s="216" t="s">
        <v>49</v>
      </c>
      <c r="O2406" s="88"/>
      <c r="P2406" s="217">
        <f>O2406*H2406</f>
        <v>0</v>
      </c>
      <c r="Q2406" s="217">
        <v>0.00029999999999999997</v>
      </c>
      <c r="R2406" s="217">
        <f>Q2406*H2406</f>
        <v>0.12897899999999998</v>
      </c>
      <c r="S2406" s="217">
        <v>0</v>
      </c>
      <c r="T2406" s="218">
        <f>S2406*H2406</f>
        <v>0</v>
      </c>
      <c r="U2406" s="42"/>
      <c r="V2406" s="42"/>
      <c r="W2406" s="42"/>
      <c r="X2406" s="42"/>
      <c r="Y2406" s="42"/>
      <c r="Z2406" s="42"/>
      <c r="AA2406" s="42"/>
      <c r="AB2406" s="42"/>
      <c r="AC2406" s="42"/>
      <c r="AD2406" s="42"/>
      <c r="AE2406" s="42"/>
      <c r="AR2406" s="219" t="s">
        <v>362</v>
      </c>
      <c r="AT2406" s="219" t="s">
        <v>149</v>
      </c>
      <c r="AU2406" s="219" t="s">
        <v>88</v>
      </c>
      <c r="AY2406" s="20" t="s">
        <v>146</v>
      </c>
      <c r="BE2406" s="220">
        <f>IF(N2406="základní",J2406,0)</f>
        <v>0</v>
      </c>
      <c r="BF2406" s="220">
        <f>IF(N2406="snížená",J2406,0)</f>
        <v>0</v>
      </c>
      <c r="BG2406" s="220">
        <f>IF(N2406="zákl. přenesená",J2406,0)</f>
        <v>0</v>
      </c>
      <c r="BH2406" s="220">
        <f>IF(N2406="sníž. přenesená",J2406,0)</f>
        <v>0</v>
      </c>
      <c r="BI2406" s="220">
        <f>IF(N2406="nulová",J2406,0)</f>
        <v>0</v>
      </c>
      <c r="BJ2406" s="20" t="s">
        <v>86</v>
      </c>
      <c r="BK2406" s="220">
        <f>ROUND(I2406*H2406,2)</f>
        <v>0</v>
      </c>
      <c r="BL2406" s="20" t="s">
        <v>362</v>
      </c>
      <c r="BM2406" s="219" t="s">
        <v>2402</v>
      </c>
    </row>
    <row r="2407" s="2" customFormat="1">
      <c r="A2407" s="42"/>
      <c r="B2407" s="43"/>
      <c r="C2407" s="44"/>
      <c r="D2407" s="221" t="s">
        <v>155</v>
      </c>
      <c r="E2407" s="44"/>
      <c r="F2407" s="222" t="s">
        <v>2403</v>
      </c>
      <c r="G2407" s="44"/>
      <c r="H2407" s="44"/>
      <c r="I2407" s="223"/>
      <c r="J2407" s="44"/>
      <c r="K2407" s="44"/>
      <c r="L2407" s="48"/>
      <c r="M2407" s="224"/>
      <c r="N2407" s="225"/>
      <c r="O2407" s="88"/>
      <c r="P2407" s="88"/>
      <c r="Q2407" s="88"/>
      <c r="R2407" s="88"/>
      <c r="S2407" s="88"/>
      <c r="T2407" s="89"/>
      <c r="U2407" s="42"/>
      <c r="V2407" s="42"/>
      <c r="W2407" s="42"/>
      <c r="X2407" s="42"/>
      <c r="Y2407" s="42"/>
      <c r="Z2407" s="42"/>
      <c r="AA2407" s="42"/>
      <c r="AB2407" s="42"/>
      <c r="AC2407" s="42"/>
      <c r="AD2407" s="42"/>
      <c r="AE2407" s="42"/>
      <c r="AT2407" s="20" t="s">
        <v>155</v>
      </c>
      <c r="AU2407" s="20" t="s">
        <v>88</v>
      </c>
    </row>
    <row r="2408" s="2" customFormat="1">
      <c r="A2408" s="42"/>
      <c r="B2408" s="43"/>
      <c r="C2408" s="44"/>
      <c r="D2408" s="226" t="s">
        <v>156</v>
      </c>
      <c r="E2408" s="44"/>
      <c r="F2408" s="227" t="s">
        <v>2404</v>
      </c>
      <c r="G2408" s="44"/>
      <c r="H2408" s="44"/>
      <c r="I2408" s="223"/>
      <c r="J2408" s="44"/>
      <c r="K2408" s="44"/>
      <c r="L2408" s="48"/>
      <c r="M2408" s="224"/>
      <c r="N2408" s="225"/>
      <c r="O2408" s="88"/>
      <c r="P2408" s="88"/>
      <c r="Q2408" s="88"/>
      <c r="R2408" s="88"/>
      <c r="S2408" s="88"/>
      <c r="T2408" s="89"/>
      <c r="U2408" s="42"/>
      <c r="V2408" s="42"/>
      <c r="W2408" s="42"/>
      <c r="X2408" s="42"/>
      <c r="Y2408" s="42"/>
      <c r="Z2408" s="42"/>
      <c r="AA2408" s="42"/>
      <c r="AB2408" s="42"/>
      <c r="AC2408" s="42"/>
      <c r="AD2408" s="42"/>
      <c r="AE2408" s="42"/>
      <c r="AT2408" s="20" t="s">
        <v>156</v>
      </c>
      <c r="AU2408" s="20" t="s">
        <v>88</v>
      </c>
    </row>
    <row r="2409" s="13" customFormat="1">
      <c r="A2409" s="13"/>
      <c r="B2409" s="229"/>
      <c r="C2409" s="230"/>
      <c r="D2409" s="221" t="s">
        <v>186</v>
      </c>
      <c r="E2409" s="231" t="s">
        <v>32</v>
      </c>
      <c r="F2409" s="232" t="s">
        <v>2386</v>
      </c>
      <c r="G2409" s="230"/>
      <c r="H2409" s="233">
        <v>429.93000000000001</v>
      </c>
      <c r="I2409" s="234"/>
      <c r="J2409" s="230"/>
      <c r="K2409" s="230"/>
      <c r="L2409" s="235"/>
      <c r="M2409" s="236"/>
      <c r="N2409" s="237"/>
      <c r="O2409" s="237"/>
      <c r="P2409" s="237"/>
      <c r="Q2409" s="237"/>
      <c r="R2409" s="237"/>
      <c r="S2409" s="237"/>
      <c r="T2409" s="238"/>
      <c r="U2409" s="13"/>
      <c r="V2409" s="13"/>
      <c r="W2409" s="13"/>
      <c r="X2409" s="13"/>
      <c r="Y2409" s="13"/>
      <c r="Z2409" s="13"/>
      <c r="AA2409" s="13"/>
      <c r="AB2409" s="13"/>
      <c r="AC2409" s="13"/>
      <c r="AD2409" s="13"/>
      <c r="AE2409" s="13"/>
      <c r="AT2409" s="239" t="s">
        <v>186</v>
      </c>
      <c r="AU2409" s="239" t="s">
        <v>88</v>
      </c>
      <c r="AV2409" s="13" t="s">
        <v>88</v>
      </c>
      <c r="AW2409" s="13" t="s">
        <v>39</v>
      </c>
      <c r="AX2409" s="13" t="s">
        <v>86</v>
      </c>
      <c r="AY2409" s="239" t="s">
        <v>146</v>
      </c>
    </row>
    <row r="2410" s="2" customFormat="1" ht="37.8" customHeight="1">
      <c r="A2410" s="42"/>
      <c r="B2410" s="43"/>
      <c r="C2410" s="265" t="s">
        <v>2405</v>
      </c>
      <c r="D2410" s="265" t="s">
        <v>286</v>
      </c>
      <c r="E2410" s="266" t="s">
        <v>2406</v>
      </c>
      <c r="F2410" s="267" t="s">
        <v>2407</v>
      </c>
      <c r="G2410" s="268" t="s">
        <v>294</v>
      </c>
      <c r="H2410" s="269">
        <v>472.923</v>
      </c>
      <c r="I2410" s="270"/>
      <c r="J2410" s="271">
        <f>ROUND(I2410*H2410,2)</f>
        <v>0</v>
      </c>
      <c r="K2410" s="267" t="s">
        <v>152</v>
      </c>
      <c r="L2410" s="272"/>
      <c r="M2410" s="273" t="s">
        <v>32</v>
      </c>
      <c r="N2410" s="274" t="s">
        <v>49</v>
      </c>
      <c r="O2410" s="88"/>
      <c r="P2410" s="217">
        <f>O2410*H2410</f>
        <v>0</v>
      </c>
      <c r="Q2410" s="217">
        <v>0.0018</v>
      </c>
      <c r="R2410" s="217">
        <f>Q2410*H2410</f>
        <v>0.85126139999999995</v>
      </c>
      <c r="S2410" s="217">
        <v>0</v>
      </c>
      <c r="T2410" s="218">
        <f>S2410*H2410</f>
        <v>0</v>
      </c>
      <c r="U2410" s="42"/>
      <c r="V2410" s="42"/>
      <c r="W2410" s="42"/>
      <c r="X2410" s="42"/>
      <c r="Y2410" s="42"/>
      <c r="Z2410" s="42"/>
      <c r="AA2410" s="42"/>
      <c r="AB2410" s="42"/>
      <c r="AC2410" s="42"/>
      <c r="AD2410" s="42"/>
      <c r="AE2410" s="42"/>
      <c r="AR2410" s="219" t="s">
        <v>538</v>
      </c>
      <c r="AT2410" s="219" t="s">
        <v>286</v>
      </c>
      <c r="AU2410" s="219" t="s">
        <v>88</v>
      </c>
      <c r="AY2410" s="20" t="s">
        <v>146</v>
      </c>
      <c r="BE2410" s="220">
        <f>IF(N2410="základní",J2410,0)</f>
        <v>0</v>
      </c>
      <c r="BF2410" s="220">
        <f>IF(N2410="snížená",J2410,0)</f>
        <v>0</v>
      </c>
      <c r="BG2410" s="220">
        <f>IF(N2410="zákl. přenesená",J2410,0)</f>
        <v>0</v>
      </c>
      <c r="BH2410" s="220">
        <f>IF(N2410="sníž. přenesená",J2410,0)</f>
        <v>0</v>
      </c>
      <c r="BI2410" s="220">
        <f>IF(N2410="nulová",J2410,0)</f>
        <v>0</v>
      </c>
      <c r="BJ2410" s="20" t="s">
        <v>86</v>
      </c>
      <c r="BK2410" s="220">
        <f>ROUND(I2410*H2410,2)</f>
        <v>0</v>
      </c>
      <c r="BL2410" s="20" t="s">
        <v>362</v>
      </c>
      <c r="BM2410" s="219" t="s">
        <v>2408</v>
      </c>
    </row>
    <row r="2411" s="2" customFormat="1">
      <c r="A2411" s="42"/>
      <c r="B2411" s="43"/>
      <c r="C2411" s="44"/>
      <c r="D2411" s="221" t="s">
        <v>155</v>
      </c>
      <c r="E2411" s="44"/>
      <c r="F2411" s="222" t="s">
        <v>2407</v>
      </c>
      <c r="G2411" s="44"/>
      <c r="H2411" s="44"/>
      <c r="I2411" s="223"/>
      <c r="J2411" s="44"/>
      <c r="K2411" s="44"/>
      <c r="L2411" s="48"/>
      <c r="M2411" s="224"/>
      <c r="N2411" s="225"/>
      <c r="O2411" s="88"/>
      <c r="P2411" s="88"/>
      <c r="Q2411" s="88"/>
      <c r="R2411" s="88"/>
      <c r="S2411" s="88"/>
      <c r="T2411" s="89"/>
      <c r="U2411" s="42"/>
      <c r="V2411" s="42"/>
      <c r="W2411" s="42"/>
      <c r="X2411" s="42"/>
      <c r="Y2411" s="42"/>
      <c r="Z2411" s="42"/>
      <c r="AA2411" s="42"/>
      <c r="AB2411" s="42"/>
      <c r="AC2411" s="42"/>
      <c r="AD2411" s="42"/>
      <c r="AE2411" s="42"/>
      <c r="AT2411" s="20" t="s">
        <v>155</v>
      </c>
      <c r="AU2411" s="20" t="s">
        <v>88</v>
      </c>
    </row>
    <row r="2412" s="13" customFormat="1">
      <c r="A2412" s="13"/>
      <c r="B2412" s="229"/>
      <c r="C2412" s="230"/>
      <c r="D2412" s="221" t="s">
        <v>186</v>
      </c>
      <c r="E2412" s="230"/>
      <c r="F2412" s="232" t="s">
        <v>2409</v>
      </c>
      <c r="G2412" s="230"/>
      <c r="H2412" s="233">
        <v>472.923</v>
      </c>
      <c r="I2412" s="234"/>
      <c r="J2412" s="230"/>
      <c r="K2412" s="230"/>
      <c r="L2412" s="235"/>
      <c r="M2412" s="236"/>
      <c r="N2412" s="237"/>
      <c r="O2412" s="237"/>
      <c r="P2412" s="237"/>
      <c r="Q2412" s="237"/>
      <c r="R2412" s="237"/>
      <c r="S2412" s="237"/>
      <c r="T2412" s="238"/>
      <c r="U2412" s="13"/>
      <c r="V2412" s="13"/>
      <c r="W2412" s="13"/>
      <c r="X2412" s="13"/>
      <c r="Y2412" s="13"/>
      <c r="Z2412" s="13"/>
      <c r="AA2412" s="13"/>
      <c r="AB2412" s="13"/>
      <c r="AC2412" s="13"/>
      <c r="AD2412" s="13"/>
      <c r="AE2412" s="13"/>
      <c r="AT2412" s="239" t="s">
        <v>186</v>
      </c>
      <c r="AU2412" s="239" t="s">
        <v>88</v>
      </c>
      <c r="AV2412" s="13" t="s">
        <v>88</v>
      </c>
      <c r="AW2412" s="13" t="s">
        <v>4</v>
      </c>
      <c r="AX2412" s="13" t="s">
        <v>86</v>
      </c>
      <c r="AY2412" s="239" t="s">
        <v>146</v>
      </c>
    </row>
    <row r="2413" s="2" customFormat="1" ht="16.5" customHeight="1">
      <c r="A2413" s="42"/>
      <c r="B2413" s="43"/>
      <c r="C2413" s="208" t="s">
        <v>2410</v>
      </c>
      <c r="D2413" s="208" t="s">
        <v>149</v>
      </c>
      <c r="E2413" s="209" t="s">
        <v>2411</v>
      </c>
      <c r="F2413" s="210" t="s">
        <v>2412</v>
      </c>
      <c r="G2413" s="211" t="s">
        <v>303</v>
      </c>
      <c r="H2413" s="212">
        <v>318.23000000000002</v>
      </c>
      <c r="I2413" s="213"/>
      <c r="J2413" s="214">
        <f>ROUND(I2413*H2413,2)</f>
        <v>0</v>
      </c>
      <c r="K2413" s="210" t="s">
        <v>152</v>
      </c>
      <c r="L2413" s="48"/>
      <c r="M2413" s="215" t="s">
        <v>32</v>
      </c>
      <c r="N2413" s="216" t="s">
        <v>49</v>
      </c>
      <c r="O2413" s="88"/>
      <c r="P2413" s="217">
        <f>O2413*H2413</f>
        <v>0</v>
      </c>
      <c r="Q2413" s="217">
        <v>1.0000000000000001E-05</v>
      </c>
      <c r="R2413" s="217">
        <f>Q2413*H2413</f>
        <v>0.0031823000000000003</v>
      </c>
      <c r="S2413" s="217">
        <v>0</v>
      </c>
      <c r="T2413" s="218">
        <f>S2413*H2413</f>
        <v>0</v>
      </c>
      <c r="U2413" s="42"/>
      <c r="V2413" s="42"/>
      <c r="W2413" s="42"/>
      <c r="X2413" s="42"/>
      <c r="Y2413" s="42"/>
      <c r="Z2413" s="42"/>
      <c r="AA2413" s="42"/>
      <c r="AB2413" s="42"/>
      <c r="AC2413" s="42"/>
      <c r="AD2413" s="42"/>
      <c r="AE2413" s="42"/>
      <c r="AR2413" s="219" t="s">
        <v>362</v>
      </c>
      <c r="AT2413" s="219" t="s">
        <v>149</v>
      </c>
      <c r="AU2413" s="219" t="s">
        <v>88</v>
      </c>
      <c r="AY2413" s="20" t="s">
        <v>146</v>
      </c>
      <c r="BE2413" s="220">
        <f>IF(N2413="základní",J2413,0)</f>
        <v>0</v>
      </c>
      <c r="BF2413" s="220">
        <f>IF(N2413="snížená",J2413,0)</f>
        <v>0</v>
      </c>
      <c r="BG2413" s="220">
        <f>IF(N2413="zákl. přenesená",J2413,0)</f>
        <v>0</v>
      </c>
      <c r="BH2413" s="220">
        <f>IF(N2413="sníž. přenesená",J2413,0)</f>
        <v>0</v>
      </c>
      <c r="BI2413" s="220">
        <f>IF(N2413="nulová",J2413,0)</f>
        <v>0</v>
      </c>
      <c r="BJ2413" s="20" t="s">
        <v>86</v>
      </c>
      <c r="BK2413" s="220">
        <f>ROUND(I2413*H2413,2)</f>
        <v>0</v>
      </c>
      <c r="BL2413" s="20" t="s">
        <v>362</v>
      </c>
      <c r="BM2413" s="219" t="s">
        <v>2413</v>
      </c>
    </row>
    <row r="2414" s="2" customFormat="1">
      <c r="A2414" s="42"/>
      <c r="B2414" s="43"/>
      <c r="C2414" s="44"/>
      <c r="D2414" s="221" t="s">
        <v>155</v>
      </c>
      <c r="E2414" s="44"/>
      <c r="F2414" s="222" t="s">
        <v>2414</v>
      </c>
      <c r="G2414" s="44"/>
      <c r="H2414" s="44"/>
      <c r="I2414" s="223"/>
      <c r="J2414" s="44"/>
      <c r="K2414" s="44"/>
      <c r="L2414" s="48"/>
      <c r="M2414" s="224"/>
      <c r="N2414" s="225"/>
      <c r="O2414" s="88"/>
      <c r="P2414" s="88"/>
      <c r="Q2414" s="88"/>
      <c r="R2414" s="88"/>
      <c r="S2414" s="88"/>
      <c r="T2414" s="89"/>
      <c r="U2414" s="42"/>
      <c r="V2414" s="42"/>
      <c r="W2414" s="42"/>
      <c r="X2414" s="42"/>
      <c r="Y2414" s="42"/>
      <c r="Z2414" s="42"/>
      <c r="AA2414" s="42"/>
      <c r="AB2414" s="42"/>
      <c r="AC2414" s="42"/>
      <c r="AD2414" s="42"/>
      <c r="AE2414" s="42"/>
      <c r="AT2414" s="20" t="s">
        <v>155</v>
      </c>
      <c r="AU2414" s="20" t="s">
        <v>88</v>
      </c>
    </row>
    <row r="2415" s="2" customFormat="1">
      <c r="A2415" s="42"/>
      <c r="B2415" s="43"/>
      <c r="C2415" s="44"/>
      <c r="D2415" s="226" t="s">
        <v>156</v>
      </c>
      <c r="E2415" s="44"/>
      <c r="F2415" s="227" t="s">
        <v>2415</v>
      </c>
      <c r="G2415" s="44"/>
      <c r="H2415" s="44"/>
      <c r="I2415" s="223"/>
      <c r="J2415" s="44"/>
      <c r="K2415" s="44"/>
      <c r="L2415" s="48"/>
      <c r="M2415" s="224"/>
      <c r="N2415" s="225"/>
      <c r="O2415" s="88"/>
      <c r="P2415" s="88"/>
      <c r="Q2415" s="88"/>
      <c r="R2415" s="88"/>
      <c r="S2415" s="88"/>
      <c r="T2415" s="89"/>
      <c r="U2415" s="42"/>
      <c r="V2415" s="42"/>
      <c r="W2415" s="42"/>
      <c r="X2415" s="42"/>
      <c r="Y2415" s="42"/>
      <c r="Z2415" s="42"/>
      <c r="AA2415" s="42"/>
      <c r="AB2415" s="42"/>
      <c r="AC2415" s="42"/>
      <c r="AD2415" s="42"/>
      <c r="AE2415" s="42"/>
      <c r="AT2415" s="20" t="s">
        <v>156</v>
      </c>
      <c r="AU2415" s="20" t="s">
        <v>88</v>
      </c>
    </row>
    <row r="2416" s="13" customFormat="1">
      <c r="A2416" s="13"/>
      <c r="B2416" s="229"/>
      <c r="C2416" s="230"/>
      <c r="D2416" s="221" t="s">
        <v>186</v>
      </c>
      <c r="E2416" s="231" t="s">
        <v>32</v>
      </c>
      <c r="F2416" s="232" t="s">
        <v>653</v>
      </c>
      <c r="G2416" s="230"/>
      <c r="H2416" s="233">
        <v>16.780000000000001</v>
      </c>
      <c r="I2416" s="234"/>
      <c r="J2416" s="230"/>
      <c r="K2416" s="230"/>
      <c r="L2416" s="235"/>
      <c r="M2416" s="236"/>
      <c r="N2416" s="237"/>
      <c r="O2416" s="237"/>
      <c r="P2416" s="237"/>
      <c r="Q2416" s="237"/>
      <c r="R2416" s="237"/>
      <c r="S2416" s="237"/>
      <c r="T2416" s="238"/>
      <c r="U2416" s="13"/>
      <c r="V2416" s="13"/>
      <c r="W2416" s="13"/>
      <c r="X2416" s="13"/>
      <c r="Y2416" s="13"/>
      <c r="Z2416" s="13"/>
      <c r="AA2416" s="13"/>
      <c r="AB2416" s="13"/>
      <c r="AC2416" s="13"/>
      <c r="AD2416" s="13"/>
      <c r="AE2416" s="13"/>
      <c r="AT2416" s="239" t="s">
        <v>186</v>
      </c>
      <c r="AU2416" s="239" t="s">
        <v>88</v>
      </c>
      <c r="AV2416" s="13" t="s">
        <v>88</v>
      </c>
      <c r="AW2416" s="13" t="s">
        <v>39</v>
      </c>
      <c r="AX2416" s="13" t="s">
        <v>78</v>
      </c>
      <c r="AY2416" s="239" t="s">
        <v>146</v>
      </c>
    </row>
    <row r="2417" s="13" customFormat="1">
      <c r="A2417" s="13"/>
      <c r="B2417" s="229"/>
      <c r="C2417" s="230"/>
      <c r="D2417" s="221" t="s">
        <v>186</v>
      </c>
      <c r="E2417" s="231" t="s">
        <v>32</v>
      </c>
      <c r="F2417" s="232" t="s">
        <v>655</v>
      </c>
      <c r="G2417" s="230"/>
      <c r="H2417" s="233">
        <v>86.629999999999995</v>
      </c>
      <c r="I2417" s="234"/>
      <c r="J2417" s="230"/>
      <c r="K2417" s="230"/>
      <c r="L2417" s="235"/>
      <c r="M2417" s="236"/>
      <c r="N2417" s="237"/>
      <c r="O2417" s="237"/>
      <c r="P2417" s="237"/>
      <c r="Q2417" s="237"/>
      <c r="R2417" s="237"/>
      <c r="S2417" s="237"/>
      <c r="T2417" s="238"/>
      <c r="U2417" s="13"/>
      <c r="V2417" s="13"/>
      <c r="W2417" s="13"/>
      <c r="X2417" s="13"/>
      <c r="Y2417" s="13"/>
      <c r="Z2417" s="13"/>
      <c r="AA2417" s="13"/>
      <c r="AB2417" s="13"/>
      <c r="AC2417" s="13"/>
      <c r="AD2417" s="13"/>
      <c r="AE2417" s="13"/>
      <c r="AT2417" s="239" t="s">
        <v>186</v>
      </c>
      <c r="AU2417" s="239" t="s">
        <v>88</v>
      </c>
      <c r="AV2417" s="13" t="s">
        <v>88</v>
      </c>
      <c r="AW2417" s="13" t="s">
        <v>39</v>
      </c>
      <c r="AX2417" s="13" t="s">
        <v>78</v>
      </c>
      <c r="AY2417" s="239" t="s">
        <v>146</v>
      </c>
    </row>
    <row r="2418" s="13" customFormat="1">
      <c r="A2418" s="13"/>
      <c r="B2418" s="229"/>
      <c r="C2418" s="230"/>
      <c r="D2418" s="221" t="s">
        <v>186</v>
      </c>
      <c r="E2418" s="231" t="s">
        <v>32</v>
      </c>
      <c r="F2418" s="232" t="s">
        <v>656</v>
      </c>
      <c r="G2418" s="230"/>
      <c r="H2418" s="233">
        <v>29.600000000000001</v>
      </c>
      <c r="I2418" s="234"/>
      <c r="J2418" s="230"/>
      <c r="K2418" s="230"/>
      <c r="L2418" s="235"/>
      <c r="M2418" s="236"/>
      <c r="N2418" s="237"/>
      <c r="O2418" s="237"/>
      <c r="P2418" s="237"/>
      <c r="Q2418" s="237"/>
      <c r="R2418" s="237"/>
      <c r="S2418" s="237"/>
      <c r="T2418" s="238"/>
      <c r="U2418" s="13"/>
      <c r="V2418" s="13"/>
      <c r="W2418" s="13"/>
      <c r="X2418" s="13"/>
      <c r="Y2418" s="13"/>
      <c r="Z2418" s="13"/>
      <c r="AA2418" s="13"/>
      <c r="AB2418" s="13"/>
      <c r="AC2418" s="13"/>
      <c r="AD2418" s="13"/>
      <c r="AE2418" s="13"/>
      <c r="AT2418" s="239" t="s">
        <v>186</v>
      </c>
      <c r="AU2418" s="239" t="s">
        <v>88</v>
      </c>
      <c r="AV2418" s="13" t="s">
        <v>88</v>
      </c>
      <c r="AW2418" s="13" t="s">
        <v>39</v>
      </c>
      <c r="AX2418" s="13" t="s">
        <v>78</v>
      </c>
      <c r="AY2418" s="239" t="s">
        <v>146</v>
      </c>
    </row>
    <row r="2419" s="13" customFormat="1">
      <c r="A2419" s="13"/>
      <c r="B2419" s="229"/>
      <c r="C2419" s="230"/>
      <c r="D2419" s="221" t="s">
        <v>186</v>
      </c>
      <c r="E2419" s="231" t="s">
        <v>32</v>
      </c>
      <c r="F2419" s="232" t="s">
        <v>661</v>
      </c>
      <c r="G2419" s="230"/>
      <c r="H2419" s="233">
        <v>18.18</v>
      </c>
      <c r="I2419" s="234"/>
      <c r="J2419" s="230"/>
      <c r="K2419" s="230"/>
      <c r="L2419" s="235"/>
      <c r="M2419" s="236"/>
      <c r="N2419" s="237"/>
      <c r="O2419" s="237"/>
      <c r="P2419" s="237"/>
      <c r="Q2419" s="237"/>
      <c r="R2419" s="237"/>
      <c r="S2419" s="237"/>
      <c r="T2419" s="238"/>
      <c r="U2419" s="13"/>
      <c r="V2419" s="13"/>
      <c r="W2419" s="13"/>
      <c r="X2419" s="13"/>
      <c r="Y2419" s="13"/>
      <c r="Z2419" s="13"/>
      <c r="AA2419" s="13"/>
      <c r="AB2419" s="13"/>
      <c r="AC2419" s="13"/>
      <c r="AD2419" s="13"/>
      <c r="AE2419" s="13"/>
      <c r="AT2419" s="239" t="s">
        <v>186</v>
      </c>
      <c r="AU2419" s="239" t="s">
        <v>88</v>
      </c>
      <c r="AV2419" s="13" t="s">
        <v>88</v>
      </c>
      <c r="AW2419" s="13" t="s">
        <v>39</v>
      </c>
      <c r="AX2419" s="13" t="s">
        <v>78</v>
      </c>
      <c r="AY2419" s="239" t="s">
        <v>146</v>
      </c>
    </row>
    <row r="2420" s="13" customFormat="1">
      <c r="A2420" s="13"/>
      <c r="B2420" s="229"/>
      <c r="C2420" s="230"/>
      <c r="D2420" s="221" t="s">
        <v>186</v>
      </c>
      <c r="E2420" s="231" t="s">
        <v>32</v>
      </c>
      <c r="F2420" s="232" t="s">
        <v>664</v>
      </c>
      <c r="G2420" s="230"/>
      <c r="H2420" s="233">
        <v>32.609999999999999</v>
      </c>
      <c r="I2420" s="234"/>
      <c r="J2420" s="230"/>
      <c r="K2420" s="230"/>
      <c r="L2420" s="235"/>
      <c r="M2420" s="236"/>
      <c r="N2420" s="237"/>
      <c r="O2420" s="237"/>
      <c r="P2420" s="237"/>
      <c r="Q2420" s="237"/>
      <c r="R2420" s="237"/>
      <c r="S2420" s="237"/>
      <c r="T2420" s="238"/>
      <c r="U2420" s="13"/>
      <c r="V2420" s="13"/>
      <c r="W2420" s="13"/>
      <c r="X2420" s="13"/>
      <c r="Y2420" s="13"/>
      <c r="Z2420" s="13"/>
      <c r="AA2420" s="13"/>
      <c r="AB2420" s="13"/>
      <c r="AC2420" s="13"/>
      <c r="AD2420" s="13"/>
      <c r="AE2420" s="13"/>
      <c r="AT2420" s="239" t="s">
        <v>186</v>
      </c>
      <c r="AU2420" s="239" t="s">
        <v>88</v>
      </c>
      <c r="AV2420" s="13" t="s">
        <v>88</v>
      </c>
      <c r="AW2420" s="13" t="s">
        <v>39</v>
      </c>
      <c r="AX2420" s="13" t="s">
        <v>78</v>
      </c>
      <c r="AY2420" s="239" t="s">
        <v>146</v>
      </c>
    </row>
    <row r="2421" s="13" customFormat="1">
      <c r="A2421" s="13"/>
      <c r="B2421" s="229"/>
      <c r="C2421" s="230"/>
      <c r="D2421" s="221" t="s">
        <v>186</v>
      </c>
      <c r="E2421" s="231" t="s">
        <v>32</v>
      </c>
      <c r="F2421" s="232" t="s">
        <v>665</v>
      </c>
      <c r="G2421" s="230"/>
      <c r="H2421" s="233">
        <v>28.25</v>
      </c>
      <c r="I2421" s="234"/>
      <c r="J2421" s="230"/>
      <c r="K2421" s="230"/>
      <c r="L2421" s="235"/>
      <c r="M2421" s="236"/>
      <c r="N2421" s="237"/>
      <c r="O2421" s="237"/>
      <c r="P2421" s="237"/>
      <c r="Q2421" s="237"/>
      <c r="R2421" s="237"/>
      <c r="S2421" s="237"/>
      <c r="T2421" s="238"/>
      <c r="U2421" s="13"/>
      <c r="V2421" s="13"/>
      <c r="W2421" s="13"/>
      <c r="X2421" s="13"/>
      <c r="Y2421" s="13"/>
      <c r="Z2421" s="13"/>
      <c r="AA2421" s="13"/>
      <c r="AB2421" s="13"/>
      <c r="AC2421" s="13"/>
      <c r="AD2421" s="13"/>
      <c r="AE2421" s="13"/>
      <c r="AT2421" s="239" t="s">
        <v>186</v>
      </c>
      <c r="AU2421" s="239" t="s">
        <v>88</v>
      </c>
      <c r="AV2421" s="13" t="s">
        <v>88</v>
      </c>
      <c r="AW2421" s="13" t="s">
        <v>39</v>
      </c>
      <c r="AX2421" s="13" t="s">
        <v>78</v>
      </c>
      <c r="AY2421" s="239" t="s">
        <v>146</v>
      </c>
    </row>
    <row r="2422" s="13" customFormat="1">
      <c r="A2422" s="13"/>
      <c r="B2422" s="229"/>
      <c r="C2422" s="230"/>
      <c r="D2422" s="221" t="s">
        <v>186</v>
      </c>
      <c r="E2422" s="231" t="s">
        <v>32</v>
      </c>
      <c r="F2422" s="232" t="s">
        <v>669</v>
      </c>
      <c r="G2422" s="230"/>
      <c r="H2422" s="233">
        <v>16.789999999999999</v>
      </c>
      <c r="I2422" s="234"/>
      <c r="J2422" s="230"/>
      <c r="K2422" s="230"/>
      <c r="L2422" s="235"/>
      <c r="M2422" s="236"/>
      <c r="N2422" s="237"/>
      <c r="O2422" s="237"/>
      <c r="P2422" s="237"/>
      <c r="Q2422" s="237"/>
      <c r="R2422" s="237"/>
      <c r="S2422" s="237"/>
      <c r="T2422" s="238"/>
      <c r="U2422" s="13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13"/>
      <c r="AT2422" s="239" t="s">
        <v>186</v>
      </c>
      <c r="AU2422" s="239" t="s">
        <v>88</v>
      </c>
      <c r="AV2422" s="13" t="s">
        <v>88</v>
      </c>
      <c r="AW2422" s="13" t="s">
        <v>39</v>
      </c>
      <c r="AX2422" s="13" t="s">
        <v>78</v>
      </c>
      <c r="AY2422" s="239" t="s">
        <v>146</v>
      </c>
    </row>
    <row r="2423" s="13" customFormat="1">
      <c r="A2423" s="13"/>
      <c r="B2423" s="229"/>
      <c r="C2423" s="230"/>
      <c r="D2423" s="221" t="s">
        <v>186</v>
      </c>
      <c r="E2423" s="231" t="s">
        <v>32</v>
      </c>
      <c r="F2423" s="232" t="s">
        <v>670</v>
      </c>
      <c r="G2423" s="230"/>
      <c r="H2423" s="233">
        <v>14.619999999999999</v>
      </c>
      <c r="I2423" s="234"/>
      <c r="J2423" s="230"/>
      <c r="K2423" s="230"/>
      <c r="L2423" s="235"/>
      <c r="M2423" s="236"/>
      <c r="N2423" s="237"/>
      <c r="O2423" s="237"/>
      <c r="P2423" s="237"/>
      <c r="Q2423" s="237"/>
      <c r="R2423" s="237"/>
      <c r="S2423" s="237"/>
      <c r="T2423" s="238"/>
      <c r="U2423" s="13"/>
      <c r="V2423" s="13"/>
      <c r="W2423" s="13"/>
      <c r="X2423" s="13"/>
      <c r="Y2423" s="13"/>
      <c r="Z2423" s="13"/>
      <c r="AA2423" s="13"/>
      <c r="AB2423" s="13"/>
      <c r="AC2423" s="13"/>
      <c r="AD2423" s="13"/>
      <c r="AE2423" s="13"/>
      <c r="AT2423" s="239" t="s">
        <v>186</v>
      </c>
      <c r="AU2423" s="239" t="s">
        <v>88</v>
      </c>
      <c r="AV2423" s="13" t="s">
        <v>88</v>
      </c>
      <c r="AW2423" s="13" t="s">
        <v>39</v>
      </c>
      <c r="AX2423" s="13" t="s">
        <v>78</v>
      </c>
      <c r="AY2423" s="239" t="s">
        <v>146</v>
      </c>
    </row>
    <row r="2424" s="13" customFormat="1">
      <c r="A2424" s="13"/>
      <c r="B2424" s="229"/>
      <c r="C2424" s="230"/>
      <c r="D2424" s="221" t="s">
        <v>186</v>
      </c>
      <c r="E2424" s="231" t="s">
        <v>32</v>
      </c>
      <c r="F2424" s="232" t="s">
        <v>675</v>
      </c>
      <c r="G2424" s="230"/>
      <c r="H2424" s="233">
        <v>18.18</v>
      </c>
      <c r="I2424" s="234"/>
      <c r="J2424" s="230"/>
      <c r="K2424" s="230"/>
      <c r="L2424" s="235"/>
      <c r="M2424" s="236"/>
      <c r="N2424" s="237"/>
      <c r="O2424" s="237"/>
      <c r="P2424" s="237"/>
      <c r="Q2424" s="237"/>
      <c r="R2424" s="237"/>
      <c r="S2424" s="237"/>
      <c r="T2424" s="238"/>
      <c r="U2424" s="13"/>
      <c r="V2424" s="13"/>
      <c r="W2424" s="13"/>
      <c r="X2424" s="13"/>
      <c r="Y2424" s="13"/>
      <c r="Z2424" s="13"/>
      <c r="AA2424" s="13"/>
      <c r="AB2424" s="13"/>
      <c r="AC2424" s="13"/>
      <c r="AD2424" s="13"/>
      <c r="AE2424" s="13"/>
      <c r="AT2424" s="239" t="s">
        <v>186</v>
      </c>
      <c r="AU2424" s="239" t="s">
        <v>88</v>
      </c>
      <c r="AV2424" s="13" t="s">
        <v>88</v>
      </c>
      <c r="AW2424" s="13" t="s">
        <v>39</v>
      </c>
      <c r="AX2424" s="13" t="s">
        <v>78</v>
      </c>
      <c r="AY2424" s="239" t="s">
        <v>146</v>
      </c>
    </row>
    <row r="2425" s="13" customFormat="1">
      <c r="A2425" s="13"/>
      <c r="B2425" s="229"/>
      <c r="C2425" s="230"/>
      <c r="D2425" s="221" t="s">
        <v>186</v>
      </c>
      <c r="E2425" s="231" t="s">
        <v>32</v>
      </c>
      <c r="F2425" s="232" t="s">
        <v>678</v>
      </c>
      <c r="G2425" s="230"/>
      <c r="H2425" s="233">
        <v>32.609999999999999</v>
      </c>
      <c r="I2425" s="234"/>
      <c r="J2425" s="230"/>
      <c r="K2425" s="230"/>
      <c r="L2425" s="235"/>
      <c r="M2425" s="236"/>
      <c r="N2425" s="237"/>
      <c r="O2425" s="237"/>
      <c r="P2425" s="237"/>
      <c r="Q2425" s="237"/>
      <c r="R2425" s="237"/>
      <c r="S2425" s="237"/>
      <c r="T2425" s="238"/>
      <c r="U2425" s="13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13"/>
      <c r="AT2425" s="239" t="s">
        <v>186</v>
      </c>
      <c r="AU2425" s="239" t="s">
        <v>88</v>
      </c>
      <c r="AV2425" s="13" t="s">
        <v>88</v>
      </c>
      <c r="AW2425" s="13" t="s">
        <v>39</v>
      </c>
      <c r="AX2425" s="13" t="s">
        <v>78</v>
      </c>
      <c r="AY2425" s="239" t="s">
        <v>146</v>
      </c>
    </row>
    <row r="2426" s="13" customFormat="1">
      <c r="A2426" s="13"/>
      <c r="B2426" s="229"/>
      <c r="C2426" s="230"/>
      <c r="D2426" s="221" t="s">
        <v>186</v>
      </c>
      <c r="E2426" s="231" t="s">
        <v>32</v>
      </c>
      <c r="F2426" s="232" t="s">
        <v>679</v>
      </c>
      <c r="G2426" s="230"/>
      <c r="H2426" s="233">
        <v>23.98</v>
      </c>
      <c r="I2426" s="234"/>
      <c r="J2426" s="230"/>
      <c r="K2426" s="230"/>
      <c r="L2426" s="235"/>
      <c r="M2426" s="236"/>
      <c r="N2426" s="237"/>
      <c r="O2426" s="237"/>
      <c r="P2426" s="237"/>
      <c r="Q2426" s="237"/>
      <c r="R2426" s="237"/>
      <c r="S2426" s="237"/>
      <c r="T2426" s="238"/>
      <c r="U2426" s="13"/>
      <c r="V2426" s="13"/>
      <c r="W2426" s="13"/>
      <c r="X2426" s="13"/>
      <c r="Y2426" s="13"/>
      <c r="Z2426" s="13"/>
      <c r="AA2426" s="13"/>
      <c r="AB2426" s="13"/>
      <c r="AC2426" s="13"/>
      <c r="AD2426" s="13"/>
      <c r="AE2426" s="13"/>
      <c r="AT2426" s="239" t="s">
        <v>186</v>
      </c>
      <c r="AU2426" s="239" t="s">
        <v>88</v>
      </c>
      <c r="AV2426" s="13" t="s">
        <v>88</v>
      </c>
      <c r="AW2426" s="13" t="s">
        <v>39</v>
      </c>
      <c r="AX2426" s="13" t="s">
        <v>78</v>
      </c>
      <c r="AY2426" s="239" t="s">
        <v>146</v>
      </c>
    </row>
    <row r="2427" s="15" customFormat="1">
      <c r="A2427" s="15"/>
      <c r="B2427" s="254"/>
      <c r="C2427" s="255"/>
      <c r="D2427" s="221" t="s">
        <v>186</v>
      </c>
      <c r="E2427" s="256" t="s">
        <v>32</v>
      </c>
      <c r="F2427" s="257" t="s">
        <v>256</v>
      </c>
      <c r="G2427" s="255"/>
      <c r="H2427" s="258">
        <v>318.23000000000002</v>
      </c>
      <c r="I2427" s="259"/>
      <c r="J2427" s="255"/>
      <c r="K2427" s="255"/>
      <c r="L2427" s="260"/>
      <c r="M2427" s="261"/>
      <c r="N2427" s="262"/>
      <c r="O2427" s="262"/>
      <c r="P2427" s="262"/>
      <c r="Q2427" s="262"/>
      <c r="R2427" s="262"/>
      <c r="S2427" s="262"/>
      <c r="T2427" s="263"/>
      <c r="U2427" s="15"/>
      <c r="V2427" s="15"/>
      <c r="W2427" s="15"/>
      <c r="X2427" s="15"/>
      <c r="Y2427" s="15"/>
      <c r="Z2427" s="15"/>
      <c r="AA2427" s="15"/>
      <c r="AB2427" s="15"/>
      <c r="AC2427" s="15"/>
      <c r="AD2427" s="15"/>
      <c r="AE2427" s="15"/>
      <c r="AT2427" s="264" t="s">
        <v>186</v>
      </c>
      <c r="AU2427" s="264" t="s">
        <v>88</v>
      </c>
      <c r="AV2427" s="15" t="s">
        <v>171</v>
      </c>
      <c r="AW2427" s="15" t="s">
        <v>39</v>
      </c>
      <c r="AX2427" s="15" t="s">
        <v>86</v>
      </c>
      <c r="AY2427" s="264" t="s">
        <v>146</v>
      </c>
    </row>
    <row r="2428" s="2" customFormat="1" ht="16.5" customHeight="1">
      <c r="A2428" s="42"/>
      <c r="B2428" s="43"/>
      <c r="C2428" s="265" t="s">
        <v>2416</v>
      </c>
      <c r="D2428" s="265" t="s">
        <v>286</v>
      </c>
      <c r="E2428" s="266" t="s">
        <v>2417</v>
      </c>
      <c r="F2428" s="267" t="s">
        <v>2418</v>
      </c>
      <c r="G2428" s="268" t="s">
        <v>303</v>
      </c>
      <c r="H2428" s="269">
        <v>324.59500000000003</v>
      </c>
      <c r="I2428" s="270"/>
      <c r="J2428" s="271">
        <f>ROUND(I2428*H2428,2)</f>
        <v>0</v>
      </c>
      <c r="K2428" s="267" t="s">
        <v>152</v>
      </c>
      <c r="L2428" s="272"/>
      <c r="M2428" s="273" t="s">
        <v>32</v>
      </c>
      <c r="N2428" s="274" t="s">
        <v>49</v>
      </c>
      <c r="O2428" s="88"/>
      <c r="P2428" s="217">
        <f>O2428*H2428</f>
        <v>0</v>
      </c>
      <c r="Q2428" s="217">
        <v>0.00027</v>
      </c>
      <c r="R2428" s="217">
        <f>Q2428*H2428</f>
        <v>0.087640650000000014</v>
      </c>
      <c r="S2428" s="217">
        <v>0</v>
      </c>
      <c r="T2428" s="218">
        <f>S2428*H2428</f>
        <v>0</v>
      </c>
      <c r="U2428" s="42"/>
      <c r="V2428" s="42"/>
      <c r="W2428" s="42"/>
      <c r="X2428" s="42"/>
      <c r="Y2428" s="42"/>
      <c r="Z2428" s="42"/>
      <c r="AA2428" s="42"/>
      <c r="AB2428" s="42"/>
      <c r="AC2428" s="42"/>
      <c r="AD2428" s="42"/>
      <c r="AE2428" s="42"/>
      <c r="AR2428" s="219" t="s">
        <v>538</v>
      </c>
      <c r="AT2428" s="219" t="s">
        <v>286</v>
      </c>
      <c r="AU2428" s="219" t="s">
        <v>88</v>
      </c>
      <c r="AY2428" s="20" t="s">
        <v>146</v>
      </c>
      <c r="BE2428" s="220">
        <f>IF(N2428="základní",J2428,0)</f>
        <v>0</v>
      </c>
      <c r="BF2428" s="220">
        <f>IF(N2428="snížená",J2428,0)</f>
        <v>0</v>
      </c>
      <c r="BG2428" s="220">
        <f>IF(N2428="zákl. přenesená",J2428,0)</f>
        <v>0</v>
      </c>
      <c r="BH2428" s="220">
        <f>IF(N2428="sníž. přenesená",J2428,0)</f>
        <v>0</v>
      </c>
      <c r="BI2428" s="220">
        <f>IF(N2428="nulová",J2428,0)</f>
        <v>0</v>
      </c>
      <c r="BJ2428" s="20" t="s">
        <v>86</v>
      </c>
      <c r="BK2428" s="220">
        <f>ROUND(I2428*H2428,2)</f>
        <v>0</v>
      </c>
      <c r="BL2428" s="20" t="s">
        <v>362</v>
      </c>
      <c r="BM2428" s="219" t="s">
        <v>2419</v>
      </c>
    </row>
    <row r="2429" s="2" customFormat="1">
      <c r="A2429" s="42"/>
      <c r="B2429" s="43"/>
      <c r="C2429" s="44"/>
      <c r="D2429" s="221" t="s">
        <v>155</v>
      </c>
      <c r="E2429" s="44"/>
      <c r="F2429" s="222" t="s">
        <v>2418</v>
      </c>
      <c r="G2429" s="44"/>
      <c r="H2429" s="44"/>
      <c r="I2429" s="223"/>
      <c r="J2429" s="44"/>
      <c r="K2429" s="44"/>
      <c r="L2429" s="48"/>
      <c r="M2429" s="224"/>
      <c r="N2429" s="225"/>
      <c r="O2429" s="88"/>
      <c r="P2429" s="88"/>
      <c r="Q2429" s="88"/>
      <c r="R2429" s="88"/>
      <c r="S2429" s="88"/>
      <c r="T2429" s="89"/>
      <c r="U2429" s="42"/>
      <c r="V2429" s="42"/>
      <c r="W2429" s="42"/>
      <c r="X2429" s="42"/>
      <c r="Y2429" s="42"/>
      <c r="Z2429" s="42"/>
      <c r="AA2429" s="42"/>
      <c r="AB2429" s="42"/>
      <c r="AC2429" s="42"/>
      <c r="AD2429" s="42"/>
      <c r="AE2429" s="42"/>
      <c r="AT2429" s="20" t="s">
        <v>155</v>
      </c>
      <c r="AU2429" s="20" t="s">
        <v>88</v>
      </c>
    </row>
    <row r="2430" s="13" customFormat="1">
      <c r="A2430" s="13"/>
      <c r="B2430" s="229"/>
      <c r="C2430" s="230"/>
      <c r="D2430" s="221" t="s">
        <v>186</v>
      </c>
      <c r="E2430" s="230"/>
      <c r="F2430" s="232" t="s">
        <v>2420</v>
      </c>
      <c r="G2430" s="230"/>
      <c r="H2430" s="233">
        <v>324.59500000000003</v>
      </c>
      <c r="I2430" s="234"/>
      <c r="J2430" s="230"/>
      <c r="K2430" s="230"/>
      <c r="L2430" s="235"/>
      <c r="M2430" s="236"/>
      <c r="N2430" s="237"/>
      <c r="O2430" s="237"/>
      <c r="P2430" s="237"/>
      <c r="Q2430" s="237"/>
      <c r="R2430" s="237"/>
      <c r="S2430" s="237"/>
      <c r="T2430" s="238"/>
      <c r="U2430" s="13"/>
      <c r="V2430" s="13"/>
      <c r="W2430" s="13"/>
      <c r="X2430" s="13"/>
      <c r="Y2430" s="13"/>
      <c r="Z2430" s="13"/>
      <c r="AA2430" s="13"/>
      <c r="AB2430" s="13"/>
      <c r="AC2430" s="13"/>
      <c r="AD2430" s="13"/>
      <c r="AE2430" s="13"/>
      <c r="AT2430" s="239" t="s">
        <v>186</v>
      </c>
      <c r="AU2430" s="239" t="s">
        <v>88</v>
      </c>
      <c r="AV2430" s="13" t="s">
        <v>88</v>
      </c>
      <c r="AW2430" s="13" t="s">
        <v>4</v>
      </c>
      <c r="AX2430" s="13" t="s">
        <v>86</v>
      </c>
      <c r="AY2430" s="239" t="s">
        <v>146</v>
      </c>
    </row>
    <row r="2431" s="2" customFormat="1" ht="24.15" customHeight="1">
      <c r="A2431" s="42"/>
      <c r="B2431" s="43"/>
      <c r="C2431" s="208" t="s">
        <v>2421</v>
      </c>
      <c r="D2431" s="208" t="s">
        <v>149</v>
      </c>
      <c r="E2431" s="209" t="s">
        <v>2422</v>
      </c>
      <c r="F2431" s="210" t="s">
        <v>2423</v>
      </c>
      <c r="G2431" s="211" t="s">
        <v>265</v>
      </c>
      <c r="H2431" s="212">
        <v>3.0920000000000001</v>
      </c>
      <c r="I2431" s="213"/>
      <c r="J2431" s="214">
        <f>ROUND(I2431*H2431,2)</f>
        <v>0</v>
      </c>
      <c r="K2431" s="210" t="s">
        <v>152</v>
      </c>
      <c r="L2431" s="48"/>
      <c r="M2431" s="215" t="s">
        <v>32</v>
      </c>
      <c r="N2431" s="216" t="s">
        <v>49</v>
      </c>
      <c r="O2431" s="88"/>
      <c r="P2431" s="217">
        <f>O2431*H2431</f>
        <v>0</v>
      </c>
      <c r="Q2431" s="217">
        <v>0</v>
      </c>
      <c r="R2431" s="217">
        <f>Q2431*H2431</f>
        <v>0</v>
      </c>
      <c r="S2431" s="217">
        <v>0</v>
      </c>
      <c r="T2431" s="218">
        <f>S2431*H2431</f>
        <v>0</v>
      </c>
      <c r="U2431" s="42"/>
      <c r="V2431" s="42"/>
      <c r="W2431" s="42"/>
      <c r="X2431" s="42"/>
      <c r="Y2431" s="42"/>
      <c r="Z2431" s="42"/>
      <c r="AA2431" s="42"/>
      <c r="AB2431" s="42"/>
      <c r="AC2431" s="42"/>
      <c r="AD2431" s="42"/>
      <c r="AE2431" s="42"/>
      <c r="AR2431" s="219" t="s">
        <v>362</v>
      </c>
      <c r="AT2431" s="219" t="s">
        <v>149</v>
      </c>
      <c r="AU2431" s="219" t="s">
        <v>88</v>
      </c>
      <c r="AY2431" s="20" t="s">
        <v>146</v>
      </c>
      <c r="BE2431" s="220">
        <f>IF(N2431="základní",J2431,0)</f>
        <v>0</v>
      </c>
      <c r="BF2431" s="220">
        <f>IF(N2431="snížená",J2431,0)</f>
        <v>0</v>
      </c>
      <c r="BG2431" s="220">
        <f>IF(N2431="zákl. přenesená",J2431,0)</f>
        <v>0</v>
      </c>
      <c r="BH2431" s="220">
        <f>IF(N2431="sníž. přenesená",J2431,0)</f>
        <v>0</v>
      </c>
      <c r="BI2431" s="220">
        <f>IF(N2431="nulová",J2431,0)</f>
        <v>0</v>
      </c>
      <c r="BJ2431" s="20" t="s">
        <v>86</v>
      </c>
      <c r="BK2431" s="220">
        <f>ROUND(I2431*H2431,2)</f>
        <v>0</v>
      </c>
      <c r="BL2431" s="20" t="s">
        <v>362</v>
      </c>
      <c r="BM2431" s="219" t="s">
        <v>2424</v>
      </c>
    </row>
    <row r="2432" s="2" customFormat="1">
      <c r="A2432" s="42"/>
      <c r="B2432" s="43"/>
      <c r="C2432" s="44"/>
      <c r="D2432" s="221" t="s">
        <v>155</v>
      </c>
      <c r="E2432" s="44"/>
      <c r="F2432" s="222" t="s">
        <v>2425</v>
      </c>
      <c r="G2432" s="44"/>
      <c r="H2432" s="44"/>
      <c r="I2432" s="223"/>
      <c r="J2432" s="44"/>
      <c r="K2432" s="44"/>
      <c r="L2432" s="48"/>
      <c r="M2432" s="224"/>
      <c r="N2432" s="225"/>
      <c r="O2432" s="88"/>
      <c r="P2432" s="88"/>
      <c r="Q2432" s="88"/>
      <c r="R2432" s="88"/>
      <c r="S2432" s="88"/>
      <c r="T2432" s="89"/>
      <c r="U2432" s="42"/>
      <c r="V2432" s="42"/>
      <c r="W2432" s="42"/>
      <c r="X2432" s="42"/>
      <c r="Y2432" s="42"/>
      <c r="Z2432" s="42"/>
      <c r="AA2432" s="42"/>
      <c r="AB2432" s="42"/>
      <c r="AC2432" s="42"/>
      <c r="AD2432" s="42"/>
      <c r="AE2432" s="42"/>
      <c r="AT2432" s="20" t="s">
        <v>155</v>
      </c>
      <c r="AU2432" s="20" t="s">
        <v>88</v>
      </c>
    </row>
    <row r="2433" s="2" customFormat="1">
      <c r="A2433" s="42"/>
      <c r="B2433" s="43"/>
      <c r="C2433" s="44"/>
      <c r="D2433" s="226" t="s">
        <v>156</v>
      </c>
      <c r="E2433" s="44"/>
      <c r="F2433" s="227" t="s">
        <v>2426</v>
      </c>
      <c r="G2433" s="44"/>
      <c r="H2433" s="44"/>
      <c r="I2433" s="223"/>
      <c r="J2433" s="44"/>
      <c r="K2433" s="44"/>
      <c r="L2433" s="48"/>
      <c r="M2433" s="224"/>
      <c r="N2433" s="225"/>
      <c r="O2433" s="88"/>
      <c r="P2433" s="88"/>
      <c r="Q2433" s="88"/>
      <c r="R2433" s="88"/>
      <c r="S2433" s="88"/>
      <c r="T2433" s="89"/>
      <c r="U2433" s="42"/>
      <c r="V2433" s="42"/>
      <c r="W2433" s="42"/>
      <c r="X2433" s="42"/>
      <c r="Y2433" s="42"/>
      <c r="Z2433" s="42"/>
      <c r="AA2433" s="42"/>
      <c r="AB2433" s="42"/>
      <c r="AC2433" s="42"/>
      <c r="AD2433" s="42"/>
      <c r="AE2433" s="42"/>
      <c r="AT2433" s="20" t="s">
        <v>156</v>
      </c>
      <c r="AU2433" s="20" t="s">
        <v>88</v>
      </c>
    </row>
    <row r="2434" s="12" customFormat="1" ht="22.8" customHeight="1">
      <c r="A2434" s="12"/>
      <c r="B2434" s="192"/>
      <c r="C2434" s="193"/>
      <c r="D2434" s="194" t="s">
        <v>77</v>
      </c>
      <c r="E2434" s="206" t="s">
        <v>2427</v>
      </c>
      <c r="F2434" s="206" t="s">
        <v>2428</v>
      </c>
      <c r="G2434" s="193"/>
      <c r="H2434" s="193"/>
      <c r="I2434" s="196"/>
      <c r="J2434" s="207">
        <f>BK2434</f>
        <v>0</v>
      </c>
      <c r="K2434" s="193"/>
      <c r="L2434" s="198"/>
      <c r="M2434" s="199"/>
      <c r="N2434" s="200"/>
      <c r="O2434" s="200"/>
      <c r="P2434" s="201">
        <f>SUM(P2435:P2487)</f>
        <v>0</v>
      </c>
      <c r="Q2434" s="200"/>
      <c r="R2434" s="201">
        <f>SUM(R2435:R2487)</f>
        <v>4.4815031999999997</v>
      </c>
      <c r="S2434" s="200"/>
      <c r="T2434" s="202">
        <f>SUM(T2435:T2487)</f>
        <v>0</v>
      </c>
      <c r="U2434" s="12"/>
      <c r="V2434" s="12"/>
      <c r="W2434" s="12"/>
      <c r="X2434" s="12"/>
      <c r="Y2434" s="12"/>
      <c r="Z2434" s="12"/>
      <c r="AA2434" s="12"/>
      <c r="AB2434" s="12"/>
      <c r="AC2434" s="12"/>
      <c r="AD2434" s="12"/>
      <c r="AE2434" s="12"/>
      <c r="AR2434" s="203" t="s">
        <v>88</v>
      </c>
      <c r="AT2434" s="204" t="s">
        <v>77</v>
      </c>
      <c r="AU2434" s="204" t="s">
        <v>86</v>
      </c>
      <c r="AY2434" s="203" t="s">
        <v>146</v>
      </c>
      <c r="BK2434" s="205">
        <f>SUM(BK2435:BK2487)</f>
        <v>0</v>
      </c>
    </row>
    <row r="2435" s="2" customFormat="1" ht="16.5" customHeight="1">
      <c r="A2435" s="42"/>
      <c r="B2435" s="43"/>
      <c r="C2435" s="208" t="s">
        <v>2429</v>
      </c>
      <c r="D2435" s="208" t="s">
        <v>149</v>
      </c>
      <c r="E2435" s="209" t="s">
        <v>2430</v>
      </c>
      <c r="F2435" s="210" t="s">
        <v>2431</v>
      </c>
      <c r="G2435" s="211" t="s">
        <v>294</v>
      </c>
      <c r="H2435" s="212">
        <v>211.08000000000001</v>
      </c>
      <c r="I2435" s="213"/>
      <c r="J2435" s="214">
        <f>ROUND(I2435*H2435,2)</f>
        <v>0</v>
      </c>
      <c r="K2435" s="210" t="s">
        <v>152</v>
      </c>
      <c r="L2435" s="48"/>
      <c r="M2435" s="215" t="s">
        <v>32</v>
      </c>
      <c r="N2435" s="216" t="s">
        <v>49</v>
      </c>
      <c r="O2435" s="88"/>
      <c r="P2435" s="217">
        <f>O2435*H2435</f>
        <v>0</v>
      </c>
      <c r="Q2435" s="217">
        <v>0.00029999999999999997</v>
      </c>
      <c r="R2435" s="217">
        <f>Q2435*H2435</f>
        <v>0.063323999999999991</v>
      </c>
      <c r="S2435" s="217">
        <v>0</v>
      </c>
      <c r="T2435" s="218">
        <f>S2435*H2435</f>
        <v>0</v>
      </c>
      <c r="U2435" s="42"/>
      <c r="V2435" s="42"/>
      <c r="W2435" s="42"/>
      <c r="X2435" s="42"/>
      <c r="Y2435" s="42"/>
      <c r="Z2435" s="42"/>
      <c r="AA2435" s="42"/>
      <c r="AB2435" s="42"/>
      <c r="AC2435" s="42"/>
      <c r="AD2435" s="42"/>
      <c r="AE2435" s="42"/>
      <c r="AR2435" s="219" t="s">
        <v>362</v>
      </c>
      <c r="AT2435" s="219" t="s">
        <v>149</v>
      </c>
      <c r="AU2435" s="219" t="s">
        <v>88</v>
      </c>
      <c r="AY2435" s="20" t="s">
        <v>146</v>
      </c>
      <c r="BE2435" s="220">
        <f>IF(N2435="základní",J2435,0)</f>
        <v>0</v>
      </c>
      <c r="BF2435" s="220">
        <f>IF(N2435="snížená",J2435,0)</f>
        <v>0</v>
      </c>
      <c r="BG2435" s="220">
        <f>IF(N2435="zákl. přenesená",J2435,0)</f>
        <v>0</v>
      </c>
      <c r="BH2435" s="220">
        <f>IF(N2435="sníž. přenesená",J2435,0)</f>
        <v>0</v>
      </c>
      <c r="BI2435" s="220">
        <f>IF(N2435="nulová",J2435,0)</f>
        <v>0</v>
      </c>
      <c r="BJ2435" s="20" t="s">
        <v>86</v>
      </c>
      <c r="BK2435" s="220">
        <f>ROUND(I2435*H2435,2)</f>
        <v>0</v>
      </c>
      <c r="BL2435" s="20" t="s">
        <v>362</v>
      </c>
      <c r="BM2435" s="219" t="s">
        <v>2432</v>
      </c>
    </row>
    <row r="2436" s="2" customFormat="1">
      <c r="A2436" s="42"/>
      <c r="B2436" s="43"/>
      <c r="C2436" s="44"/>
      <c r="D2436" s="221" t="s">
        <v>155</v>
      </c>
      <c r="E2436" s="44"/>
      <c r="F2436" s="222" t="s">
        <v>2433</v>
      </c>
      <c r="G2436" s="44"/>
      <c r="H2436" s="44"/>
      <c r="I2436" s="223"/>
      <c r="J2436" s="44"/>
      <c r="K2436" s="44"/>
      <c r="L2436" s="48"/>
      <c r="M2436" s="224"/>
      <c r="N2436" s="225"/>
      <c r="O2436" s="88"/>
      <c r="P2436" s="88"/>
      <c r="Q2436" s="88"/>
      <c r="R2436" s="88"/>
      <c r="S2436" s="88"/>
      <c r="T2436" s="89"/>
      <c r="U2436" s="42"/>
      <c r="V2436" s="42"/>
      <c r="W2436" s="42"/>
      <c r="X2436" s="42"/>
      <c r="Y2436" s="42"/>
      <c r="Z2436" s="42"/>
      <c r="AA2436" s="42"/>
      <c r="AB2436" s="42"/>
      <c r="AC2436" s="42"/>
      <c r="AD2436" s="42"/>
      <c r="AE2436" s="42"/>
      <c r="AT2436" s="20" t="s">
        <v>155</v>
      </c>
      <c r="AU2436" s="20" t="s">
        <v>88</v>
      </c>
    </row>
    <row r="2437" s="2" customFormat="1">
      <c r="A2437" s="42"/>
      <c r="B2437" s="43"/>
      <c r="C2437" s="44"/>
      <c r="D2437" s="226" t="s">
        <v>156</v>
      </c>
      <c r="E2437" s="44"/>
      <c r="F2437" s="227" t="s">
        <v>2434</v>
      </c>
      <c r="G2437" s="44"/>
      <c r="H2437" s="44"/>
      <c r="I2437" s="223"/>
      <c r="J2437" s="44"/>
      <c r="K2437" s="44"/>
      <c r="L2437" s="48"/>
      <c r="M2437" s="224"/>
      <c r="N2437" s="225"/>
      <c r="O2437" s="88"/>
      <c r="P2437" s="88"/>
      <c r="Q2437" s="88"/>
      <c r="R2437" s="88"/>
      <c r="S2437" s="88"/>
      <c r="T2437" s="89"/>
      <c r="U2437" s="42"/>
      <c r="V2437" s="42"/>
      <c r="W2437" s="42"/>
      <c r="X2437" s="42"/>
      <c r="Y2437" s="42"/>
      <c r="Z2437" s="42"/>
      <c r="AA2437" s="42"/>
      <c r="AB2437" s="42"/>
      <c r="AC2437" s="42"/>
      <c r="AD2437" s="42"/>
      <c r="AE2437" s="42"/>
      <c r="AT2437" s="20" t="s">
        <v>156</v>
      </c>
      <c r="AU2437" s="20" t="s">
        <v>88</v>
      </c>
    </row>
    <row r="2438" s="13" customFormat="1">
      <c r="A2438" s="13"/>
      <c r="B2438" s="229"/>
      <c r="C2438" s="230"/>
      <c r="D2438" s="221" t="s">
        <v>186</v>
      </c>
      <c r="E2438" s="231" t="s">
        <v>32</v>
      </c>
      <c r="F2438" s="232" t="s">
        <v>2435</v>
      </c>
      <c r="G2438" s="230"/>
      <c r="H2438" s="233">
        <v>10.880000000000001</v>
      </c>
      <c r="I2438" s="234"/>
      <c r="J2438" s="230"/>
      <c r="K2438" s="230"/>
      <c r="L2438" s="235"/>
      <c r="M2438" s="236"/>
      <c r="N2438" s="237"/>
      <c r="O2438" s="237"/>
      <c r="P2438" s="237"/>
      <c r="Q2438" s="237"/>
      <c r="R2438" s="237"/>
      <c r="S2438" s="237"/>
      <c r="T2438" s="238"/>
      <c r="U2438" s="13"/>
      <c r="V2438" s="13"/>
      <c r="W2438" s="13"/>
      <c r="X2438" s="13"/>
      <c r="Y2438" s="13"/>
      <c r="Z2438" s="13"/>
      <c r="AA2438" s="13"/>
      <c r="AB2438" s="13"/>
      <c r="AC2438" s="13"/>
      <c r="AD2438" s="13"/>
      <c r="AE2438" s="13"/>
      <c r="AT2438" s="239" t="s">
        <v>186</v>
      </c>
      <c r="AU2438" s="239" t="s">
        <v>88</v>
      </c>
      <c r="AV2438" s="13" t="s">
        <v>88</v>
      </c>
      <c r="AW2438" s="13" t="s">
        <v>39</v>
      </c>
      <c r="AX2438" s="13" t="s">
        <v>78</v>
      </c>
      <c r="AY2438" s="239" t="s">
        <v>146</v>
      </c>
    </row>
    <row r="2439" s="13" customFormat="1">
      <c r="A2439" s="13"/>
      <c r="B2439" s="229"/>
      <c r="C2439" s="230"/>
      <c r="D2439" s="221" t="s">
        <v>186</v>
      </c>
      <c r="E2439" s="231" t="s">
        <v>32</v>
      </c>
      <c r="F2439" s="232" t="s">
        <v>2436</v>
      </c>
      <c r="G2439" s="230"/>
      <c r="H2439" s="233">
        <v>19.899999999999999</v>
      </c>
      <c r="I2439" s="234"/>
      <c r="J2439" s="230"/>
      <c r="K2439" s="230"/>
      <c r="L2439" s="235"/>
      <c r="M2439" s="236"/>
      <c r="N2439" s="237"/>
      <c r="O2439" s="237"/>
      <c r="P2439" s="237"/>
      <c r="Q2439" s="237"/>
      <c r="R2439" s="237"/>
      <c r="S2439" s="237"/>
      <c r="T2439" s="238"/>
      <c r="U2439" s="13"/>
      <c r="V2439" s="13"/>
      <c r="W2439" s="13"/>
      <c r="X2439" s="13"/>
      <c r="Y2439" s="13"/>
      <c r="Z2439" s="13"/>
      <c r="AA2439" s="13"/>
      <c r="AB2439" s="13"/>
      <c r="AC2439" s="13"/>
      <c r="AD2439" s="13"/>
      <c r="AE2439" s="13"/>
      <c r="AT2439" s="239" t="s">
        <v>186</v>
      </c>
      <c r="AU2439" s="239" t="s">
        <v>88</v>
      </c>
      <c r="AV2439" s="13" t="s">
        <v>88</v>
      </c>
      <c r="AW2439" s="13" t="s">
        <v>39</v>
      </c>
      <c r="AX2439" s="13" t="s">
        <v>78</v>
      </c>
      <c r="AY2439" s="239" t="s">
        <v>146</v>
      </c>
    </row>
    <row r="2440" s="13" customFormat="1">
      <c r="A2440" s="13"/>
      <c r="B2440" s="229"/>
      <c r="C2440" s="230"/>
      <c r="D2440" s="221" t="s">
        <v>186</v>
      </c>
      <c r="E2440" s="231" t="s">
        <v>32</v>
      </c>
      <c r="F2440" s="232" t="s">
        <v>2437</v>
      </c>
      <c r="G2440" s="230"/>
      <c r="H2440" s="233">
        <v>9.4199999999999999</v>
      </c>
      <c r="I2440" s="234"/>
      <c r="J2440" s="230"/>
      <c r="K2440" s="230"/>
      <c r="L2440" s="235"/>
      <c r="M2440" s="236"/>
      <c r="N2440" s="237"/>
      <c r="O2440" s="237"/>
      <c r="P2440" s="237"/>
      <c r="Q2440" s="237"/>
      <c r="R2440" s="237"/>
      <c r="S2440" s="237"/>
      <c r="T2440" s="238"/>
      <c r="U2440" s="13"/>
      <c r="V2440" s="13"/>
      <c r="W2440" s="13"/>
      <c r="X2440" s="13"/>
      <c r="Y2440" s="13"/>
      <c r="Z2440" s="13"/>
      <c r="AA2440" s="13"/>
      <c r="AB2440" s="13"/>
      <c r="AC2440" s="13"/>
      <c r="AD2440" s="13"/>
      <c r="AE2440" s="13"/>
      <c r="AT2440" s="239" t="s">
        <v>186</v>
      </c>
      <c r="AU2440" s="239" t="s">
        <v>88</v>
      </c>
      <c r="AV2440" s="13" t="s">
        <v>88</v>
      </c>
      <c r="AW2440" s="13" t="s">
        <v>39</v>
      </c>
      <c r="AX2440" s="13" t="s">
        <v>78</v>
      </c>
      <c r="AY2440" s="239" t="s">
        <v>146</v>
      </c>
    </row>
    <row r="2441" s="13" customFormat="1">
      <c r="A2441" s="13"/>
      <c r="B2441" s="229"/>
      <c r="C2441" s="230"/>
      <c r="D2441" s="221" t="s">
        <v>186</v>
      </c>
      <c r="E2441" s="231" t="s">
        <v>32</v>
      </c>
      <c r="F2441" s="232" t="s">
        <v>2438</v>
      </c>
      <c r="G2441" s="230"/>
      <c r="H2441" s="233">
        <v>22.510000000000002</v>
      </c>
      <c r="I2441" s="234"/>
      <c r="J2441" s="230"/>
      <c r="K2441" s="230"/>
      <c r="L2441" s="235"/>
      <c r="M2441" s="236"/>
      <c r="N2441" s="237"/>
      <c r="O2441" s="237"/>
      <c r="P2441" s="237"/>
      <c r="Q2441" s="237"/>
      <c r="R2441" s="237"/>
      <c r="S2441" s="237"/>
      <c r="T2441" s="238"/>
      <c r="U2441" s="13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13"/>
      <c r="AT2441" s="239" t="s">
        <v>186</v>
      </c>
      <c r="AU2441" s="239" t="s">
        <v>88</v>
      </c>
      <c r="AV2441" s="13" t="s">
        <v>88</v>
      </c>
      <c r="AW2441" s="13" t="s">
        <v>39</v>
      </c>
      <c r="AX2441" s="13" t="s">
        <v>78</v>
      </c>
      <c r="AY2441" s="239" t="s">
        <v>146</v>
      </c>
    </row>
    <row r="2442" s="13" customFormat="1">
      <c r="A2442" s="13"/>
      <c r="B2442" s="229"/>
      <c r="C2442" s="230"/>
      <c r="D2442" s="221" t="s">
        <v>186</v>
      </c>
      <c r="E2442" s="231" t="s">
        <v>32</v>
      </c>
      <c r="F2442" s="232" t="s">
        <v>2439</v>
      </c>
      <c r="G2442" s="230"/>
      <c r="H2442" s="233">
        <v>17.440000000000001</v>
      </c>
      <c r="I2442" s="234"/>
      <c r="J2442" s="230"/>
      <c r="K2442" s="230"/>
      <c r="L2442" s="235"/>
      <c r="M2442" s="236"/>
      <c r="N2442" s="237"/>
      <c r="O2442" s="237"/>
      <c r="P2442" s="237"/>
      <c r="Q2442" s="237"/>
      <c r="R2442" s="237"/>
      <c r="S2442" s="237"/>
      <c r="T2442" s="238"/>
      <c r="U2442" s="13"/>
      <c r="V2442" s="13"/>
      <c r="W2442" s="13"/>
      <c r="X2442" s="13"/>
      <c r="Y2442" s="13"/>
      <c r="Z2442" s="13"/>
      <c r="AA2442" s="13"/>
      <c r="AB2442" s="13"/>
      <c r="AC2442" s="13"/>
      <c r="AD2442" s="13"/>
      <c r="AE2442" s="13"/>
      <c r="AT2442" s="239" t="s">
        <v>186</v>
      </c>
      <c r="AU2442" s="239" t="s">
        <v>88</v>
      </c>
      <c r="AV2442" s="13" t="s">
        <v>88</v>
      </c>
      <c r="AW2442" s="13" t="s">
        <v>39</v>
      </c>
      <c r="AX2442" s="13" t="s">
        <v>78</v>
      </c>
      <c r="AY2442" s="239" t="s">
        <v>146</v>
      </c>
    </row>
    <row r="2443" s="13" customFormat="1">
      <c r="A2443" s="13"/>
      <c r="B2443" s="229"/>
      <c r="C2443" s="230"/>
      <c r="D2443" s="221" t="s">
        <v>186</v>
      </c>
      <c r="E2443" s="231" t="s">
        <v>32</v>
      </c>
      <c r="F2443" s="232" t="s">
        <v>2440</v>
      </c>
      <c r="G2443" s="230"/>
      <c r="H2443" s="233">
        <v>9.9199999999999999</v>
      </c>
      <c r="I2443" s="234"/>
      <c r="J2443" s="230"/>
      <c r="K2443" s="230"/>
      <c r="L2443" s="235"/>
      <c r="M2443" s="236"/>
      <c r="N2443" s="237"/>
      <c r="O2443" s="237"/>
      <c r="P2443" s="237"/>
      <c r="Q2443" s="237"/>
      <c r="R2443" s="237"/>
      <c r="S2443" s="237"/>
      <c r="T2443" s="238"/>
      <c r="U2443" s="13"/>
      <c r="V2443" s="13"/>
      <c r="W2443" s="13"/>
      <c r="X2443" s="13"/>
      <c r="Y2443" s="13"/>
      <c r="Z2443" s="13"/>
      <c r="AA2443" s="13"/>
      <c r="AB2443" s="13"/>
      <c r="AC2443" s="13"/>
      <c r="AD2443" s="13"/>
      <c r="AE2443" s="13"/>
      <c r="AT2443" s="239" t="s">
        <v>186</v>
      </c>
      <c r="AU2443" s="239" t="s">
        <v>88</v>
      </c>
      <c r="AV2443" s="13" t="s">
        <v>88</v>
      </c>
      <c r="AW2443" s="13" t="s">
        <v>39</v>
      </c>
      <c r="AX2443" s="13" t="s">
        <v>78</v>
      </c>
      <c r="AY2443" s="239" t="s">
        <v>146</v>
      </c>
    </row>
    <row r="2444" s="13" customFormat="1">
      <c r="A2444" s="13"/>
      <c r="B2444" s="229"/>
      <c r="C2444" s="230"/>
      <c r="D2444" s="221" t="s">
        <v>186</v>
      </c>
      <c r="E2444" s="231" t="s">
        <v>32</v>
      </c>
      <c r="F2444" s="232" t="s">
        <v>2441</v>
      </c>
      <c r="G2444" s="230"/>
      <c r="H2444" s="233">
        <v>16.899999999999999</v>
      </c>
      <c r="I2444" s="234"/>
      <c r="J2444" s="230"/>
      <c r="K2444" s="230"/>
      <c r="L2444" s="235"/>
      <c r="M2444" s="236"/>
      <c r="N2444" s="237"/>
      <c r="O2444" s="237"/>
      <c r="P2444" s="237"/>
      <c r="Q2444" s="237"/>
      <c r="R2444" s="237"/>
      <c r="S2444" s="237"/>
      <c r="T2444" s="238"/>
      <c r="U2444" s="13"/>
      <c r="V2444" s="13"/>
      <c r="W2444" s="13"/>
      <c r="X2444" s="13"/>
      <c r="Y2444" s="13"/>
      <c r="Z2444" s="13"/>
      <c r="AA2444" s="13"/>
      <c r="AB2444" s="13"/>
      <c r="AC2444" s="13"/>
      <c r="AD2444" s="13"/>
      <c r="AE2444" s="13"/>
      <c r="AT2444" s="239" t="s">
        <v>186</v>
      </c>
      <c r="AU2444" s="239" t="s">
        <v>88</v>
      </c>
      <c r="AV2444" s="13" t="s">
        <v>88</v>
      </c>
      <c r="AW2444" s="13" t="s">
        <v>39</v>
      </c>
      <c r="AX2444" s="13" t="s">
        <v>78</v>
      </c>
      <c r="AY2444" s="239" t="s">
        <v>146</v>
      </c>
    </row>
    <row r="2445" s="13" customFormat="1">
      <c r="A2445" s="13"/>
      <c r="B2445" s="229"/>
      <c r="C2445" s="230"/>
      <c r="D2445" s="221" t="s">
        <v>186</v>
      </c>
      <c r="E2445" s="231" t="s">
        <v>32</v>
      </c>
      <c r="F2445" s="232" t="s">
        <v>2442</v>
      </c>
      <c r="G2445" s="230"/>
      <c r="H2445" s="233">
        <v>8.5800000000000001</v>
      </c>
      <c r="I2445" s="234"/>
      <c r="J2445" s="230"/>
      <c r="K2445" s="230"/>
      <c r="L2445" s="235"/>
      <c r="M2445" s="236"/>
      <c r="N2445" s="237"/>
      <c r="O2445" s="237"/>
      <c r="P2445" s="237"/>
      <c r="Q2445" s="237"/>
      <c r="R2445" s="237"/>
      <c r="S2445" s="237"/>
      <c r="T2445" s="238"/>
      <c r="U2445" s="13"/>
      <c r="V2445" s="13"/>
      <c r="W2445" s="13"/>
      <c r="X2445" s="13"/>
      <c r="Y2445" s="13"/>
      <c r="Z2445" s="13"/>
      <c r="AA2445" s="13"/>
      <c r="AB2445" s="13"/>
      <c r="AC2445" s="13"/>
      <c r="AD2445" s="13"/>
      <c r="AE2445" s="13"/>
      <c r="AT2445" s="239" t="s">
        <v>186</v>
      </c>
      <c r="AU2445" s="239" t="s">
        <v>88</v>
      </c>
      <c r="AV2445" s="13" t="s">
        <v>88</v>
      </c>
      <c r="AW2445" s="13" t="s">
        <v>39</v>
      </c>
      <c r="AX2445" s="13" t="s">
        <v>78</v>
      </c>
      <c r="AY2445" s="239" t="s">
        <v>146</v>
      </c>
    </row>
    <row r="2446" s="13" customFormat="1">
      <c r="A2446" s="13"/>
      <c r="B2446" s="229"/>
      <c r="C2446" s="230"/>
      <c r="D2446" s="221" t="s">
        <v>186</v>
      </c>
      <c r="E2446" s="231" t="s">
        <v>32</v>
      </c>
      <c r="F2446" s="232" t="s">
        <v>2443</v>
      </c>
      <c r="G2446" s="230"/>
      <c r="H2446" s="233">
        <v>14.32</v>
      </c>
      <c r="I2446" s="234"/>
      <c r="J2446" s="230"/>
      <c r="K2446" s="230"/>
      <c r="L2446" s="235"/>
      <c r="M2446" s="236"/>
      <c r="N2446" s="237"/>
      <c r="O2446" s="237"/>
      <c r="P2446" s="237"/>
      <c r="Q2446" s="237"/>
      <c r="R2446" s="237"/>
      <c r="S2446" s="237"/>
      <c r="T2446" s="238"/>
      <c r="U2446" s="13"/>
      <c r="V2446" s="13"/>
      <c r="W2446" s="13"/>
      <c r="X2446" s="13"/>
      <c r="Y2446" s="13"/>
      <c r="Z2446" s="13"/>
      <c r="AA2446" s="13"/>
      <c r="AB2446" s="13"/>
      <c r="AC2446" s="13"/>
      <c r="AD2446" s="13"/>
      <c r="AE2446" s="13"/>
      <c r="AT2446" s="239" t="s">
        <v>186</v>
      </c>
      <c r="AU2446" s="239" t="s">
        <v>88</v>
      </c>
      <c r="AV2446" s="13" t="s">
        <v>88</v>
      </c>
      <c r="AW2446" s="13" t="s">
        <v>39</v>
      </c>
      <c r="AX2446" s="13" t="s">
        <v>78</v>
      </c>
      <c r="AY2446" s="239" t="s">
        <v>146</v>
      </c>
    </row>
    <row r="2447" s="13" customFormat="1">
      <c r="A2447" s="13"/>
      <c r="B2447" s="229"/>
      <c r="C2447" s="230"/>
      <c r="D2447" s="221" t="s">
        <v>186</v>
      </c>
      <c r="E2447" s="231" t="s">
        <v>32</v>
      </c>
      <c r="F2447" s="232" t="s">
        <v>2444</v>
      </c>
      <c r="G2447" s="230"/>
      <c r="H2447" s="233">
        <v>35.07</v>
      </c>
      <c r="I2447" s="234"/>
      <c r="J2447" s="230"/>
      <c r="K2447" s="230"/>
      <c r="L2447" s="235"/>
      <c r="M2447" s="236"/>
      <c r="N2447" s="237"/>
      <c r="O2447" s="237"/>
      <c r="P2447" s="237"/>
      <c r="Q2447" s="237"/>
      <c r="R2447" s="237"/>
      <c r="S2447" s="237"/>
      <c r="T2447" s="238"/>
      <c r="U2447" s="13"/>
      <c r="V2447" s="13"/>
      <c r="W2447" s="13"/>
      <c r="X2447" s="13"/>
      <c r="Y2447" s="13"/>
      <c r="Z2447" s="13"/>
      <c r="AA2447" s="13"/>
      <c r="AB2447" s="13"/>
      <c r="AC2447" s="13"/>
      <c r="AD2447" s="13"/>
      <c r="AE2447" s="13"/>
      <c r="AT2447" s="239" t="s">
        <v>186</v>
      </c>
      <c r="AU2447" s="239" t="s">
        <v>88</v>
      </c>
      <c r="AV2447" s="13" t="s">
        <v>88</v>
      </c>
      <c r="AW2447" s="13" t="s">
        <v>39</v>
      </c>
      <c r="AX2447" s="13" t="s">
        <v>78</v>
      </c>
      <c r="AY2447" s="239" t="s">
        <v>146</v>
      </c>
    </row>
    <row r="2448" s="13" customFormat="1">
      <c r="A2448" s="13"/>
      <c r="B2448" s="229"/>
      <c r="C2448" s="230"/>
      <c r="D2448" s="221" t="s">
        <v>186</v>
      </c>
      <c r="E2448" s="231" t="s">
        <v>32</v>
      </c>
      <c r="F2448" s="232" t="s">
        <v>2445</v>
      </c>
      <c r="G2448" s="230"/>
      <c r="H2448" s="233">
        <v>23</v>
      </c>
      <c r="I2448" s="234"/>
      <c r="J2448" s="230"/>
      <c r="K2448" s="230"/>
      <c r="L2448" s="235"/>
      <c r="M2448" s="236"/>
      <c r="N2448" s="237"/>
      <c r="O2448" s="237"/>
      <c r="P2448" s="237"/>
      <c r="Q2448" s="237"/>
      <c r="R2448" s="237"/>
      <c r="S2448" s="237"/>
      <c r="T2448" s="238"/>
      <c r="U2448" s="13"/>
      <c r="V2448" s="13"/>
      <c r="W2448" s="13"/>
      <c r="X2448" s="13"/>
      <c r="Y2448" s="13"/>
      <c r="Z2448" s="13"/>
      <c r="AA2448" s="13"/>
      <c r="AB2448" s="13"/>
      <c r="AC2448" s="13"/>
      <c r="AD2448" s="13"/>
      <c r="AE2448" s="13"/>
      <c r="AT2448" s="239" t="s">
        <v>186</v>
      </c>
      <c r="AU2448" s="239" t="s">
        <v>88</v>
      </c>
      <c r="AV2448" s="13" t="s">
        <v>88</v>
      </c>
      <c r="AW2448" s="13" t="s">
        <v>39</v>
      </c>
      <c r="AX2448" s="13" t="s">
        <v>78</v>
      </c>
      <c r="AY2448" s="239" t="s">
        <v>146</v>
      </c>
    </row>
    <row r="2449" s="13" customFormat="1">
      <c r="A2449" s="13"/>
      <c r="B2449" s="229"/>
      <c r="C2449" s="230"/>
      <c r="D2449" s="221" t="s">
        <v>186</v>
      </c>
      <c r="E2449" s="231" t="s">
        <v>32</v>
      </c>
      <c r="F2449" s="232" t="s">
        <v>2446</v>
      </c>
      <c r="G2449" s="230"/>
      <c r="H2449" s="233">
        <v>23.140000000000001</v>
      </c>
      <c r="I2449" s="234"/>
      <c r="J2449" s="230"/>
      <c r="K2449" s="230"/>
      <c r="L2449" s="235"/>
      <c r="M2449" s="236"/>
      <c r="N2449" s="237"/>
      <c r="O2449" s="237"/>
      <c r="P2449" s="237"/>
      <c r="Q2449" s="237"/>
      <c r="R2449" s="237"/>
      <c r="S2449" s="237"/>
      <c r="T2449" s="238"/>
      <c r="U2449" s="13"/>
      <c r="V2449" s="13"/>
      <c r="W2449" s="13"/>
      <c r="X2449" s="13"/>
      <c r="Y2449" s="13"/>
      <c r="Z2449" s="13"/>
      <c r="AA2449" s="13"/>
      <c r="AB2449" s="13"/>
      <c r="AC2449" s="13"/>
      <c r="AD2449" s="13"/>
      <c r="AE2449" s="13"/>
      <c r="AT2449" s="239" t="s">
        <v>186</v>
      </c>
      <c r="AU2449" s="239" t="s">
        <v>88</v>
      </c>
      <c r="AV2449" s="13" t="s">
        <v>88</v>
      </c>
      <c r="AW2449" s="13" t="s">
        <v>39</v>
      </c>
      <c r="AX2449" s="13" t="s">
        <v>78</v>
      </c>
      <c r="AY2449" s="239" t="s">
        <v>146</v>
      </c>
    </row>
    <row r="2450" s="15" customFormat="1">
      <c r="A2450" s="15"/>
      <c r="B2450" s="254"/>
      <c r="C2450" s="255"/>
      <c r="D2450" s="221" t="s">
        <v>186</v>
      </c>
      <c r="E2450" s="256" t="s">
        <v>32</v>
      </c>
      <c r="F2450" s="257" t="s">
        <v>256</v>
      </c>
      <c r="G2450" s="255"/>
      <c r="H2450" s="258">
        <v>211.07999999999998</v>
      </c>
      <c r="I2450" s="259"/>
      <c r="J2450" s="255"/>
      <c r="K2450" s="255"/>
      <c r="L2450" s="260"/>
      <c r="M2450" s="261"/>
      <c r="N2450" s="262"/>
      <c r="O2450" s="262"/>
      <c r="P2450" s="262"/>
      <c r="Q2450" s="262"/>
      <c r="R2450" s="262"/>
      <c r="S2450" s="262"/>
      <c r="T2450" s="263"/>
      <c r="U2450" s="15"/>
      <c r="V2450" s="15"/>
      <c r="W2450" s="15"/>
      <c r="X2450" s="15"/>
      <c r="Y2450" s="15"/>
      <c r="Z2450" s="15"/>
      <c r="AA2450" s="15"/>
      <c r="AB2450" s="15"/>
      <c r="AC2450" s="15"/>
      <c r="AD2450" s="15"/>
      <c r="AE2450" s="15"/>
      <c r="AT2450" s="264" t="s">
        <v>186</v>
      </c>
      <c r="AU2450" s="264" t="s">
        <v>88</v>
      </c>
      <c r="AV2450" s="15" t="s">
        <v>171</v>
      </c>
      <c r="AW2450" s="15" t="s">
        <v>39</v>
      </c>
      <c r="AX2450" s="15" t="s">
        <v>86</v>
      </c>
      <c r="AY2450" s="264" t="s">
        <v>146</v>
      </c>
    </row>
    <row r="2451" s="2" customFormat="1" ht="24.15" customHeight="1">
      <c r="A2451" s="42"/>
      <c r="B2451" s="43"/>
      <c r="C2451" s="208" t="s">
        <v>2447</v>
      </c>
      <c r="D2451" s="208" t="s">
        <v>149</v>
      </c>
      <c r="E2451" s="209" t="s">
        <v>2448</v>
      </c>
      <c r="F2451" s="210" t="s">
        <v>2449</v>
      </c>
      <c r="G2451" s="211" t="s">
        <v>294</v>
      </c>
      <c r="H2451" s="212">
        <v>211.08000000000001</v>
      </c>
      <c r="I2451" s="213"/>
      <c r="J2451" s="214">
        <f>ROUND(I2451*H2451,2)</f>
        <v>0</v>
      </c>
      <c r="K2451" s="210" t="s">
        <v>152</v>
      </c>
      <c r="L2451" s="48"/>
      <c r="M2451" s="215" t="s">
        <v>32</v>
      </c>
      <c r="N2451" s="216" t="s">
        <v>49</v>
      </c>
      <c r="O2451" s="88"/>
      <c r="P2451" s="217">
        <f>O2451*H2451</f>
        <v>0</v>
      </c>
      <c r="Q2451" s="217">
        <v>0.0015</v>
      </c>
      <c r="R2451" s="217">
        <f>Q2451*H2451</f>
        <v>0.31662000000000001</v>
      </c>
      <c r="S2451" s="217">
        <v>0</v>
      </c>
      <c r="T2451" s="218">
        <f>S2451*H2451</f>
        <v>0</v>
      </c>
      <c r="U2451" s="42"/>
      <c r="V2451" s="42"/>
      <c r="W2451" s="42"/>
      <c r="X2451" s="42"/>
      <c r="Y2451" s="42"/>
      <c r="Z2451" s="42"/>
      <c r="AA2451" s="42"/>
      <c r="AB2451" s="42"/>
      <c r="AC2451" s="42"/>
      <c r="AD2451" s="42"/>
      <c r="AE2451" s="42"/>
      <c r="AR2451" s="219" t="s">
        <v>362</v>
      </c>
      <c r="AT2451" s="219" t="s">
        <v>149</v>
      </c>
      <c r="AU2451" s="219" t="s">
        <v>88</v>
      </c>
      <c r="AY2451" s="20" t="s">
        <v>146</v>
      </c>
      <c r="BE2451" s="220">
        <f>IF(N2451="základní",J2451,0)</f>
        <v>0</v>
      </c>
      <c r="BF2451" s="220">
        <f>IF(N2451="snížená",J2451,0)</f>
        <v>0</v>
      </c>
      <c r="BG2451" s="220">
        <f>IF(N2451="zákl. přenesená",J2451,0)</f>
        <v>0</v>
      </c>
      <c r="BH2451" s="220">
        <f>IF(N2451="sníž. přenesená",J2451,0)</f>
        <v>0</v>
      </c>
      <c r="BI2451" s="220">
        <f>IF(N2451="nulová",J2451,0)</f>
        <v>0</v>
      </c>
      <c r="BJ2451" s="20" t="s">
        <v>86</v>
      </c>
      <c r="BK2451" s="220">
        <f>ROUND(I2451*H2451,2)</f>
        <v>0</v>
      </c>
      <c r="BL2451" s="20" t="s">
        <v>362</v>
      </c>
      <c r="BM2451" s="219" t="s">
        <v>2450</v>
      </c>
    </row>
    <row r="2452" s="2" customFormat="1">
      <c r="A2452" s="42"/>
      <c r="B2452" s="43"/>
      <c r="C2452" s="44"/>
      <c r="D2452" s="221" t="s">
        <v>155</v>
      </c>
      <c r="E2452" s="44"/>
      <c r="F2452" s="222" t="s">
        <v>2451</v>
      </c>
      <c r="G2452" s="44"/>
      <c r="H2452" s="44"/>
      <c r="I2452" s="223"/>
      <c r="J2452" s="44"/>
      <c r="K2452" s="44"/>
      <c r="L2452" s="48"/>
      <c r="M2452" s="224"/>
      <c r="N2452" s="225"/>
      <c r="O2452" s="88"/>
      <c r="P2452" s="88"/>
      <c r="Q2452" s="88"/>
      <c r="R2452" s="88"/>
      <c r="S2452" s="88"/>
      <c r="T2452" s="89"/>
      <c r="U2452" s="42"/>
      <c r="V2452" s="42"/>
      <c r="W2452" s="42"/>
      <c r="X2452" s="42"/>
      <c r="Y2452" s="42"/>
      <c r="Z2452" s="42"/>
      <c r="AA2452" s="42"/>
      <c r="AB2452" s="42"/>
      <c r="AC2452" s="42"/>
      <c r="AD2452" s="42"/>
      <c r="AE2452" s="42"/>
      <c r="AT2452" s="20" t="s">
        <v>155</v>
      </c>
      <c r="AU2452" s="20" t="s">
        <v>88</v>
      </c>
    </row>
    <row r="2453" s="2" customFormat="1">
      <c r="A2453" s="42"/>
      <c r="B2453" s="43"/>
      <c r="C2453" s="44"/>
      <c r="D2453" s="226" t="s">
        <v>156</v>
      </c>
      <c r="E2453" s="44"/>
      <c r="F2453" s="227" t="s">
        <v>2452</v>
      </c>
      <c r="G2453" s="44"/>
      <c r="H2453" s="44"/>
      <c r="I2453" s="223"/>
      <c r="J2453" s="44"/>
      <c r="K2453" s="44"/>
      <c r="L2453" s="48"/>
      <c r="M2453" s="224"/>
      <c r="N2453" s="225"/>
      <c r="O2453" s="88"/>
      <c r="P2453" s="88"/>
      <c r="Q2453" s="88"/>
      <c r="R2453" s="88"/>
      <c r="S2453" s="88"/>
      <c r="T2453" s="89"/>
      <c r="U2453" s="42"/>
      <c r="V2453" s="42"/>
      <c r="W2453" s="42"/>
      <c r="X2453" s="42"/>
      <c r="Y2453" s="42"/>
      <c r="Z2453" s="42"/>
      <c r="AA2453" s="42"/>
      <c r="AB2453" s="42"/>
      <c r="AC2453" s="42"/>
      <c r="AD2453" s="42"/>
      <c r="AE2453" s="42"/>
      <c r="AT2453" s="20" t="s">
        <v>156</v>
      </c>
      <c r="AU2453" s="20" t="s">
        <v>88</v>
      </c>
    </row>
    <row r="2454" s="13" customFormat="1">
      <c r="A2454" s="13"/>
      <c r="B2454" s="229"/>
      <c r="C2454" s="230"/>
      <c r="D2454" s="221" t="s">
        <v>186</v>
      </c>
      <c r="E2454" s="231" t="s">
        <v>32</v>
      </c>
      <c r="F2454" s="232" t="s">
        <v>2453</v>
      </c>
      <c r="G2454" s="230"/>
      <c r="H2454" s="233">
        <v>211.08000000000001</v>
      </c>
      <c r="I2454" s="234"/>
      <c r="J2454" s="230"/>
      <c r="K2454" s="230"/>
      <c r="L2454" s="235"/>
      <c r="M2454" s="236"/>
      <c r="N2454" s="237"/>
      <c r="O2454" s="237"/>
      <c r="P2454" s="237"/>
      <c r="Q2454" s="237"/>
      <c r="R2454" s="237"/>
      <c r="S2454" s="237"/>
      <c r="T2454" s="238"/>
      <c r="U2454" s="13"/>
      <c r="V2454" s="13"/>
      <c r="W2454" s="13"/>
      <c r="X2454" s="13"/>
      <c r="Y2454" s="13"/>
      <c r="Z2454" s="13"/>
      <c r="AA2454" s="13"/>
      <c r="AB2454" s="13"/>
      <c r="AC2454" s="13"/>
      <c r="AD2454" s="13"/>
      <c r="AE2454" s="13"/>
      <c r="AT2454" s="239" t="s">
        <v>186</v>
      </c>
      <c r="AU2454" s="239" t="s">
        <v>88</v>
      </c>
      <c r="AV2454" s="13" t="s">
        <v>88</v>
      </c>
      <c r="AW2454" s="13" t="s">
        <v>39</v>
      </c>
      <c r="AX2454" s="13" t="s">
        <v>86</v>
      </c>
      <c r="AY2454" s="239" t="s">
        <v>146</v>
      </c>
    </row>
    <row r="2455" s="2" customFormat="1" ht="24.15" customHeight="1">
      <c r="A2455" s="42"/>
      <c r="B2455" s="43"/>
      <c r="C2455" s="208" t="s">
        <v>2454</v>
      </c>
      <c r="D2455" s="208" t="s">
        <v>149</v>
      </c>
      <c r="E2455" s="209" t="s">
        <v>2455</v>
      </c>
      <c r="F2455" s="210" t="s">
        <v>2456</v>
      </c>
      <c r="G2455" s="211" t="s">
        <v>303</v>
      </c>
      <c r="H2455" s="212">
        <v>86</v>
      </c>
      <c r="I2455" s="213"/>
      <c r="J2455" s="214">
        <f>ROUND(I2455*H2455,2)</f>
        <v>0</v>
      </c>
      <c r="K2455" s="210" t="s">
        <v>152</v>
      </c>
      <c r="L2455" s="48"/>
      <c r="M2455" s="215" t="s">
        <v>32</v>
      </c>
      <c r="N2455" s="216" t="s">
        <v>49</v>
      </c>
      <c r="O2455" s="88"/>
      <c r="P2455" s="217">
        <f>O2455*H2455</f>
        <v>0</v>
      </c>
      <c r="Q2455" s="217">
        <v>0.00027999999999999998</v>
      </c>
      <c r="R2455" s="217">
        <f>Q2455*H2455</f>
        <v>0.024079999999999997</v>
      </c>
      <c r="S2455" s="217">
        <v>0</v>
      </c>
      <c r="T2455" s="218">
        <f>S2455*H2455</f>
        <v>0</v>
      </c>
      <c r="U2455" s="42"/>
      <c r="V2455" s="42"/>
      <c r="W2455" s="42"/>
      <c r="X2455" s="42"/>
      <c r="Y2455" s="42"/>
      <c r="Z2455" s="42"/>
      <c r="AA2455" s="42"/>
      <c r="AB2455" s="42"/>
      <c r="AC2455" s="42"/>
      <c r="AD2455" s="42"/>
      <c r="AE2455" s="42"/>
      <c r="AR2455" s="219" t="s">
        <v>362</v>
      </c>
      <c r="AT2455" s="219" t="s">
        <v>149</v>
      </c>
      <c r="AU2455" s="219" t="s">
        <v>88</v>
      </c>
      <c r="AY2455" s="20" t="s">
        <v>146</v>
      </c>
      <c r="BE2455" s="220">
        <f>IF(N2455="základní",J2455,0)</f>
        <v>0</v>
      </c>
      <c r="BF2455" s="220">
        <f>IF(N2455="snížená",J2455,0)</f>
        <v>0</v>
      </c>
      <c r="BG2455" s="220">
        <f>IF(N2455="zákl. přenesená",J2455,0)</f>
        <v>0</v>
      </c>
      <c r="BH2455" s="220">
        <f>IF(N2455="sníž. přenesená",J2455,0)</f>
        <v>0</v>
      </c>
      <c r="BI2455" s="220">
        <f>IF(N2455="nulová",J2455,0)</f>
        <v>0</v>
      </c>
      <c r="BJ2455" s="20" t="s">
        <v>86</v>
      </c>
      <c r="BK2455" s="220">
        <f>ROUND(I2455*H2455,2)</f>
        <v>0</v>
      </c>
      <c r="BL2455" s="20" t="s">
        <v>362</v>
      </c>
      <c r="BM2455" s="219" t="s">
        <v>2457</v>
      </c>
    </row>
    <row r="2456" s="2" customFormat="1">
      <c r="A2456" s="42"/>
      <c r="B2456" s="43"/>
      <c r="C2456" s="44"/>
      <c r="D2456" s="221" t="s">
        <v>155</v>
      </c>
      <c r="E2456" s="44"/>
      <c r="F2456" s="222" t="s">
        <v>2458</v>
      </c>
      <c r="G2456" s="44"/>
      <c r="H2456" s="44"/>
      <c r="I2456" s="223"/>
      <c r="J2456" s="44"/>
      <c r="K2456" s="44"/>
      <c r="L2456" s="48"/>
      <c r="M2456" s="224"/>
      <c r="N2456" s="225"/>
      <c r="O2456" s="88"/>
      <c r="P2456" s="88"/>
      <c r="Q2456" s="88"/>
      <c r="R2456" s="88"/>
      <c r="S2456" s="88"/>
      <c r="T2456" s="89"/>
      <c r="U2456" s="42"/>
      <c r="V2456" s="42"/>
      <c r="W2456" s="42"/>
      <c r="X2456" s="42"/>
      <c r="Y2456" s="42"/>
      <c r="Z2456" s="42"/>
      <c r="AA2456" s="42"/>
      <c r="AB2456" s="42"/>
      <c r="AC2456" s="42"/>
      <c r="AD2456" s="42"/>
      <c r="AE2456" s="42"/>
      <c r="AT2456" s="20" t="s">
        <v>155</v>
      </c>
      <c r="AU2456" s="20" t="s">
        <v>88</v>
      </c>
    </row>
    <row r="2457" s="2" customFormat="1">
      <c r="A2457" s="42"/>
      <c r="B2457" s="43"/>
      <c r="C2457" s="44"/>
      <c r="D2457" s="226" t="s">
        <v>156</v>
      </c>
      <c r="E2457" s="44"/>
      <c r="F2457" s="227" t="s">
        <v>2459</v>
      </c>
      <c r="G2457" s="44"/>
      <c r="H2457" s="44"/>
      <c r="I2457" s="223"/>
      <c r="J2457" s="44"/>
      <c r="K2457" s="44"/>
      <c r="L2457" s="48"/>
      <c r="M2457" s="224"/>
      <c r="N2457" s="225"/>
      <c r="O2457" s="88"/>
      <c r="P2457" s="88"/>
      <c r="Q2457" s="88"/>
      <c r="R2457" s="88"/>
      <c r="S2457" s="88"/>
      <c r="T2457" s="89"/>
      <c r="U2457" s="42"/>
      <c r="V2457" s="42"/>
      <c r="W2457" s="42"/>
      <c r="X2457" s="42"/>
      <c r="Y2457" s="42"/>
      <c r="Z2457" s="42"/>
      <c r="AA2457" s="42"/>
      <c r="AB2457" s="42"/>
      <c r="AC2457" s="42"/>
      <c r="AD2457" s="42"/>
      <c r="AE2457" s="42"/>
      <c r="AT2457" s="20" t="s">
        <v>156</v>
      </c>
      <c r="AU2457" s="20" t="s">
        <v>88</v>
      </c>
    </row>
    <row r="2458" s="2" customFormat="1" ht="16.5" customHeight="1">
      <c r="A2458" s="42"/>
      <c r="B2458" s="43"/>
      <c r="C2458" s="208" t="s">
        <v>2460</v>
      </c>
      <c r="D2458" s="208" t="s">
        <v>149</v>
      </c>
      <c r="E2458" s="209" t="s">
        <v>2461</v>
      </c>
      <c r="F2458" s="210" t="s">
        <v>2462</v>
      </c>
      <c r="G2458" s="211" t="s">
        <v>802</v>
      </c>
      <c r="H2458" s="212">
        <v>48</v>
      </c>
      <c r="I2458" s="213"/>
      <c r="J2458" s="214">
        <f>ROUND(I2458*H2458,2)</f>
        <v>0</v>
      </c>
      <c r="K2458" s="210" t="s">
        <v>152</v>
      </c>
      <c r="L2458" s="48"/>
      <c r="M2458" s="215" t="s">
        <v>32</v>
      </c>
      <c r="N2458" s="216" t="s">
        <v>49</v>
      </c>
      <c r="O2458" s="88"/>
      <c r="P2458" s="217">
        <f>O2458*H2458</f>
        <v>0</v>
      </c>
      <c r="Q2458" s="217">
        <v>0.00021000000000000001</v>
      </c>
      <c r="R2458" s="217">
        <f>Q2458*H2458</f>
        <v>0.01008</v>
      </c>
      <c r="S2458" s="217">
        <v>0</v>
      </c>
      <c r="T2458" s="218">
        <f>S2458*H2458</f>
        <v>0</v>
      </c>
      <c r="U2458" s="42"/>
      <c r="V2458" s="42"/>
      <c r="W2458" s="42"/>
      <c r="X2458" s="42"/>
      <c r="Y2458" s="42"/>
      <c r="Z2458" s="42"/>
      <c r="AA2458" s="42"/>
      <c r="AB2458" s="42"/>
      <c r="AC2458" s="42"/>
      <c r="AD2458" s="42"/>
      <c r="AE2458" s="42"/>
      <c r="AR2458" s="219" t="s">
        <v>362</v>
      </c>
      <c r="AT2458" s="219" t="s">
        <v>149</v>
      </c>
      <c r="AU2458" s="219" t="s">
        <v>88</v>
      </c>
      <c r="AY2458" s="20" t="s">
        <v>146</v>
      </c>
      <c r="BE2458" s="220">
        <f>IF(N2458="základní",J2458,0)</f>
        <v>0</v>
      </c>
      <c r="BF2458" s="220">
        <f>IF(N2458="snížená",J2458,0)</f>
        <v>0</v>
      </c>
      <c r="BG2458" s="220">
        <f>IF(N2458="zákl. přenesená",J2458,0)</f>
        <v>0</v>
      </c>
      <c r="BH2458" s="220">
        <f>IF(N2458="sníž. přenesená",J2458,0)</f>
        <v>0</v>
      </c>
      <c r="BI2458" s="220">
        <f>IF(N2458="nulová",J2458,0)</f>
        <v>0</v>
      </c>
      <c r="BJ2458" s="20" t="s">
        <v>86</v>
      </c>
      <c r="BK2458" s="220">
        <f>ROUND(I2458*H2458,2)</f>
        <v>0</v>
      </c>
      <c r="BL2458" s="20" t="s">
        <v>362</v>
      </c>
      <c r="BM2458" s="219" t="s">
        <v>2463</v>
      </c>
    </row>
    <row r="2459" s="2" customFormat="1">
      <c r="A2459" s="42"/>
      <c r="B2459" s="43"/>
      <c r="C2459" s="44"/>
      <c r="D2459" s="221" t="s">
        <v>155</v>
      </c>
      <c r="E2459" s="44"/>
      <c r="F2459" s="222" t="s">
        <v>2464</v>
      </c>
      <c r="G2459" s="44"/>
      <c r="H2459" s="44"/>
      <c r="I2459" s="223"/>
      <c r="J2459" s="44"/>
      <c r="K2459" s="44"/>
      <c r="L2459" s="48"/>
      <c r="M2459" s="224"/>
      <c r="N2459" s="225"/>
      <c r="O2459" s="88"/>
      <c r="P2459" s="88"/>
      <c r="Q2459" s="88"/>
      <c r="R2459" s="88"/>
      <c r="S2459" s="88"/>
      <c r="T2459" s="89"/>
      <c r="U2459" s="42"/>
      <c r="V2459" s="42"/>
      <c r="W2459" s="42"/>
      <c r="X2459" s="42"/>
      <c r="Y2459" s="42"/>
      <c r="Z2459" s="42"/>
      <c r="AA2459" s="42"/>
      <c r="AB2459" s="42"/>
      <c r="AC2459" s="42"/>
      <c r="AD2459" s="42"/>
      <c r="AE2459" s="42"/>
      <c r="AT2459" s="20" t="s">
        <v>155</v>
      </c>
      <c r="AU2459" s="20" t="s">
        <v>88</v>
      </c>
    </row>
    <row r="2460" s="2" customFormat="1">
      <c r="A2460" s="42"/>
      <c r="B2460" s="43"/>
      <c r="C2460" s="44"/>
      <c r="D2460" s="226" t="s">
        <v>156</v>
      </c>
      <c r="E2460" s="44"/>
      <c r="F2460" s="227" t="s">
        <v>2465</v>
      </c>
      <c r="G2460" s="44"/>
      <c r="H2460" s="44"/>
      <c r="I2460" s="223"/>
      <c r="J2460" s="44"/>
      <c r="K2460" s="44"/>
      <c r="L2460" s="48"/>
      <c r="M2460" s="224"/>
      <c r="N2460" s="225"/>
      <c r="O2460" s="88"/>
      <c r="P2460" s="88"/>
      <c r="Q2460" s="88"/>
      <c r="R2460" s="88"/>
      <c r="S2460" s="88"/>
      <c r="T2460" s="89"/>
      <c r="U2460" s="42"/>
      <c r="V2460" s="42"/>
      <c r="W2460" s="42"/>
      <c r="X2460" s="42"/>
      <c r="Y2460" s="42"/>
      <c r="Z2460" s="42"/>
      <c r="AA2460" s="42"/>
      <c r="AB2460" s="42"/>
      <c r="AC2460" s="42"/>
      <c r="AD2460" s="42"/>
      <c r="AE2460" s="42"/>
      <c r="AT2460" s="20" t="s">
        <v>156</v>
      </c>
      <c r="AU2460" s="20" t="s">
        <v>88</v>
      </c>
    </row>
    <row r="2461" s="13" customFormat="1">
      <c r="A2461" s="13"/>
      <c r="B2461" s="229"/>
      <c r="C2461" s="230"/>
      <c r="D2461" s="221" t="s">
        <v>186</v>
      </c>
      <c r="E2461" s="231" t="s">
        <v>32</v>
      </c>
      <c r="F2461" s="232" t="s">
        <v>2466</v>
      </c>
      <c r="G2461" s="230"/>
      <c r="H2461" s="233">
        <v>48</v>
      </c>
      <c r="I2461" s="234"/>
      <c r="J2461" s="230"/>
      <c r="K2461" s="230"/>
      <c r="L2461" s="235"/>
      <c r="M2461" s="236"/>
      <c r="N2461" s="237"/>
      <c r="O2461" s="237"/>
      <c r="P2461" s="237"/>
      <c r="Q2461" s="237"/>
      <c r="R2461" s="237"/>
      <c r="S2461" s="237"/>
      <c r="T2461" s="238"/>
      <c r="U2461" s="13"/>
      <c r="V2461" s="13"/>
      <c r="W2461" s="13"/>
      <c r="X2461" s="13"/>
      <c r="Y2461" s="13"/>
      <c r="Z2461" s="13"/>
      <c r="AA2461" s="13"/>
      <c r="AB2461" s="13"/>
      <c r="AC2461" s="13"/>
      <c r="AD2461" s="13"/>
      <c r="AE2461" s="13"/>
      <c r="AT2461" s="239" t="s">
        <v>186</v>
      </c>
      <c r="AU2461" s="239" t="s">
        <v>88</v>
      </c>
      <c r="AV2461" s="13" t="s">
        <v>88</v>
      </c>
      <c r="AW2461" s="13" t="s">
        <v>39</v>
      </c>
      <c r="AX2461" s="13" t="s">
        <v>86</v>
      </c>
      <c r="AY2461" s="239" t="s">
        <v>146</v>
      </c>
    </row>
    <row r="2462" s="2" customFormat="1" ht="24.15" customHeight="1">
      <c r="A2462" s="42"/>
      <c r="B2462" s="43"/>
      <c r="C2462" s="208" t="s">
        <v>2467</v>
      </c>
      <c r="D2462" s="208" t="s">
        <v>149</v>
      </c>
      <c r="E2462" s="209" t="s">
        <v>2468</v>
      </c>
      <c r="F2462" s="210" t="s">
        <v>2469</v>
      </c>
      <c r="G2462" s="211" t="s">
        <v>303</v>
      </c>
      <c r="H2462" s="212">
        <v>138.16999999999999</v>
      </c>
      <c r="I2462" s="213"/>
      <c r="J2462" s="214">
        <f>ROUND(I2462*H2462,2)</f>
        <v>0</v>
      </c>
      <c r="K2462" s="210" t="s">
        <v>152</v>
      </c>
      <c r="L2462" s="48"/>
      <c r="M2462" s="215" t="s">
        <v>32</v>
      </c>
      <c r="N2462" s="216" t="s">
        <v>49</v>
      </c>
      <c r="O2462" s="88"/>
      <c r="P2462" s="217">
        <f>O2462*H2462</f>
        <v>0</v>
      </c>
      <c r="Q2462" s="217">
        <v>0.00032000000000000003</v>
      </c>
      <c r="R2462" s="217">
        <f>Q2462*H2462</f>
        <v>0.044214400000000001</v>
      </c>
      <c r="S2462" s="217">
        <v>0</v>
      </c>
      <c r="T2462" s="218">
        <f>S2462*H2462</f>
        <v>0</v>
      </c>
      <c r="U2462" s="42"/>
      <c r="V2462" s="42"/>
      <c r="W2462" s="42"/>
      <c r="X2462" s="42"/>
      <c r="Y2462" s="42"/>
      <c r="Z2462" s="42"/>
      <c r="AA2462" s="42"/>
      <c r="AB2462" s="42"/>
      <c r="AC2462" s="42"/>
      <c r="AD2462" s="42"/>
      <c r="AE2462" s="42"/>
      <c r="AR2462" s="219" t="s">
        <v>362</v>
      </c>
      <c r="AT2462" s="219" t="s">
        <v>149</v>
      </c>
      <c r="AU2462" s="219" t="s">
        <v>88</v>
      </c>
      <c r="AY2462" s="20" t="s">
        <v>146</v>
      </c>
      <c r="BE2462" s="220">
        <f>IF(N2462="základní",J2462,0)</f>
        <v>0</v>
      </c>
      <c r="BF2462" s="220">
        <f>IF(N2462="snížená",J2462,0)</f>
        <v>0</v>
      </c>
      <c r="BG2462" s="220">
        <f>IF(N2462="zákl. přenesená",J2462,0)</f>
        <v>0</v>
      </c>
      <c r="BH2462" s="220">
        <f>IF(N2462="sníž. přenesená",J2462,0)</f>
        <v>0</v>
      </c>
      <c r="BI2462" s="220">
        <f>IF(N2462="nulová",J2462,0)</f>
        <v>0</v>
      </c>
      <c r="BJ2462" s="20" t="s">
        <v>86</v>
      </c>
      <c r="BK2462" s="220">
        <f>ROUND(I2462*H2462,2)</f>
        <v>0</v>
      </c>
      <c r="BL2462" s="20" t="s">
        <v>362</v>
      </c>
      <c r="BM2462" s="219" t="s">
        <v>2470</v>
      </c>
    </row>
    <row r="2463" s="2" customFormat="1">
      <c r="A2463" s="42"/>
      <c r="B2463" s="43"/>
      <c r="C2463" s="44"/>
      <c r="D2463" s="221" t="s">
        <v>155</v>
      </c>
      <c r="E2463" s="44"/>
      <c r="F2463" s="222" t="s">
        <v>2471</v>
      </c>
      <c r="G2463" s="44"/>
      <c r="H2463" s="44"/>
      <c r="I2463" s="223"/>
      <c r="J2463" s="44"/>
      <c r="K2463" s="44"/>
      <c r="L2463" s="48"/>
      <c r="M2463" s="224"/>
      <c r="N2463" s="225"/>
      <c r="O2463" s="88"/>
      <c r="P2463" s="88"/>
      <c r="Q2463" s="88"/>
      <c r="R2463" s="88"/>
      <c r="S2463" s="88"/>
      <c r="T2463" s="89"/>
      <c r="U2463" s="42"/>
      <c r="V2463" s="42"/>
      <c r="W2463" s="42"/>
      <c r="X2463" s="42"/>
      <c r="Y2463" s="42"/>
      <c r="Z2463" s="42"/>
      <c r="AA2463" s="42"/>
      <c r="AB2463" s="42"/>
      <c r="AC2463" s="42"/>
      <c r="AD2463" s="42"/>
      <c r="AE2463" s="42"/>
      <c r="AT2463" s="20" t="s">
        <v>155</v>
      </c>
      <c r="AU2463" s="20" t="s">
        <v>88</v>
      </c>
    </row>
    <row r="2464" s="2" customFormat="1">
      <c r="A2464" s="42"/>
      <c r="B2464" s="43"/>
      <c r="C2464" s="44"/>
      <c r="D2464" s="226" t="s">
        <v>156</v>
      </c>
      <c r="E2464" s="44"/>
      <c r="F2464" s="227" t="s">
        <v>2472</v>
      </c>
      <c r="G2464" s="44"/>
      <c r="H2464" s="44"/>
      <c r="I2464" s="223"/>
      <c r="J2464" s="44"/>
      <c r="K2464" s="44"/>
      <c r="L2464" s="48"/>
      <c r="M2464" s="224"/>
      <c r="N2464" s="225"/>
      <c r="O2464" s="88"/>
      <c r="P2464" s="88"/>
      <c r="Q2464" s="88"/>
      <c r="R2464" s="88"/>
      <c r="S2464" s="88"/>
      <c r="T2464" s="89"/>
      <c r="U2464" s="42"/>
      <c r="V2464" s="42"/>
      <c r="W2464" s="42"/>
      <c r="X2464" s="42"/>
      <c r="Y2464" s="42"/>
      <c r="Z2464" s="42"/>
      <c r="AA2464" s="42"/>
      <c r="AB2464" s="42"/>
      <c r="AC2464" s="42"/>
      <c r="AD2464" s="42"/>
      <c r="AE2464" s="42"/>
      <c r="AT2464" s="20" t="s">
        <v>156</v>
      </c>
      <c r="AU2464" s="20" t="s">
        <v>88</v>
      </c>
    </row>
    <row r="2465" s="13" customFormat="1">
      <c r="A2465" s="13"/>
      <c r="B2465" s="229"/>
      <c r="C2465" s="230"/>
      <c r="D2465" s="221" t="s">
        <v>186</v>
      </c>
      <c r="E2465" s="231" t="s">
        <v>32</v>
      </c>
      <c r="F2465" s="232" t="s">
        <v>659</v>
      </c>
      <c r="G2465" s="230"/>
      <c r="H2465" s="233">
        <v>6.7999999999999998</v>
      </c>
      <c r="I2465" s="234"/>
      <c r="J2465" s="230"/>
      <c r="K2465" s="230"/>
      <c r="L2465" s="235"/>
      <c r="M2465" s="236"/>
      <c r="N2465" s="237"/>
      <c r="O2465" s="237"/>
      <c r="P2465" s="237"/>
      <c r="Q2465" s="237"/>
      <c r="R2465" s="237"/>
      <c r="S2465" s="237"/>
      <c r="T2465" s="238"/>
      <c r="U2465" s="13"/>
      <c r="V2465" s="13"/>
      <c r="W2465" s="13"/>
      <c r="X2465" s="13"/>
      <c r="Y2465" s="13"/>
      <c r="Z2465" s="13"/>
      <c r="AA2465" s="13"/>
      <c r="AB2465" s="13"/>
      <c r="AC2465" s="13"/>
      <c r="AD2465" s="13"/>
      <c r="AE2465" s="13"/>
      <c r="AT2465" s="239" t="s">
        <v>186</v>
      </c>
      <c r="AU2465" s="239" t="s">
        <v>88</v>
      </c>
      <c r="AV2465" s="13" t="s">
        <v>88</v>
      </c>
      <c r="AW2465" s="13" t="s">
        <v>39</v>
      </c>
      <c r="AX2465" s="13" t="s">
        <v>78</v>
      </c>
      <c r="AY2465" s="239" t="s">
        <v>146</v>
      </c>
    </row>
    <row r="2466" s="13" customFormat="1">
      <c r="A2466" s="13"/>
      <c r="B2466" s="229"/>
      <c r="C2466" s="230"/>
      <c r="D2466" s="221" t="s">
        <v>186</v>
      </c>
      <c r="E2466" s="231" t="s">
        <v>32</v>
      </c>
      <c r="F2466" s="232" t="s">
        <v>662</v>
      </c>
      <c r="G2466" s="230"/>
      <c r="H2466" s="233">
        <v>16.579999999999998</v>
      </c>
      <c r="I2466" s="234"/>
      <c r="J2466" s="230"/>
      <c r="K2466" s="230"/>
      <c r="L2466" s="235"/>
      <c r="M2466" s="236"/>
      <c r="N2466" s="237"/>
      <c r="O2466" s="237"/>
      <c r="P2466" s="237"/>
      <c r="Q2466" s="237"/>
      <c r="R2466" s="237"/>
      <c r="S2466" s="237"/>
      <c r="T2466" s="238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  <c r="AT2466" s="239" t="s">
        <v>186</v>
      </c>
      <c r="AU2466" s="239" t="s">
        <v>88</v>
      </c>
      <c r="AV2466" s="13" t="s">
        <v>88</v>
      </c>
      <c r="AW2466" s="13" t="s">
        <v>39</v>
      </c>
      <c r="AX2466" s="13" t="s">
        <v>78</v>
      </c>
      <c r="AY2466" s="239" t="s">
        <v>146</v>
      </c>
    </row>
    <row r="2467" s="13" customFormat="1">
      <c r="A2467" s="13"/>
      <c r="B2467" s="229"/>
      <c r="C2467" s="230"/>
      <c r="D2467" s="221" t="s">
        <v>186</v>
      </c>
      <c r="E2467" s="231" t="s">
        <v>32</v>
      </c>
      <c r="F2467" s="232" t="s">
        <v>663</v>
      </c>
      <c r="G2467" s="230"/>
      <c r="H2467" s="233">
        <v>7.8499999999999996</v>
      </c>
      <c r="I2467" s="234"/>
      <c r="J2467" s="230"/>
      <c r="K2467" s="230"/>
      <c r="L2467" s="235"/>
      <c r="M2467" s="236"/>
      <c r="N2467" s="237"/>
      <c r="O2467" s="237"/>
      <c r="P2467" s="237"/>
      <c r="Q2467" s="237"/>
      <c r="R2467" s="237"/>
      <c r="S2467" s="237"/>
      <c r="T2467" s="238"/>
      <c r="U2467" s="13"/>
      <c r="V2467" s="13"/>
      <c r="W2467" s="13"/>
      <c r="X2467" s="13"/>
      <c r="Y2467" s="13"/>
      <c r="Z2467" s="13"/>
      <c r="AA2467" s="13"/>
      <c r="AB2467" s="13"/>
      <c r="AC2467" s="13"/>
      <c r="AD2467" s="13"/>
      <c r="AE2467" s="13"/>
      <c r="AT2467" s="239" t="s">
        <v>186</v>
      </c>
      <c r="AU2467" s="239" t="s">
        <v>88</v>
      </c>
      <c r="AV2467" s="13" t="s">
        <v>88</v>
      </c>
      <c r="AW2467" s="13" t="s">
        <v>39</v>
      </c>
      <c r="AX2467" s="13" t="s">
        <v>78</v>
      </c>
      <c r="AY2467" s="239" t="s">
        <v>146</v>
      </c>
    </row>
    <row r="2468" s="13" customFormat="1">
      <c r="A2468" s="13"/>
      <c r="B2468" s="229"/>
      <c r="C2468" s="230"/>
      <c r="D2468" s="221" t="s">
        <v>186</v>
      </c>
      <c r="E2468" s="231" t="s">
        <v>32</v>
      </c>
      <c r="F2468" s="232" t="s">
        <v>667</v>
      </c>
      <c r="G2468" s="230"/>
      <c r="H2468" s="233">
        <v>9.7899999999999991</v>
      </c>
      <c r="I2468" s="234"/>
      <c r="J2468" s="230"/>
      <c r="K2468" s="230"/>
      <c r="L2468" s="235"/>
      <c r="M2468" s="236"/>
      <c r="N2468" s="237"/>
      <c r="O2468" s="237"/>
      <c r="P2468" s="237"/>
      <c r="Q2468" s="237"/>
      <c r="R2468" s="237"/>
      <c r="S2468" s="237"/>
      <c r="T2468" s="238"/>
      <c r="U2468" s="13"/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13"/>
      <c r="AT2468" s="239" t="s">
        <v>186</v>
      </c>
      <c r="AU2468" s="239" t="s">
        <v>88</v>
      </c>
      <c r="AV2468" s="13" t="s">
        <v>88</v>
      </c>
      <c r="AW2468" s="13" t="s">
        <v>39</v>
      </c>
      <c r="AX2468" s="13" t="s">
        <v>78</v>
      </c>
      <c r="AY2468" s="239" t="s">
        <v>146</v>
      </c>
    </row>
    <row r="2469" s="13" customFormat="1">
      <c r="A2469" s="13"/>
      <c r="B2469" s="229"/>
      <c r="C2469" s="230"/>
      <c r="D2469" s="221" t="s">
        <v>186</v>
      </c>
      <c r="E2469" s="231" t="s">
        <v>32</v>
      </c>
      <c r="F2469" s="232" t="s">
        <v>671</v>
      </c>
      <c r="G2469" s="230"/>
      <c r="H2469" s="233">
        <v>9.4199999999999999</v>
      </c>
      <c r="I2469" s="234"/>
      <c r="J2469" s="230"/>
      <c r="K2469" s="230"/>
      <c r="L2469" s="235"/>
      <c r="M2469" s="236"/>
      <c r="N2469" s="237"/>
      <c r="O2469" s="237"/>
      <c r="P2469" s="237"/>
      <c r="Q2469" s="237"/>
      <c r="R2469" s="237"/>
      <c r="S2469" s="237"/>
      <c r="T2469" s="238"/>
      <c r="U2469" s="13"/>
      <c r="V2469" s="13"/>
      <c r="W2469" s="13"/>
      <c r="X2469" s="13"/>
      <c r="Y2469" s="13"/>
      <c r="Z2469" s="13"/>
      <c r="AA2469" s="13"/>
      <c r="AB2469" s="13"/>
      <c r="AC2469" s="13"/>
      <c r="AD2469" s="13"/>
      <c r="AE2469" s="13"/>
      <c r="AT2469" s="239" t="s">
        <v>186</v>
      </c>
      <c r="AU2469" s="239" t="s">
        <v>88</v>
      </c>
      <c r="AV2469" s="13" t="s">
        <v>88</v>
      </c>
      <c r="AW2469" s="13" t="s">
        <v>39</v>
      </c>
      <c r="AX2469" s="13" t="s">
        <v>78</v>
      </c>
      <c r="AY2469" s="239" t="s">
        <v>146</v>
      </c>
    </row>
    <row r="2470" s="13" customFormat="1">
      <c r="A2470" s="13"/>
      <c r="B2470" s="229"/>
      <c r="C2470" s="230"/>
      <c r="D2470" s="221" t="s">
        <v>186</v>
      </c>
      <c r="E2470" s="231" t="s">
        <v>32</v>
      </c>
      <c r="F2470" s="232" t="s">
        <v>673</v>
      </c>
      <c r="G2470" s="230"/>
      <c r="H2470" s="233">
        <v>6.7999999999999998</v>
      </c>
      <c r="I2470" s="234"/>
      <c r="J2470" s="230"/>
      <c r="K2470" s="230"/>
      <c r="L2470" s="235"/>
      <c r="M2470" s="236"/>
      <c r="N2470" s="237"/>
      <c r="O2470" s="237"/>
      <c r="P2470" s="237"/>
      <c r="Q2470" s="237"/>
      <c r="R2470" s="237"/>
      <c r="S2470" s="237"/>
      <c r="T2470" s="238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  <c r="AT2470" s="239" t="s">
        <v>186</v>
      </c>
      <c r="AU2470" s="239" t="s">
        <v>88</v>
      </c>
      <c r="AV2470" s="13" t="s">
        <v>88</v>
      </c>
      <c r="AW2470" s="13" t="s">
        <v>39</v>
      </c>
      <c r="AX2470" s="13" t="s">
        <v>78</v>
      </c>
      <c r="AY2470" s="239" t="s">
        <v>146</v>
      </c>
    </row>
    <row r="2471" s="13" customFormat="1">
      <c r="A2471" s="13"/>
      <c r="B2471" s="229"/>
      <c r="C2471" s="230"/>
      <c r="D2471" s="221" t="s">
        <v>186</v>
      </c>
      <c r="E2471" s="231" t="s">
        <v>32</v>
      </c>
      <c r="F2471" s="232" t="s">
        <v>676</v>
      </c>
      <c r="G2471" s="230"/>
      <c r="H2471" s="233">
        <v>16.579999999999998</v>
      </c>
      <c r="I2471" s="234"/>
      <c r="J2471" s="230"/>
      <c r="K2471" s="230"/>
      <c r="L2471" s="235"/>
      <c r="M2471" s="236"/>
      <c r="N2471" s="237"/>
      <c r="O2471" s="237"/>
      <c r="P2471" s="237"/>
      <c r="Q2471" s="237"/>
      <c r="R2471" s="237"/>
      <c r="S2471" s="237"/>
      <c r="T2471" s="238"/>
      <c r="U2471" s="13"/>
      <c r="V2471" s="13"/>
      <c r="W2471" s="13"/>
      <c r="X2471" s="13"/>
      <c r="Y2471" s="13"/>
      <c r="Z2471" s="13"/>
      <c r="AA2471" s="13"/>
      <c r="AB2471" s="13"/>
      <c r="AC2471" s="13"/>
      <c r="AD2471" s="13"/>
      <c r="AE2471" s="13"/>
      <c r="AT2471" s="239" t="s">
        <v>186</v>
      </c>
      <c r="AU2471" s="239" t="s">
        <v>88</v>
      </c>
      <c r="AV2471" s="13" t="s">
        <v>88</v>
      </c>
      <c r="AW2471" s="13" t="s">
        <v>39</v>
      </c>
      <c r="AX2471" s="13" t="s">
        <v>78</v>
      </c>
      <c r="AY2471" s="239" t="s">
        <v>146</v>
      </c>
    </row>
    <row r="2472" s="13" customFormat="1">
      <c r="A2472" s="13"/>
      <c r="B2472" s="229"/>
      <c r="C2472" s="230"/>
      <c r="D2472" s="221" t="s">
        <v>186</v>
      </c>
      <c r="E2472" s="231" t="s">
        <v>32</v>
      </c>
      <c r="F2472" s="232" t="s">
        <v>677</v>
      </c>
      <c r="G2472" s="230"/>
      <c r="H2472" s="233">
        <v>7.8499999999999996</v>
      </c>
      <c r="I2472" s="234"/>
      <c r="J2472" s="230"/>
      <c r="K2472" s="230"/>
      <c r="L2472" s="235"/>
      <c r="M2472" s="236"/>
      <c r="N2472" s="237"/>
      <c r="O2472" s="237"/>
      <c r="P2472" s="237"/>
      <c r="Q2472" s="237"/>
      <c r="R2472" s="237"/>
      <c r="S2472" s="237"/>
      <c r="T2472" s="238"/>
      <c r="U2472" s="13"/>
      <c r="V2472" s="13"/>
      <c r="W2472" s="13"/>
      <c r="X2472" s="13"/>
      <c r="Y2472" s="13"/>
      <c r="Z2472" s="13"/>
      <c r="AA2472" s="13"/>
      <c r="AB2472" s="13"/>
      <c r="AC2472" s="13"/>
      <c r="AD2472" s="13"/>
      <c r="AE2472" s="13"/>
      <c r="AT2472" s="239" t="s">
        <v>186</v>
      </c>
      <c r="AU2472" s="239" t="s">
        <v>88</v>
      </c>
      <c r="AV2472" s="13" t="s">
        <v>88</v>
      </c>
      <c r="AW2472" s="13" t="s">
        <v>39</v>
      </c>
      <c r="AX2472" s="13" t="s">
        <v>78</v>
      </c>
      <c r="AY2472" s="239" t="s">
        <v>146</v>
      </c>
    </row>
    <row r="2473" s="13" customFormat="1">
      <c r="A2473" s="13"/>
      <c r="B2473" s="229"/>
      <c r="C2473" s="230"/>
      <c r="D2473" s="221" t="s">
        <v>186</v>
      </c>
      <c r="E2473" s="231" t="s">
        <v>32</v>
      </c>
      <c r="F2473" s="232" t="s">
        <v>652</v>
      </c>
      <c r="G2473" s="230"/>
      <c r="H2473" s="233">
        <v>7.6299999999999999</v>
      </c>
      <c r="I2473" s="234"/>
      <c r="J2473" s="230"/>
      <c r="K2473" s="230"/>
      <c r="L2473" s="235"/>
      <c r="M2473" s="236"/>
      <c r="N2473" s="237"/>
      <c r="O2473" s="237"/>
      <c r="P2473" s="237"/>
      <c r="Q2473" s="237"/>
      <c r="R2473" s="237"/>
      <c r="S2473" s="237"/>
      <c r="T2473" s="238"/>
      <c r="U2473" s="13"/>
      <c r="V2473" s="13"/>
      <c r="W2473" s="13"/>
      <c r="X2473" s="13"/>
      <c r="Y2473" s="13"/>
      <c r="Z2473" s="13"/>
      <c r="AA2473" s="13"/>
      <c r="AB2473" s="13"/>
      <c r="AC2473" s="13"/>
      <c r="AD2473" s="13"/>
      <c r="AE2473" s="13"/>
      <c r="AT2473" s="239" t="s">
        <v>186</v>
      </c>
      <c r="AU2473" s="239" t="s">
        <v>88</v>
      </c>
      <c r="AV2473" s="13" t="s">
        <v>88</v>
      </c>
      <c r="AW2473" s="13" t="s">
        <v>39</v>
      </c>
      <c r="AX2473" s="13" t="s">
        <v>78</v>
      </c>
      <c r="AY2473" s="239" t="s">
        <v>146</v>
      </c>
    </row>
    <row r="2474" s="13" customFormat="1">
      <c r="A2474" s="13"/>
      <c r="B2474" s="229"/>
      <c r="C2474" s="230"/>
      <c r="D2474" s="221" t="s">
        <v>186</v>
      </c>
      <c r="E2474" s="231" t="s">
        <v>32</v>
      </c>
      <c r="F2474" s="232" t="s">
        <v>654</v>
      </c>
      <c r="G2474" s="230"/>
      <c r="H2474" s="233">
        <v>17.050000000000001</v>
      </c>
      <c r="I2474" s="234"/>
      <c r="J2474" s="230"/>
      <c r="K2474" s="230"/>
      <c r="L2474" s="235"/>
      <c r="M2474" s="236"/>
      <c r="N2474" s="237"/>
      <c r="O2474" s="237"/>
      <c r="P2474" s="237"/>
      <c r="Q2474" s="237"/>
      <c r="R2474" s="237"/>
      <c r="S2474" s="237"/>
      <c r="T2474" s="238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T2474" s="239" t="s">
        <v>186</v>
      </c>
      <c r="AU2474" s="239" t="s">
        <v>88</v>
      </c>
      <c r="AV2474" s="13" t="s">
        <v>88</v>
      </c>
      <c r="AW2474" s="13" t="s">
        <v>39</v>
      </c>
      <c r="AX2474" s="13" t="s">
        <v>78</v>
      </c>
      <c r="AY2474" s="239" t="s">
        <v>146</v>
      </c>
    </row>
    <row r="2475" s="13" customFormat="1">
      <c r="A2475" s="13"/>
      <c r="B2475" s="229"/>
      <c r="C2475" s="230"/>
      <c r="D2475" s="221" t="s">
        <v>186</v>
      </c>
      <c r="E2475" s="231" t="s">
        <v>32</v>
      </c>
      <c r="F2475" s="232" t="s">
        <v>658</v>
      </c>
      <c r="G2475" s="230"/>
      <c r="H2475" s="233">
        <v>15.91</v>
      </c>
      <c r="I2475" s="234"/>
      <c r="J2475" s="230"/>
      <c r="K2475" s="230"/>
      <c r="L2475" s="235"/>
      <c r="M2475" s="236"/>
      <c r="N2475" s="237"/>
      <c r="O2475" s="237"/>
      <c r="P2475" s="237"/>
      <c r="Q2475" s="237"/>
      <c r="R2475" s="237"/>
      <c r="S2475" s="237"/>
      <c r="T2475" s="238"/>
      <c r="U2475" s="13"/>
      <c r="V2475" s="13"/>
      <c r="W2475" s="13"/>
      <c r="X2475" s="13"/>
      <c r="Y2475" s="13"/>
      <c r="Z2475" s="13"/>
      <c r="AA2475" s="13"/>
      <c r="AB2475" s="13"/>
      <c r="AC2475" s="13"/>
      <c r="AD2475" s="13"/>
      <c r="AE2475" s="13"/>
      <c r="AT2475" s="239" t="s">
        <v>186</v>
      </c>
      <c r="AU2475" s="239" t="s">
        <v>88</v>
      </c>
      <c r="AV2475" s="13" t="s">
        <v>88</v>
      </c>
      <c r="AW2475" s="13" t="s">
        <v>39</v>
      </c>
      <c r="AX2475" s="13" t="s">
        <v>78</v>
      </c>
      <c r="AY2475" s="239" t="s">
        <v>146</v>
      </c>
    </row>
    <row r="2476" s="13" customFormat="1">
      <c r="A2476" s="13"/>
      <c r="B2476" s="229"/>
      <c r="C2476" s="230"/>
      <c r="D2476" s="221" t="s">
        <v>186</v>
      </c>
      <c r="E2476" s="231" t="s">
        <v>32</v>
      </c>
      <c r="F2476" s="232" t="s">
        <v>672</v>
      </c>
      <c r="G2476" s="230"/>
      <c r="H2476" s="233">
        <v>15.91</v>
      </c>
      <c r="I2476" s="234"/>
      <c r="J2476" s="230"/>
      <c r="K2476" s="230"/>
      <c r="L2476" s="235"/>
      <c r="M2476" s="236"/>
      <c r="N2476" s="237"/>
      <c r="O2476" s="237"/>
      <c r="P2476" s="237"/>
      <c r="Q2476" s="237"/>
      <c r="R2476" s="237"/>
      <c r="S2476" s="237"/>
      <c r="T2476" s="238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T2476" s="239" t="s">
        <v>186</v>
      </c>
      <c r="AU2476" s="239" t="s">
        <v>88</v>
      </c>
      <c r="AV2476" s="13" t="s">
        <v>88</v>
      </c>
      <c r="AW2476" s="13" t="s">
        <v>39</v>
      </c>
      <c r="AX2476" s="13" t="s">
        <v>78</v>
      </c>
      <c r="AY2476" s="239" t="s">
        <v>146</v>
      </c>
    </row>
    <row r="2477" s="15" customFormat="1">
      <c r="A2477" s="15"/>
      <c r="B2477" s="254"/>
      <c r="C2477" s="255"/>
      <c r="D2477" s="221" t="s">
        <v>186</v>
      </c>
      <c r="E2477" s="256" t="s">
        <v>32</v>
      </c>
      <c r="F2477" s="257" t="s">
        <v>256</v>
      </c>
      <c r="G2477" s="255"/>
      <c r="H2477" s="258">
        <v>138.16999999999999</v>
      </c>
      <c r="I2477" s="259"/>
      <c r="J2477" s="255"/>
      <c r="K2477" s="255"/>
      <c r="L2477" s="260"/>
      <c r="M2477" s="261"/>
      <c r="N2477" s="262"/>
      <c r="O2477" s="262"/>
      <c r="P2477" s="262"/>
      <c r="Q2477" s="262"/>
      <c r="R2477" s="262"/>
      <c r="S2477" s="262"/>
      <c r="T2477" s="263"/>
      <c r="U2477" s="15"/>
      <c r="V2477" s="15"/>
      <c r="W2477" s="15"/>
      <c r="X2477" s="15"/>
      <c r="Y2477" s="15"/>
      <c r="Z2477" s="15"/>
      <c r="AA2477" s="15"/>
      <c r="AB2477" s="15"/>
      <c r="AC2477" s="15"/>
      <c r="AD2477" s="15"/>
      <c r="AE2477" s="15"/>
      <c r="AT2477" s="264" t="s">
        <v>186</v>
      </c>
      <c r="AU2477" s="264" t="s">
        <v>88</v>
      </c>
      <c r="AV2477" s="15" t="s">
        <v>171</v>
      </c>
      <c r="AW2477" s="15" t="s">
        <v>39</v>
      </c>
      <c r="AX2477" s="15" t="s">
        <v>86</v>
      </c>
      <c r="AY2477" s="264" t="s">
        <v>146</v>
      </c>
    </row>
    <row r="2478" s="2" customFormat="1" ht="33" customHeight="1">
      <c r="A2478" s="42"/>
      <c r="B2478" s="43"/>
      <c r="C2478" s="208" t="s">
        <v>2473</v>
      </c>
      <c r="D2478" s="208" t="s">
        <v>149</v>
      </c>
      <c r="E2478" s="209" t="s">
        <v>2474</v>
      </c>
      <c r="F2478" s="210" t="s">
        <v>2475</v>
      </c>
      <c r="G2478" s="211" t="s">
        <v>294</v>
      </c>
      <c r="H2478" s="212">
        <v>211.08000000000001</v>
      </c>
      <c r="I2478" s="213"/>
      <c r="J2478" s="214">
        <f>ROUND(I2478*H2478,2)</f>
        <v>0</v>
      </c>
      <c r="K2478" s="210" t="s">
        <v>152</v>
      </c>
      <c r="L2478" s="48"/>
      <c r="M2478" s="215" t="s">
        <v>32</v>
      </c>
      <c r="N2478" s="216" t="s">
        <v>49</v>
      </c>
      <c r="O2478" s="88"/>
      <c r="P2478" s="217">
        <f>O2478*H2478</f>
        <v>0</v>
      </c>
      <c r="Q2478" s="217">
        <v>0.0051999999999999998</v>
      </c>
      <c r="R2478" s="217">
        <f>Q2478*H2478</f>
        <v>1.0976159999999999</v>
      </c>
      <c r="S2478" s="217">
        <v>0</v>
      </c>
      <c r="T2478" s="218">
        <f>S2478*H2478</f>
        <v>0</v>
      </c>
      <c r="U2478" s="42"/>
      <c r="V2478" s="42"/>
      <c r="W2478" s="42"/>
      <c r="X2478" s="42"/>
      <c r="Y2478" s="42"/>
      <c r="Z2478" s="42"/>
      <c r="AA2478" s="42"/>
      <c r="AB2478" s="42"/>
      <c r="AC2478" s="42"/>
      <c r="AD2478" s="42"/>
      <c r="AE2478" s="42"/>
      <c r="AR2478" s="219" t="s">
        <v>362</v>
      </c>
      <c r="AT2478" s="219" t="s">
        <v>149</v>
      </c>
      <c r="AU2478" s="219" t="s">
        <v>88</v>
      </c>
      <c r="AY2478" s="20" t="s">
        <v>146</v>
      </c>
      <c r="BE2478" s="220">
        <f>IF(N2478="základní",J2478,0)</f>
        <v>0</v>
      </c>
      <c r="BF2478" s="220">
        <f>IF(N2478="snížená",J2478,0)</f>
        <v>0</v>
      </c>
      <c r="BG2478" s="220">
        <f>IF(N2478="zákl. přenesená",J2478,0)</f>
        <v>0</v>
      </c>
      <c r="BH2478" s="220">
        <f>IF(N2478="sníž. přenesená",J2478,0)</f>
        <v>0</v>
      </c>
      <c r="BI2478" s="220">
        <f>IF(N2478="nulová",J2478,0)</f>
        <v>0</v>
      </c>
      <c r="BJ2478" s="20" t="s">
        <v>86</v>
      </c>
      <c r="BK2478" s="220">
        <f>ROUND(I2478*H2478,2)</f>
        <v>0</v>
      </c>
      <c r="BL2478" s="20" t="s">
        <v>362</v>
      </c>
      <c r="BM2478" s="219" t="s">
        <v>2476</v>
      </c>
    </row>
    <row r="2479" s="2" customFormat="1">
      <c r="A2479" s="42"/>
      <c r="B2479" s="43"/>
      <c r="C2479" s="44"/>
      <c r="D2479" s="221" t="s">
        <v>155</v>
      </c>
      <c r="E2479" s="44"/>
      <c r="F2479" s="222" t="s">
        <v>2477</v>
      </c>
      <c r="G2479" s="44"/>
      <c r="H2479" s="44"/>
      <c r="I2479" s="223"/>
      <c r="J2479" s="44"/>
      <c r="K2479" s="44"/>
      <c r="L2479" s="48"/>
      <c r="M2479" s="224"/>
      <c r="N2479" s="225"/>
      <c r="O2479" s="88"/>
      <c r="P2479" s="88"/>
      <c r="Q2479" s="88"/>
      <c r="R2479" s="88"/>
      <c r="S2479" s="88"/>
      <c r="T2479" s="89"/>
      <c r="U2479" s="42"/>
      <c r="V2479" s="42"/>
      <c r="W2479" s="42"/>
      <c r="X2479" s="42"/>
      <c r="Y2479" s="42"/>
      <c r="Z2479" s="42"/>
      <c r="AA2479" s="42"/>
      <c r="AB2479" s="42"/>
      <c r="AC2479" s="42"/>
      <c r="AD2479" s="42"/>
      <c r="AE2479" s="42"/>
      <c r="AT2479" s="20" t="s">
        <v>155</v>
      </c>
      <c r="AU2479" s="20" t="s">
        <v>88</v>
      </c>
    </row>
    <row r="2480" s="2" customFormat="1">
      <c r="A2480" s="42"/>
      <c r="B2480" s="43"/>
      <c r="C2480" s="44"/>
      <c r="D2480" s="226" t="s">
        <v>156</v>
      </c>
      <c r="E2480" s="44"/>
      <c r="F2480" s="227" t="s">
        <v>2478</v>
      </c>
      <c r="G2480" s="44"/>
      <c r="H2480" s="44"/>
      <c r="I2480" s="223"/>
      <c r="J2480" s="44"/>
      <c r="K2480" s="44"/>
      <c r="L2480" s="48"/>
      <c r="M2480" s="224"/>
      <c r="N2480" s="225"/>
      <c r="O2480" s="88"/>
      <c r="P2480" s="88"/>
      <c r="Q2480" s="88"/>
      <c r="R2480" s="88"/>
      <c r="S2480" s="88"/>
      <c r="T2480" s="89"/>
      <c r="U2480" s="42"/>
      <c r="V2480" s="42"/>
      <c r="W2480" s="42"/>
      <c r="X2480" s="42"/>
      <c r="Y2480" s="42"/>
      <c r="Z2480" s="42"/>
      <c r="AA2480" s="42"/>
      <c r="AB2480" s="42"/>
      <c r="AC2480" s="42"/>
      <c r="AD2480" s="42"/>
      <c r="AE2480" s="42"/>
      <c r="AT2480" s="20" t="s">
        <v>156</v>
      </c>
      <c r="AU2480" s="20" t="s">
        <v>88</v>
      </c>
    </row>
    <row r="2481" s="13" customFormat="1">
      <c r="A2481" s="13"/>
      <c r="B2481" s="229"/>
      <c r="C2481" s="230"/>
      <c r="D2481" s="221" t="s">
        <v>186</v>
      </c>
      <c r="E2481" s="231" t="s">
        <v>32</v>
      </c>
      <c r="F2481" s="232" t="s">
        <v>2453</v>
      </c>
      <c r="G2481" s="230"/>
      <c r="H2481" s="233">
        <v>211.08000000000001</v>
      </c>
      <c r="I2481" s="234"/>
      <c r="J2481" s="230"/>
      <c r="K2481" s="230"/>
      <c r="L2481" s="235"/>
      <c r="M2481" s="236"/>
      <c r="N2481" s="237"/>
      <c r="O2481" s="237"/>
      <c r="P2481" s="237"/>
      <c r="Q2481" s="237"/>
      <c r="R2481" s="237"/>
      <c r="S2481" s="237"/>
      <c r="T2481" s="238"/>
      <c r="U2481" s="13"/>
      <c r="V2481" s="13"/>
      <c r="W2481" s="13"/>
      <c r="X2481" s="13"/>
      <c r="Y2481" s="13"/>
      <c r="Z2481" s="13"/>
      <c r="AA2481" s="13"/>
      <c r="AB2481" s="13"/>
      <c r="AC2481" s="13"/>
      <c r="AD2481" s="13"/>
      <c r="AE2481" s="13"/>
      <c r="AT2481" s="239" t="s">
        <v>186</v>
      </c>
      <c r="AU2481" s="239" t="s">
        <v>88</v>
      </c>
      <c r="AV2481" s="13" t="s">
        <v>88</v>
      </c>
      <c r="AW2481" s="13" t="s">
        <v>39</v>
      </c>
      <c r="AX2481" s="13" t="s">
        <v>86</v>
      </c>
      <c r="AY2481" s="239" t="s">
        <v>146</v>
      </c>
    </row>
    <row r="2482" s="2" customFormat="1" ht="16.5" customHeight="1">
      <c r="A2482" s="42"/>
      <c r="B2482" s="43"/>
      <c r="C2482" s="265" t="s">
        <v>2479</v>
      </c>
      <c r="D2482" s="265" t="s">
        <v>286</v>
      </c>
      <c r="E2482" s="266" t="s">
        <v>2480</v>
      </c>
      <c r="F2482" s="267" t="s">
        <v>2481</v>
      </c>
      <c r="G2482" s="268" t="s">
        <v>294</v>
      </c>
      <c r="H2482" s="269">
        <v>232.18799999999999</v>
      </c>
      <c r="I2482" s="270"/>
      <c r="J2482" s="271">
        <f>ROUND(I2482*H2482,2)</f>
        <v>0</v>
      </c>
      <c r="K2482" s="267" t="s">
        <v>152</v>
      </c>
      <c r="L2482" s="272"/>
      <c r="M2482" s="273" t="s">
        <v>32</v>
      </c>
      <c r="N2482" s="274" t="s">
        <v>49</v>
      </c>
      <c r="O2482" s="88"/>
      <c r="P2482" s="217">
        <f>O2482*H2482</f>
        <v>0</v>
      </c>
      <c r="Q2482" s="217">
        <v>0.0126</v>
      </c>
      <c r="R2482" s="217">
        <f>Q2482*H2482</f>
        <v>2.9255687999999997</v>
      </c>
      <c r="S2482" s="217">
        <v>0</v>
      </c>
      <c r="T2482" s="218">
        <f>S2482*H2482</f>
        <v>0</v>
      </c>
      <c r="U2482" s="42"/>
      <c r="V2482" s="42"/>
      <c r="W2482" s="42"/>
      <c r="X2482" s="42"/>
      <c r="Y2482" s="42"/>
      <c r="Z2482" s="42"/>
      <c r="AA2482" s="42"/>
      <c r="AB2482" s="42"/>
      <c r="AC2482" s="42"/>
      <c r="AD2482" s="42"/>
      <c r="AE2482" s="42"/>
      <c r="AR2482" s="219" t="s">
        <v>538</v>
      </c>
      <c r="AT2482" s="219" t="s">
        <v>286</v>
      </c>
      <c r="AU2482" s="219" t="s">
        <v>88</v>
      </c>
      <c r="AY2482" s="20" t="s">
        <v>146</v>
      </c>
      <c r="BE2482" s="220">
        <f>IF(N2482="základní",J2482,0)</f>
        <v>0</v>
      </c>
      <c r="BF2482" s="220">
        <f>IF(N2482="snížená",J2482,0)</f>
        <v>0</v>
      </c>
      <c r="BG2482" s="220">
        <f>IF(N2482="zákl. přenesená",J2482,0)</f>
        <v>0</v>
      </c>
      <c r="BH2482" s="220">
        <f>IF(N2482="sníž. přenesená",J2482,0)</f>
        <v>0</v>
      </c>
      <c r="BI2482" s="220">
        <f>IF(N2482="nulová",J2482,0)</f>
        <v>0</v>
      </c>
      <c r="BJ2482" s="20" t="s">
        <v>86</v>
      </c>
      <c r="BK2482" s="220">
        <f>ROUND(I2482*H2482,2)</f>
        <v>0</v>
      </c>
      <c r="BL2482" s="20" t="s">
        <v>362</v>
      </c>
      <c r="BM2482" s="219" t="s">
        <v>2482</v>
      </c>
    </row>
    <row r="2483" s="2" customFormat="1">
      <c r="A2483" s="42"/>
      <c r="B2483" s="43"/>
      <c r="C2483" s="44"/>
      <c r="D2483" s="221" t="s">
        <v>155</v>
      </c>
      <c r="E2483" s="44"/>
      <c r="F2483" s="222" t="s">
        <v>2481</v>
      </c>
      <c r="G2483" s="44"/>
      <c r="H2483" s="44"/>
      <c r="I2483" s="223"/>
      <c r="J2483" s="44"/>
      <c r="K2483" s="44"/>
      <c r="L2483" s="48"/>
      <c r="M2483" s="224"/>
      <c r="N2483" s="225"/>
      <c r="O2483" s="88"/>
      <c r="P2483" s="88"/>
      <c r="Q2483" s="88"/>
      <c r="R2483" s="88"/>
      <c r="S2483" s="88"/>
      <c r="T2483" s="89"/>
      <c r="U2483" s="42"/>
      <c r="V2483" s="42"/>
      <c r="W2483" s="42"/>
      <c r="X2483" s="42"/>
      <c r="Y2483" s="42"/>
      <c r="Z2483" s="42"/>
      <c r="AA2483" s="42"/>
      <c r="AB2483" s="42"/>
      <c r="AC2483" s="42"/>
      <c r="AD2483" s="42"/>
      <c r="AE2483" s="42"/>
      <c r="AT2483" s="20" t="s">
        <v>155</v>
      </c>
      <c r="AU2483" s="20" t="s">
        <v>88</v>
      </c>
    </row>
    <row r="2484" s="13" customFormat="1">
      <c r="A2484" s="13"/>
      <c r="B2484" s="229"/>
      <c r="C2484" s="230"/>
      <c r="D2484" s="221" t="s">
        <v>186</v>
      </c>
      <c r="E2484" s="230"/>
      <c r="F2484" s="232" t="s">
        <v>2483</v>
      </c>
      <c r="G2484" s="230"/>
      <c r="H2484" s="233">
        <v>232.18799999999999</v>
      </c>
      <c r="I2484" s="234"/>
      <c r="J2484" s="230"/>
      <c r="K2484" s="230"/>
      <c r="L2484" s="235"/>
      <c r="M2484" s="236"/>
      <c r="N2484" s="237"/>
      <c r="O2484" s="237"/>
      <c r="P2484" s="237"/>
      <c r="Q2484" s="237"/>
      <c r="R2484" s="237"/>
      <c r="S2484" s="237"/>
      <c r="T2484" s="238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T2484" s="239" t="s">
        <v>186</v>
      </c>
      <c r="AU2484" s="239" t="s">
        <v>88</v>
      </c>
      <c r="AV2484" s="13" t="s">
        <v>88</v>
      </c>
      <c r="AW2484" s="13" t="s">
        <v>4</v>
      </c>
      <c r="AX2484" s="13" t="s">
        <v>86</v>
      </c>
      <c r="AY2484" s="239" t="s">
        <v>146</v>
      </c>
    </row>
    <row r="2485" s="2" customFormat="1" ht="24.15" customHeight="1">
      <c r="A2485" s="42"/>
      <c r="B2485" s="43"/>
      <c r="C2485" s="208" t="s">
        <v>2484</v>
      </c>
      <c r="D2485" s="208" t="s">
        <v>149</v>
      </c>
      <c r="E2485" s="209" t="s">
        <v>2485</v>
      </c>
      <c r="F2485" s="210" t="s">
        <v>2486</v>
      </c>
      <c r="G2485" s="211" t="s">
        <v>265</v>
      </c>
      <c r="H2485" s="212">
        <v>4.4820000000000002</v>
      </c>
      <c r="I2485" s="213"/>
      <c r="J2485" s="214">
        <f>ROUND(I2485*H2485,2)</f>
        <v>0</v>
      </c>
      <c r="K2485" s="210" t="s">
        <v>152</v>
      </c>
      <c r="L2485" s="48"/>
      <c r="M2485" s="215" t="s">
        <v>32</v>
      </c>
      <c r="N2485" s="216" t="s">
        <v>49</v>
      </c>
      <c r="O2485" s="88"/>
      <c r="P2485" s="217">
        <f>O2485*H2485</f>
        <v>0</v>
      </c>
      <c r="Q2485" s="217">
        <v>0</v>
      </c>
      <c r="R2485" s="217">
        <f>Q2485*H2485</f>
        <v>0</v>
      </c>
      <c r="S2485" s="217">
        <v>0</v>
      </c>
      <c r="T2485" s="218">
        <f>S2485*H2485</f>
        <v>0</v>
      </c>
      <c r="U2485" s="42"/>
      <c r="V2485" s="42"/>
      <c r="W2485" s="42"/>
      <c r="X2485" s="42"/>
      <c r="Y2485" s="42"/>
      <c r="Z2485" s="42"/>
      <c r="AA2485" s="42"/>
      <c r="AB2485" s="42"/>
      <c r="AC2485" s="42"/>
      <c r="AD2485" s="42"/>
      <c r="AE2485" s="42"/>
      <c r="AR2485" s="219" t="s">
        <v>362</v>
      </c>
      <c r="AT2485" s="219" t="s">
        <v>149</v>
      </c>
      <c r="AU2485" s="219" t="s">
        <v>88</v>
      </c>
      <c r="AY2485" s="20" t="s">
        <v>146</v>
      </c>
      <c r="BE2485" s="220">
        <f>IF(N2485="základní",J2485,0)</f>
        <v>0</v>
      </c>
      <c r="BF2485" s="220">
        <f>IF(N2485="snížená",J2485,0)</f>
        <v>0</v>
      </c>
      <c r="BG2485" s="220">
        <f>IF(N2485="zákl. přenesená",J2485,0)</f>
        <v>0</v>
      </c>
      <c r="BH2485" s="220">
        <f>IF(N2485="sníž. přenesená",J2485,0)</f>
        <v>0</v>
      </c>
      <c r="BI2485" s="220">
        <f>IF(N2485="nulová",J2485,0)</f>
        <v>0</v>
      </c>
      <c r="BJ2485" s="20" t="s">
        <v>86</v>
      </c>
      <c r="BK2485" s="220">
        <f>ROUND(I2485*H2485,2)</f>
        <v>0</v>
      </c>
      <c r="BL2485" s="20" t="s">
        <v>362</v>
      </c>
      <c r="BM2485" s="219" t="s">
        <v>2487</v>
      </c>
    </row>
    <row r="2486" s="2" customFormat="1">
      <c r="A2486" s="42"/>
      <c r="B2486" s="43"/>
      <c r="C2486" s="44"/>
      <c r="D2486" s="221" t="s">
        <v>155</v>
      </c>
      <c r="E2486" s="44"/>
      <c r="F2486" s="222" t="s">
        <v>2488</v>
      </c>
      <c r="G2486" s="44"/>
      <c r="H2486" s="44"/>
      <c r="I2486" s="223"/>
      <c r="J2486" s="44"/>
      <c r="K2486" s="44"/>
      <c r="L2486" s="48"/>
      <c r="M2486" s="224"/>
      <c r="N2486" s="225"/>
      <c r="O2486" s="88"/>
      <c r="P2486" s="88"/>
      <c r="Q2486" s="88"/>
      <c r="R2486" s="88"/>
      <c r="S2486" s="88"/>
      <c r="T2486" s="89"/>
      <c r="U2486" s="42"/>
      <c r="V2486" s="42"/>
      <c r="W2486" s="42"/>
      <c r="X2486" s="42"/>
      <c r="Y2486" s="42"/>
      <c r="Z2486" s="42"/>
      <c r="AA2486" s="42"/>
      <c r="AB2486" s="42"/>
      <c r="AC2486" s="42"/>
      <c r="AD2486" s="42"/>
      <c r="AE2486" s="42"/>
      <c r="AT2486" s="20" t="s">
        <v>155</v>
      </c>
      <c r="AU2486" s="20" t="s">
        <v>88</v>
      </c>
    </row>
    <row r="2487" s="2" customFormat="1">
      <c r="A2487" s="42"/>
      <c r="B2487" s="43"/>
      <c r="C2487" s="44"/>
      <c r="D2487" s="226" t="s">
        <v>156</v>
      </c>
      <c r="E2487" s="44"/>
      <c r="F2487" s="227" t="s">
        <v>2489</v>
      </c>
      <c r="G2487" s="44"/>
      <c r="H2487" s="44"/>
      <c r="I2487" s="223"/>
      <c r="J2487" s="44"/>
      <c r="K2487" s="44"/>
      <c r="L2487" s="48"/>
      <c r="M2487" s="224"/>
      <c r="N2487" s="225"/>
      <c r="O2487" s="88"/>
      <c r="P2487" s="88"/>
      <c r="Q2487" s="88"/>
      <c r="R2487" s="88"/>
      <c r="S2487" s="88"/>
      <c r="T2487" s="89"/>
      <c r="U2487" s="42"/>
      <c r="V2487" s="42"/>
      <c r="W2487" s="42"/>
      <c r="X2487" s="42"/>
      <c r="Y2487" s="42"/>
      <c r="Z2487" s="42"/>
      <c r="AA2487" s="42"/>
      <c r="AB2487" s="42"/>
      <c r="AC2487" s="42"/>
      <c r="AD2487" s="42"/>
      <c r="AE2487" s="42"/>
      <c r="AT2487" s="20" t="s">
        <v>156</v>
      </c>
      <c r="AU2487" s="20" t="s">
        <v>88</v>
      </c>
    </row>
    <row r="2488" s="12" customFormat="1" ht="22.8" customHeight="1">
      <c r="A2488" s="12"/>
      <c r="B2488" s="192"/>
      <c r="C2488" s="193"/>
      <c r="D2488" s="194" t="s">
        <v>77</v>
      </c>
      <c r="E2488" s="206" t="s">
        <v>2490</v>
      </c>
      <c r="F2488" s="206" t="s">
        <v>2491</v>
      </c>
      <c r="G2488" s="193"/>
      <c r="H2488" s="193"/>
      <c r="I2488" s="196"/>
      <c r="J2488" s="207">
        <f>BK2488</f>
        <v>0</v>
      </c>
      <c r="K2488" s="193"/>
      <c r="L2488" s="198"/>
      <c r="M2488" s="199"/>
      <c r="N2488" s="200"/>
      <c r="O2488" s="200"/>
      <c r="P2488" s="201">
        <f>SUM(P2489:P2515)</f>
        <v>0</v>
      </c>
      <c r="Q2488" s="200"/>
      <c r="R2488" s="201">
        <f>SUM(R2489:R2515)</f>
        <v>0.091469599999999984</v>
      </c>
      <c r="S2488" s="200"/>
      <c r="T2488" s="202">
        <f>SUM(T2489:T2515)</f>
        <v>0</v>
      </c>
      <c r="U2488" s="12"/>
      <c r="V2488" s="12"/>
      <c r="W2488" s="12"/>
      <c r="X2488" s="12"/>
      <c r="Y2488" s="12"/>
      <c r="Z2488" s="12"/>
      <c r="AA2488" s="12"/>
      <c r="AB2488" s="12"/>
      <c r="AC2488" s="12"/>
      <c r="AD2488" s="12"/>
      <c r="AE2488" s="12"/>
      <c r="AR2488" s="203" t="s">
        <v>88</v>
      </c>
      <c r="AT2488" s="204" t="s">
        <v>77</v>
      </c>
      <c r="AU2488" s="204" t="s">
        <v>86</v>
      </c>
      <c r="AY2488" s="203" t="s">
        <v>146</v>
      </c>
      <c r="BK2488" s="205">
        <f>SUM(BK2489:BK2515)</f>
        <v>0</v>
      </c>
    </row>
    <row r="2489" s="2" customFormat="1" ht="24.15" customHeight="1">
      <c r="A2489" s="42"/>
      <c r="B2489" s="43"/>
      <c r="C2489" s="208" t="s">
        <v>2492</v>
      </c>
      <c r="D2489" s="208" t="s">
        <v>149</v>
      </c>
      <c r="E2489" s="209" t="s">
        <v>2493</v>
      </c>
      <c r="F2489" s="210" t="s">
        <v>2494</v>
      </c>
      <c r="G2489" s="211" t="s">
        <v>294</v>
      </c>
      <c r="H2489" s="212">
        <v>191.30799999999999</v>
      </c>
      <c r="I2489" s="213"/>
      <c r="J2489" s="214">
        <f>ROUND(I2489*H2489,2)</f>
        <v>0</v>
      </c>
      <c r="K2489" s="210" t="s">
        <v>152</v>
      </c>
      <c r="L2489" s="48"/>
      <c r="M2489" s="215" t="s">
        <v>32</v>
      </c>
      <c r="N2489" s="216" t="s">
        <v>49</v>
      </c>
      <c r="O2489" s="88"/>
      <c r="P2489" s="217">
        <f>O2489*H2489</f>
        <v>0</v>
      </c>
      <c r="Q2489" s="217">
        <v>0.00014999999999999999</v>
      </c>
      <c r="R2489" s="217">
        <f>Q2489*H2489</f>
        <v>0.028696199999999998</v>
      </c>
      <c r="S2489" s="217">
        <v>0</v>
      </c>
      <c r="T2489" s="218">
        <f>S2489*H2489</f>
        <v>0</v>
      </c>
      <c r="U2489" s="42"/>
      <c r="V2489" s="42"/>
      <c r="W2489" s="42"/>
      <c r="X2489" s="42"/>
      <c r="Y2489" s="42"/>
      <c r="Z2489" s="42"/>
      <c r="AA2489" s="42"/>
      <c r="AB2489" s="42"/>
      <c r="AC2489" s="42"/>
      <c r="AD2489" s="42"/>
      <c r="AE2489" s="42"/>
      <c r="AR2489" s="219" t="s">
        <v>362</v>
      </c>
      <c r="AT2489" s="219" t="s">
        <v>149</v>
      </c>
      <c r="AU2489" s="219" t="s">
        <v>88</v>
      </c>
      <c r="AY2489" s="20" t="s">
        <v>146</v>
      </c>
      <c r="BE2489" s="220">
        <f>IF(N2489="základní",J2489,0)</f>
        <v>0</v>
      </c>
      <c r="BF2489" s="220">
        <f>IF(N2489="snížená",J2489,0)</f>
        <v>0</v>
      </c>
      <c r="BG2489" s="220">
        <f>IF(N2489="zákl. přenesená",J2489,0)</f>
        <v>0</v>
      </c>
      <c r="BH2489" s="220">
        <f>IF(N2489="sníž. přenesená",J2489,0)</f>
        <v>0</v>
      </c>
      <c r="BI2489" s="220">
        <f>IF(N2489="nulová",J2489,0)</f>
        <v>0</v>
      </c>
      <c r="BJ2489" s="20" t="s">
        <v>86</v>
      </c>
      <c r="BK2489" s="220">
        <f>ROUND(I2489*H2489,2)</f>
        <v>0</v>
      </c>
      <c r="BL2489" s="20" t="s">
        <v>362</v>
      </c>
      <c r="BM2489" s="219" t="s">
        <v>2495</v>
      </c>
    </row>
    <row r="2490" s="2" customFormat="1">
      <c r="A2490" s="42"/>
      <c r="B2490" s="43"/>
      <c r="C2490" s="44"/>
      <c r="D2490" s="221" t="s">
        <v>155</v>
      </c>
      <c r="E2490" s="44"/>
      <c r="F2490" s="222" t="s">
        <v>2496</v>
      </c>
      <c r="G2490" s="44"/>
      <c r="H2490" s="44"/>
      <c r="I2490" s="223"/>
      <c r="J2490" s="44"/>
      <c r="K2490" s="44"/>
      <c r="L2490" s="48"/>
      <c r="M2490" s="224"/>
      <c r="N2490" s="225"/>
      <c r="O2490" s="88"/>
      <c r="P2490" s="88"/>
      <c r="Q2490" s="88"/>
      <c r="R2490" s="88"/>
      <c r="S2490" s="88"/>
      <c r="T2490" s="89"/>
      <c r="U2490" s="42"/>
      <c r="V2490" s="42"/>
      <c r="W2490" s="42"/>
      <c r="X2490" s="42"/>
      <c r="Y2490" s="42"/>
      <c r="Z2490" s="42"/>
      <c r="AA2490" s="42"/>
      <c r="AB2490" s="42"/>
      <c r="AC2490" s="42"/>
      <c r="AD2490" s="42"/>
      <c r="AE2490" s="42"/>
      <c r="AT2490" s="20" t="s">
        <v>155</v>
      </c>
      <c r="AU2490" s="20" t="s">
        <v>88</v>
      </c>
    </row>
    <row r="2491" s="2" customFormat="1">
      <c r="A2491" s="42"/>
      <c r="B2491" s="43"/>
      <c r="C2491" s="44"/>
      <c r="D2491" s="226" t="s">
        <v>156</v>
      </c>
      <c r="E2491" s="44"/>
      <c r="F2491" s="227" t="s">
        <v>2497</v>
      </c>
      <c r="G2491" s="44"/>
      <c r="H2491" s="44"/>
      <c r="I2491" s="223"/>
      <c r="J2491" s="44"/>
      <c r="K2491" s="44"/>
      <c r="L2491" s="48"/>
      <c r="M2491" s="224"/>
      <c r="N2491" s="225"/>
      <c r="O2491" s="88"/>
      <c r="P2491" s="88"/>
      <c r="Q2491" s="88"/>
      <c r="R2491" s="88"/>
      <c r="S2491" s="88"/>
      <c r="T2491" s="89"/>
      <c r="U2491" s="42"/>
      <c r="V2491" s="42"/>
      <c r="W2491" s="42"/>
      <c r="X2491" s="42"/>
      <c r="Y2491" s="42"/>
      <c r="Z2491" s="42"/>
      <c r="AA2491" s="42"/>
      <c r="AB2491" s="42"/>
      <c r="AC2491" s="42"/>
      <c r="AD2491" s="42"/>
      <c r="AE2491" s="42"/>
      <c r="AT2491" s="20" t="s">
        <v>156</v>
      </c>
      <c r="AU2491" s="20" t="s">
        <v>88</v>
      </c>
    </row>
    <row r="2492" s="14" customFormat="1">
      <c r="A2492" s="14"/>
      <c r="B2492" s="244"/>
      <c r="C2492" s="245"/>
      <c r="D2492" s="221" t="s">
        <v>186</v>
      </c>
      <c r="E2492" s="246" t="s">
        <v>32</v>
      </c>
      <c r="F2492" s="247" t="s">
        <v>2498</v>
      </c>
      <c r="G2492" s="245"/>
      <c r="H2492" s="246" t="s">
        <v>32</v>
      </c>
      <c r="I2492" s="248"/>
      <c r="J2492" s="245"/>
      <c r="K2492" s="245"/>
      <c r="L2492" s="249"/>
      <c r="M2492" s="250"/>
      <c r="N2492" s="251"/>
      <c r="O2492" s="251"/>
      <c r="P2492" s="251"/>
      <c r="Q2492" s="251"/>
      <c r="R2492" s="251"/>
      <c r="S2492" s="251"/>
      <c r="T2492" s="252"/>
      <c r="U2492" s="14"/>
      <c r="V2492" s="14"/>
      <c r="W2492" s="14"/>
      <c r="X2492" s="14"/>
      <c r="Y2492" s="14"/>
      <c r="Z2492" s="14"/>
      <c r="AA2492" s="14"/>
      <c r="AB2492" s="14"/>
      <c r="AC2492" s="14"/>
      <c r="AD2492" s="14"/>
      <c r="AE2492" s="14"/>
      <c r="AT2492" s="253" t="s">
        <v>186</v>
      </c>
      <c r="AU2492" s="253" t="s">
        <v>88</v>
      </c>
      <c r="AV2492" s="14" t="s">
        <v>86</v>
      </c>
      <c r="AW2492" s="14" t="s">
        <v>39</v>
      </c>
      <c r="AX2492" s="14" t="s">
        <v>78</v>
      </c>
      <c r="AY2492" s="253" t="s">
        <v>146</v>
      </c>
    </row>
    <row r="2493" s="13" customFormat="1">
      <c r="A2493" s="13"/>
      <c r="B2493" s="229"/>
      <c r="C2493" s="230"/>
      <c r="D2493" s="221" t="s">
        <v>186</v>
      </c>
      <c r="E2493" s="231" t="s">
        <v>32</v>
      </c>
      <c r="F2493" s="232" t="s">
        <v>2499</v>
      </c>
      <c r="G2493" s="230"/>
      <c r="H2493" s="233">
        <v>158.71700000000001</v>
      </c>
      <c r="I2493" s="234"/>
      <c r="J2493" s="230"/>
      <c r="K2493" s="230"/>
      <c r="L2493" s="235"/>
      <c r="M2493" s="236"/>
      <c r="N2493" s="237"/>
      <c r="O2493" s="237"/>
      <c r="P2493" s="237"/>
      <c r="Q2493" s="237"/>
      <c r="R2493" s="237"/>
      <c r="S2493" s="237"/>
      <c r="T2493" s="238"/>
      <c r="U2493" s="13"/>
      <c r="V2493" s="13"/>
      <c r="W2493" s="13"/>
      <c r="X2493" s="13"/>
      <c r="Y2493" s="13"/>
      <c r="Z2493" s="13"/>
      <c r="AA2493" s="13"/>
      <c r="AB2493" s="13"/>
      <c r="AC2493" s="13"/>
      <c r="AD2493" s="13"/>
      <c r="AE2493" s="13"/>
      <c r="AT2493" s="239" t="s">
        <v>186</v>
      </c>
      <c r="AU2493" s="239" t="s">
        <v>88</v>
      </c>
      <c r="AV2493" s="13" t="s">
        <v>88</v>
      </c>
      <c r="AW2493" s="13" t="s">
        <v>39</v>
      </c>
      <c r="AX2493" s="13" t="s">
        <v>78</v>
      </c>
      <c r="AY2493" s="239" t="s">
        <v>146</v>
      </c>
    </row>
    <row r="2494" s="13" customFormat="1">
      <c r="A2494" s="13"/>
      <c r="B2494" s="229"/>
      <c r="C2494" s="230"/>
      <c r="D2494" s="221" t="s">
        <v>186</v>
      </c>
      <c r="E2494" s="231" t="s">
        <v>32</v>
      </c>
      <c r="F2494" s="232" t="s">
        <v>2500</v>
      </c>
      <c r="G2494" s="230"/>
      <c r="H2494" s="233">
        <v>32.591000000000001</v>
      </c>
      <c r="I2494" s="234"/>
      <c r="J2494" s="230"/>
      <c r="K2494" s="230"/>
      <c r="L2494" s="235"/>
      <c r="M2494" s="236"/>
      <c r="N2494" s="237"/>
      <c r="O2494" s="237"/>
      <c r="P2494" s="237"/>
      <c r="Q2494" s="237"/>
      <c r="R2494" s="237"/>
      <c r="S2494" s="237"/>
      <c r="T2494" s="238"/>
      <c r="U2494" s="13"/>
      <c r="V2494" s="13"/>
      <c r="W2494" s="13"/>
      <c r="X2494" s="13"/>
      <c r="Y2494" s="13"/>
      <c r="Z2494" s="13"/>
      <c r="AA2494" s="13"/>
      <c r="AB2494" s="13"/>
      <c r="AC2494" s="13"/>
      <c r="AD2494" s="13"/>
      <c r="AE2494" s="13"/>
      <c r="AT2494" s="239" t="s">
        <v>186</v>
      </c>
      <c r="AU2494" s="239" t="s">
        <v>88</v>
      </c>
      <c r="AV2494" s="13" t="s">
        <v>88</v>
      </c>
      <c r="AW2494" s="13" t="s">
        <v>39</v>
      </c>
      <c r="AX2494" s="13" t="s">
        <v>78</v>
      </c>
      <c r="AY2494" s="239" t="s">
        <v>146</v>
      </c>
    </row>
    <row r="2495" s="15" customFormat="1">
      <c r="A2495" s="15"/>
      <c r="B2495" s="254"/>
      <c r="C2495" s="255"/>
      <c r="D2495" s="221" t="s">
        <v>186</v>
      </c>
      <c r="E2495" s="256" t="s">
        <v>32</v>
      </c>
      <c r="F2495" s="257" t="s">
        <v>256</v>
      </c>
      <c r="G2495" s="255"/>
      <c r="H2495" s="258">
        <v>191.30800000000002</v>
      </c>
      <c r="I2495" s="259"/>
      <c r="J2495" s="255"/>
      <c r="K2495" s="255"/>
      <c r="L2495" s="260"/>
      <c r="M2495" s="261"/>
      <c r="N2495" s="262"/>
      <c r="O2495" s="262"/>
      <c r="P2495" s="262"/>
      <c r="Q2495" s="262"/>
      <c r="R2495" s="262"/>
      <c r="S2495" s="262"/>
      <c r="T2495" s="263"/>
      <c r="U2495" s="15"/>
      <c r="V2495" s="15"/>
      <c r="W2495" s="15"/>
      <c r="X2495" s="15"/>
      <c r="Y2495" s="15"/>
      <c r="Z2495" s="15"/>
      <c r="AA2495" s="15"/>
      <c r="AB2495" s="15"/>
      <c r="AC2495" s="15"/>
      <c r="AD2495" s="15"/>
      <c r="AE2495" s="15"/>
      <c r="AT2495" s="264" t="s">
        <v>186</v>
      </c>
      <c r="AU2495" s="264" t="s">
        <v>88</v>
      </c>
      <c r="AV2495" s="15" t="s">
        <v>171</v>
      </c>
      <c r="AW2495" s="15" t="s">
        <v>39</v>
      </c>
      <c r="AX2495" s="15" t="s">
        <v>86</v>
      </c>
      <c r="AY2495" s="264" t="s">
        <v>146</v>
      </c>
    </row>
    <row r="2496" s="2" customFormat="1" ht="24.15" customHeight="1">
      <c r="A2496" s="42"/>
      <c r="B2496" s="43"/>
      <c r="C2496" s="208" t="s">
        <v>2501</v>
      </c>
      <c r="D2496" s="208" t="s">
        <v>149</v>
      </c>
      <c r="E2496" s="209" t="s">
        <v>2502</v>
      </c>
      <c r="F2496" s="210" t="s">
        <v>2503</v>
      </c>
      <c r="G2496" s="211" t="s">
        <v>294</v>
      </c>
      <c r="H2496" s="212">
        <v>170.59</v>
      </c>
      <c r="I2496" s="213"/>
      <c r="J2496" s="214">
        <f>ROUND(I2496*H2496,2)</f>
        <v>0</v>
      </c>
      <c r="K2496" s="210" t="s">
        <v>152</v>
      </c>
      <c r="L2496" s="48"/>
      <c r="M2496" s="215" t="s">
        <v>32</v>
      </c>
      <c r="N2496" s="216" t="s">
        <v>49</v>
      </c>
      <c r="O2496" s="88"/>
      <c r="P2496" s="217">
        <f>O2496*H2496</f>
        <v>0</v>
      </c>
      <c r="Q2496" s="217">
        <v>0.00013999999999999999</v>
      </c>
      <c r="R2496" s="217">
        <f>Q2496*H2496</f>
        <v>0.023882599999999997</v>
      </c>
      <c r="S2496" s="217">
        <v>0</v>
      </c>
      <c r="T2496" s="218">
        <f>S2496*H2496</f>
        <v>0</v>
      </c>
      <c r="U2496" s="42"/>
      <c r="V2496" s="42"/>
      <c r="W2496" s="42"/>
      <c r="X2496" s="42"/>
      <c r="Y2496" s="42"/>
      <c r="Z2496" s="42"/>
      <c r="AA2496" s="42"/>
      <c r="AB2496" s="42"/>
      <c r="AC2496" s="42"/>
      <c r="AD2496" s="42"/>
      <c r="AE2496" s="42"/>
      <c r="AR2496" s="219" t="s">
        <v>362</v>
      </c>
      <c r="AT2496" s="219" t="s">
        <v>149</v>
      </c>
      <c r="AU2496" s="219" t="s">
        <v>88</v>
      </c>
      <c r="AY2496" s="20" t="s">
        <v>146</v>
      </c>
      <c r="BE2496" s="220">
        <f>IF(N2496="základní",J2496,0)</f>
        <v>0</v>
      </c>
      <c r="BF2496" s="220">
        <f>IF(N2496="snížená",J2496,0)</f>
        <v>0</v>
      </c>
      <c r="BG2496" s="220">
        <f>IF(N2496="zákl. přenesená",J2496,0)</f>
        <v>0</v>
      </c>
      <c r="BH2496" s="220">
        <f>IF(N2496="sníž. přenesená",J2496,0)</f>
        <v>0</v>
      </c>
      <c r="BI2496" s="220">
        <f>IF(N2496="nulová",J2496,0)</f>
        <v>0</v>
      </c>
      <c r="BJ2496" s="20" t="s">
        <v>86</v>
      </c>
      <c r="BK2496" s="220">
        <f>ROUND(I2496*H2496,2)</f>
        <v>0</v>
      </c>
      <c r="BL2496" s="20" t="s">
        <v>362</v>
      </c>
      <c r="BM2496" s="219" t="s">
        <v>2504</v>
      </c>
    </row>
    <row r="2497" s="2" customFormat="1">
      <c r="A2497" s="42"/>
      <c r="B2497" s="43"/>
      <c r="C2497" s="44"/>
      <c r="D2497" s="221" t="s">
        <v>155</v>
      </c>
      <c r="E2497" s="44"/>
      <c r="F2497" s="222" t="s">
        <v>2505</v>
      </c>
      <c r="G2497" s="44"/>
      <c r="H2497" s="44"/>
      <c r="I2497" s="223"/>
      <c r="J2497" s="44"/>
      <c r="K2497" s="44"/>
      <c r="L2497" s="48"/>
      <c r="M2497" s="224"/>
      <c r="N2497" s="225"/>
      <c r="O2497" s="88"/>
      <c r="P2497" s="88"/>
      <c r="Q2497" s="88"/>
      <c r="R2497" s="88"/>
      <c r="S2497" s="88"/>
      <c r="T2497" s="89"/>
      <c r="U2497" s="42"/>
      <c r="V2497" s="42"/>
      <c r="W2497" s="42"/>
      <c r="X2497" s="42"/>
      <c r="Y2497" s="42"/>
      <c r="Z2497" s="42"/>
      <c r="AA2497" s="42"/>
      <c r="AB2497" s="42"/>
      <c r="AC2497" s="42"/>
      <c r="AD2497" s="42"/>
      <c r="AE2497" s="42"/>
      <c r="AT2497" s="20" t="s">
        <v>155</v>
      </c>
      <c r="AU2497" s="20" t="s">
        <v>88</v>
      </c>
    </row>
    <row r="2498" s="2" customFormat="1">
      <c r="A2498" s="42"/>
      <c r="B2498" s="43"/>
      <c r="C2498" s="44"/>
      <c r="D2498" s="226" t="s">
        <v>156</v>
      </c>
      <c r="E2498" s="44"/>
      <c r="F2498" s="227" t="s">
        <v>2506</v>
      </c>
      <c r="G2498" s="44"/>
      <c r="H2498" s="44"/>
      <c r="I2498" s="223"/>
      <c r="J2498" s="44"/>
      <c r="K2498" s="44"/>
      <c r="L2498" s="48"/>
      <c r="M2498" s="224"/>
      <c r="N2498" s="225"/>
      <c r="O2498" s="88"/>
      <c r="P2498" s="88"/>
      <c r="Q2498" s="88"/>
      <c r="R2498" s="88"/>
      <c r="S2498" s="88"/>
      <c r="T2498" s="89"/>
      <c r="U2498" s="42"/>
      <c r="V2498" s="42"/>
      <c r="W2498" s="42"/>
      <c r="X2498" s="42"/>
      <c r="Y2498" s="42"/>
      <c r="Z2498" s="42"/>
      <c r="AA2498" s="42"/>
      <c r="AB2498" s="42"/>
      <c r="AC2498" s="42"/>
      <c r="AD2498" s="42"/>
      <c r="AE2498" s="42"/>
      <c r="AT2498" s="20" t="s">
        <v>156</v>
      </c>
      <c r="AU2498" s="20" t="s">
        <v>88</v>
      </c>
    </row>
    <row r="2499" s="13" customFormat="1">
      <c r="A2499" s="13"/>
      <c r="B2499" s="229"/>
      <c r="C2499" s="230"/>
      <c r="D2499" s="221" t="s">
        <v>186</v>
      </c>
      <c r="E2499" s="231" t="s">
        <v>32</v>
      </c>
      <c r="F2499" s="232" t="s">
        <v>2507</v>
      </c>
      <c r="G2499" s="230"/>
      <c r="H2499" s="233">
        <v>23.219999999999999</v>
      </c>
      <c r="I2499" s="234"/>
      <c r="J2499" s="230"/>
      <c r="K2499" s="230"/>
      <c r="L2499" s="235"/>
      <c r="M2499" s="236"/>
      <c r="N2499" s="237"/>
      <c r="O2499" s="237"/>
      <c r="P2499" s="237"/>
      <c r="Q2499" s="237"/>
      <c r="R2499" s="237"/>
      <c r="S2499" s="237"/>
      <c r="T2499" s="238"/>
      <c r="U2499" s="13"/>
      <c r="V2499" s="13"/>
      <c r="W2499" s="13"/>
      <c r="X2499" s="13"/>
      <c r="Y2499" s="13"/>
      <c r="Z2499" s="13"/>
      <c r="AA2499" s="13"/>
      <c r="AB2499" s="13"/>
      <c r="AC2499" s="13"/>
      <c r="AD2499" s="13"/>
      <c r="AE2499" s="13"/>
      <c r="AT2499" s="239" t="s">
        <v>186</v>
      </c>
      <c r="AU2499" s="239" t="s">
        <v>88</v>
      </c>
      <c r="AV2499" s="13" t="s">
        <v>88</v>
      </c>
      <c r="AW2499" s="13" t="s">
        <v>39</v>
      </c>
      <c r="AX2499" s="13" t="s">
        <v>78</v>
      </c>
      <c r="AY2499" s="239" t="s">
        <v>146</v>
      </c>
    </row>
    <row r="2500" s="13" customFormat="1">
      <c r="A2500" s="13"/>
      <c r="B2500" s="229"/>
      <c r="C2500" s="230"/>
      <c r="D2500" s="221" t="s">
        <v>186</v>
      </c>
      <c r="E2500" s="231" t="s">
        <v>32</v>
      </c>
      <c r="F2500" s="232" t="s">
        <v>2508</v>
      </c>
      <c r="G2500" s="230"/>
      <c r="H2500" s="233">
        <v>130.28</v>
      </c>
      <c r="I2500" s="234"/>
      <c r="J2500" s="230"/>
      <c r="K2500" s="230"/>
      <c r="L2500" s="235"/>
      <c r="M2500" s="236"/>
      <c r="N2500" s="237"/>
      <c r="O2500" s="237"/>
      <c r="P2500" s="237"/>
      <c r="Q2500" s="237"/>
      <c r="R2500" s="237"/>
      <c r="S2500" s="237"/>
      <c r="T2500" s="238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13"/>
      <c r="AT2500" s="239" t="s">
        <v>186</v>
      </c>
      <c r="AU2500" s="239" t="s">
        <v>88</v>
      </c>
      <c r="AV2500" s="13" t="s">
        <v>88</v>
      </c>
      <c r="AW2500" s="13" t="s">
        <v>39</v>
      </c>
      <c r="AX2500" s="13" t="s">
        <v>78</v>
      </c>
      <c r="AY2500" s="239" t="s">
        <v>146</v>
      </c>
    </row>
    <row r="2501" s="13" customFormat="1">
      <c r="A2501" s="13"/>
      <c r="B2501" s="229"/>
      <c r="C2501" s="230"/>
      <c r="D2501" s="221" t="s">
        <v>186</v>
      </c>
      <c r="E2501" s="231" t="s">
        <v>32</v>
      </c>
      <c r="F2501" s="232" t="s">
        <v>2509</v>
      </c>
      <c r="G2501" s="230"/>
      <c r="H2501" s="233">
        <v>17.09</v>
      </c>
      <c r="I2501" s="234"/>
      <c r="J2501" s="230"/>
      <c r="K2501" s="230"/>
      <c r="L2501" s="235"/>
      <c r="M2501" s="236"/>
      <c r="N2501" s="237"/>
      <c r="O2501" s="237"/>
      <c r="P2501" s="237"/>
      <c r="Q2501" s="237"/>
      <c r="R2501" s="237"/>
      <c r="S2501" s="237"/>
      <c r="T2501" s="238"/>
      <c r="U2501" s="13"/>
      <c r="V2501" s="13"/>
      <c r="W2501" s="13"/>
      <c r="X2501" s="13"/>
      <c r="Y2501" s="13"/>
      <c r="Z2501" s="13"/>
      <c r="AA2501" s="13"/>
      <c r="AB2501" s="13"/>
      <c r="AC2501" s="13"/>
      <c r="AD2501" s="13"/>
      <c r="AE2501" s="13"/>
      <c r="AT2501" s="239" t="s">
        <v>186</v>
      </c>
      <c r="AU2501" s="239" t="s">
        <v>88</v>
      </c>
      <c r="AV2501" s="13" t="s">
        <v>88</v>
      </c>
      <c r="AW2501" s="13" t="s">
        <v>39</v>
      </c>
      <c r="AX2501" s="13" t="s">
        <v>78</v>
      </c>
      <c r="AY2501" s="239" t="s">
        <v>146</v>
      </c>
    </row>
    <row r="2502" s="15" customFormat="1">
      <c r="A2502" s="15"/>
      <c r="B2502" s="254"/>
      <c r="C2502" s="255"/>
      <c r="D2502" s="221" t="s">
        <v>186</v>
      </c>
      <c r="E2502" s="256" t="s">
        <v>32</v>
      </c>
      <c r="F2502" s="257" t="s">
        <v>256</v>
      </c>
      <c r="G2502" s="255"/>
      <c r="H2502" s="258">
        <v>170.59</v>
      </c>
      <c r="I2502" s="259"/>
      <c r="J2502" s="255"/>
      <c r="K2502" s="255"/>
      <c r="L2502" s="260"/>
      <c r="M2502" s="261"/>
      <c r="N2502" s="262"/>
      <c r="O2502" s="262"/>
      <c r="P2502" s="262"/>
      <c r="Q2502" s="262"/>
      <c r="R2502" s="262"/>
      <c r="S2502" s="262"/>
      <c r="T2502" s="263"/>
      <c r="U2502" s="15"/>
      <c r="V2502" s="15"/>
      <c r="W2502" s="15"/>
      <c r="X2502" s="15"/>
      <c r="Y2502" s="15"/>
      <c r="Z2502" s="15"/>
      <c r="AA2502" s="15"/>
      <c r="AB2502" s="15"/>
      <c r="AC2502" s="15"/>
      <c r="AD2502" s="15"/>
      <c r="AE2502" s="15"/>
      <c r="AT2502" s="264" t="s">
        <v>186</v>
      </c>
      <c r="AU2502" s="264" t="s">
        <v>88</v>
      </c>
      <c r="AV2502" s="15" t="s">
        <v>171</v>
      </c>
      <c r="AW2502" s="15" t="s">
        <v>39</v>
      </c>
      <c r="AX2502" s="15" t="s">
        <v>86</v>
      </c>
      <c r="AY2502" s="264" t="s">
        <v>146</v>
      </c>
    </row>
    <row r="2503" s="2" customFormat="1" ht="24.15" customHeight="1">
      <c r="A2503" s="42"/>
      <c r="B2503" s="43"/>
      <c r="C2503" s="208" t="s">
        <v>2510</v>
      </c>
      <c r="D2503" s="208" t="s">
        <v>149</v>
      </c>
      <c r="E2503" s="209" t="s">
        <v>2511</v>
      </c>
      <c r="F2503" s="210" t="s">
        <v>2512</v>
      </c>
      <c r="G2503" s="211" t="s">
        <v>294</v>
      </c>
      <c r="H2503" s="212">
        <v>170.59</v>
      </c>
      <c r="I2503" s="213"/>
      <c r="J2503" s="214">
        <f>ROUND(I2503*H2503,2)</f>
        <v>0</v>
      </c>
      <c r="K2503" s="210" t="s">
        <v>152</v>
      </c>
      <c r="L2503" s="48"/>
      <c r="M2503" s="215" t="s">
        <v>32</v>
      </c>
      <c r="N2503" s="216" t="s">
        <v>49</v>
      </c>
      <c r="O2503" s="88"/>
      <c r="P2503" s="217">
        <f>O2503*H2503</f>
        <v>0</v>
      </c>
      <c r="Q2503" s="217">
        <v>0.00012</v>
      </c>
      <c r="R2503" s="217">
        <f>Q2503*H2503</f>
        <v>0.020470800000000001</v>
      </c>
      <c r="S2503" s="217">
        <v>0</v>
      </c>
      <c r="T2503" s="218">
        <f>S2503*H2503</f>
        <v>0</v>
      </c>
      <c r="U2503" s="42"/>
      <c r="V2503" s="42"/>
      <c r="W2503" s="42"/>
      <c r="X2503" s="42"/>
      <c r="Y2503" s="42"/>
      <c r="Z2503" s="42"/>
      <c r="AA2503" s="42"/>
      <c r="AB2503" s="42"/>
      <c r="AC2503" s="42"/>
      <c r="AD2503" s="42"/>
      <c r="AE2503" s="42"/>
      <c r="AR2503" s="219" t="s">
        <v>362</v>
      </c>
      <c r="AT2503" s="219" t="s">
        <v>149</v>
      </c>
      <c r="AU2503" s="219" t="s">
        <v>88</v>
      </c>
      <c r="AY2503" s="20" t="s">
        <v>146</v>
      </c>
      <c r="BE2503" s="220">
        <f>IF(N2503="základní",J2503,0)</f>
        <v>0</v>
      </c>
      <c r="BF2503" s="220">
        <f>IF(N2503="snížená",J2503,0)</f>
        <v>0</v>
      </c>
      <c r="BG2503" s="220">
        <f>IF(N2503="zákl. přenesená",J2503,0)</f>
        <v>0</v>
      </c>
      <c r="BH2503" s="220">
        <f>IF(N2503="sníž. přenesená",J2503,0)</f>
        <v>0</v>
      </c>
      <c r="BI2503" s="220">
        <f>IF(N2503="nulová",J2503,0)</f>
        <v>0</v>
      </c>
      <c r="BJ2503" s="20" t="s">
        <v>86</v>
      </c>
      <c r="BK2503" s="220">
        <f>ROUND(I2503*H2503,2)</f>
        <v>0</v>
      </c>
      <c r="BL2503" s="20" t="s">
        <v>362</v>
      </c>
      <c r="BM2503" s="219" t="s">
        <v>2513</v>
      </c>
    </row>
    <row r="2504" s="2" customFormat="1">
      <c r="A2504" s="42"/>
      <c r="B2504" s="43"/>
      <c r="C2504" s="44"/>
      <c r="D2504" s="221" t="s">
        <v>155</v>
      </c>
      <c r="E2504" s="44"/>
      <c r="F2504" s="222" t="s">
        <v>2514</v>
      </c>
      <c r="G2504" s="44"/>
      <c r="H2504" s="44"/>
      <c r="I2504" s="223"/>
      <c r="J2504" s="44"/>
      <c r="K2504" s="44"/>
      <c r="L2504" s="48"/>
      <c r="M2504" s="224"/>
      <c r="N2504" s="225"/>
      <c r="O2504" s="88"/>
      <c r="P2504" s="88"/>
      <c r="Q2504" s="88"/>
      <c r="R2504" s="88"/>
      <c r="S2504" s="88"/>
      <c r="T2504" s="89"/>
      <c r="U2504" s="42"/>
      <c r="V2504" s="42"/>
      <c r="W2504" s="42"/>
      <c r="X2504" s="42"/>
      <c r="Y2504" s="42"/>
      <c r="Z2504" s="42"/>
      <c r="AA2504" s="42"/>
      <c r="AB2504" s="42"/>
      <c r="AC2504" s="42"/>
      <c r="AD2504" s="42"/>
      <c r="AE2504" s="42"/>
      <c r="AT2504" s="20" t="s">
        <v>155</v>
      </c>
      <c r="AU2504" s="20" t="s">
        <v>88</v>
      </c>
    </row>
    <row r="2505" s="2" customFormat="1">
      <c r="A2505" s="42"/>
      <c r="B2505" s="43"/>
      <c r="C2505" s="44"/>
      <c r="D2505" s="226" t="s">
        <v>156</v>
      </c>
      <c r="E2505" s="44"/>
      <c r="F2505" s="227" t="s">
        <v>2515</v>
      </c>
      <c r="G2505" s="44"/>
      <c r="H2505" s="44"/>
      <c r="I2505" s="223"/>
      <c r="J2505" s="44"/>
      <c r="K2505" s="44"/>
      <c r="L2505" s="48"/>
      <c r="M2505" s="224"/>
      <c r="N2505" s="225"/>
      <c r="O2505" s="88"/>
      <c r="P2505" s="88"/>
      <c r="Q2505" s="88"/>
      <c r="R2505" s="88"/>
      <c r="S2505" s="88"/>
      <c r="T2505" s="89"/>
      <c r="U2505" s="42"/>
      <c r="V2505" s="42"/>
      <c r="W2505" s="42"/>
      <c r="X2505" s="42"/>
      <c r="Y2505" s="42"/>
      <c r="Z2505" s="42"/>
      <c r="AA2505" s="42"/>
      <c r="AB2505" s="42"/>
      <c r="AC2505" s="42"/>
      <c r="AD2505" s="42"/>
      <c r="AE2505" s="42"/>
      <c r="AT2505" s="20" t="s">
        <v>156</v>
      </c>
      <c r="AU2505" s="20" t="s">
        <v>88</v>
      </c>
    </row>
    <row r="2506" s="13" customFormat="1">
      <c r="A2506" s="13"/>
      <c r="B2506" s="229"/>
      <c r="C2506" s="230"/>
      <c r="D2506" s="221" t="s">
        <v>186</v>
      </c>
      <c r="E2506" s="231" t="s">
        <v>32</v>
      </c>
      <c r="F2506" s="232" t="s">
        <v>2507</v>
      </c>
      <c r="G2506" s="230"/>
      <c r="H2506" s="233">
        <v>23.219999999999999</v>
      </c>
      <c r="I2506" s="234"/>
      <c r="J2506" s="230"/>
      <c r="K2506" s="230"/>
      <c r="L2506" s="235"/>
      <c r="M2506" s="236"/>
      <c r="N2506" s="237"/>
      <c r="O2506" s="237"/>
      <c r="P2506" s="237"/>
      <c r="Q2506" s="237"/>
      <c r="R2506" s="237"/>
      <c r="S2506" s="237"/>
      <c r="T2506" s="238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  <c r="AT2506" s="239" t="s">
        <v>186</v>
      </c>
      <c r="AU2506" s="239" t="s">
        <v>88</v>
      </c>
      <c r="AV2506" s="13" t="s">
        <v>88</v>
      </c>
      <c r="AW2506" s="13" t="s">
        <v>39</v>
      </c>
      <c r="AX2506" s="13" t="s">
        <v>78</v>
      </c>
      <c r="AY2506" s="239" t="s">
        <v>146</v>
      </c>
    </row>
    <row r="2507" s="13" customFormat="1">
      <c r="A2507" s="13"/>
      <c r="B2507" s="229"/>
      <c r="C2507" s="230"/>
      <c r="D2507" s="221" t="s">
        <v>186</v>
      </c>
      <c r="E2507" s="231" t="s">
        <v>32</v>
      </c>
      <c r="F2507" s="232" t="s">
        <v>2508</v>
      </c>
      <c r="G2507" s="230"/>
      <c r="H2507" s="233">
        <v>130.28</v>
      </c>
      <c r="I2507" s="234"/>
      <c r="J2507" s="230"/>
      <c r="K2507" s="230"/>
      <c r="L2507" s="235"/>
      <c r="M2507" s="236"/>
      <c r="N2507" s="237"/>
      <c r="O2507" s="237"/>
      <c r="P2507" s="237"/>
      <c r="Q2507" s="237"/>
      <c r="R2507" s="237"/>
      <c r="S2507" s="237"/>
      <c r="T2507" s="238"/>
      <c r="U2507" s="13"/>
      <c r="V2507" s="13"/>
      <c r="W2507" s="13"/>
      <c r="X2507" s="13"/>
      <c r="Y2507" s="13"/>
      <c r="Z2507" s="13"/>
      <c r="AA2507" s="13"/>
      <c r="AB2507" s="13"/>
      <c r="AC2507" s="13"/>
      <c r="AD2507" s="13"/>
      <c r="AE2507" s="13"/>
      <c r="AT2507" s="239" t="s">
        <v>186</v>
      </c>
      <c r="AU2507" s="239" t="s">
        <v>88</v>
      </c>
      <c r="AV2507" s="13" t="s">
        <v>88</v>
      </c>
      <c r="AW2507" s="13" t="s">
        <v>39</v>
      </c>
      <c r="AX2507" s="13" t="s">
        <v>78</v>
      </c>
      <c r="AY2507" s="239" t="s">
        <v>146</v>
      </c>
    </row>
    <row r="2508" s="13" customFormat="1">
      <c r="A2508" s="13"/>
      <c r="B2508" s="229"/>
      <c r="C2508" s="230"/>
      <c r="D2508" s="221" t="s">
        <v>186</v>
      </c>
      <c r="E2508" s="231" t="s">
        <v>32</v>
      </c>
      <c r="F2508" s="232" t="s">
        <v>2509</v>
      </c>
      <c r="G2508" s="230"/>
      <c r="H2508" s="233">
        <v>17.09</v>
      </c>
      <c r="I2508" s="234"/>
      <c r="J2508" s="230"/>
      <c r="K2508" s="230"/>
      <c r="L2508" s="235"/>
      <c r="M2508" s="236"/>
      <c r="N2508" s="237"/>
      <c r="O2508" s="237"/>
      <c r="P2508" s="237"/>
      <c r="Q2508" s="237"/>
      <c r="R2508" s="237"/>
      <c r="S2508" s="237"/>
      <c r="T2508" s="238"/>
      <c r="U2508" s="13"/>
      <c r="V2508" s="13"/>
      <c r="W2508" s="13"/>
      <c r="X2508" s="13"/>
      <c r="Y2508" s="13"/>
      <c r="Z2508" s="13"/>
      <c r="AA2508" s="13"/>
      <c r="AB2508" s="13"/>
      <c r="AC2508" s="13"/>
      <c r="AD2508" s="13"/>
      <c r="AE2508" s="13"/>
      <c r="AT2508" s="239" t="s">
        <v>186</v>
      </c>
      <c r="AU2508" s="239" t="s">
        <v>88</v>
      </c>
      <c r="AV2508" s="13" t="s">
        <v>88</v>
      </c>
      <c r="AW2508" s="13" t="s">
        <v>39</v>
      </c>
      <c r="AX2508" s="13" t="s">
        <v>78</v>
      </c>
      <c r="AY2508" s="239" t="s">
        <v>146</v>
      </c>
    </row>
    <row r="2509" s="15" customFormat="1">
      <c r="A2509" s="15"/>
      <c r="B2509" s="254"/>
      <c r="C2509" s="255"/>
      <c r="D2509" s="221" t="s">
        <v>186</v>
      </c>
      <c r="E2509" s="256" t="s">
        <v>32</v>
      </c>
      <c r="F2509" s="257" t="s">
        <v>256</v>
      </c>
      <c r="G2509" s="255"/>
      <c r="H2509" s="258">
        <v>170.59</v>
      </c>
      <c r="I2509" s="259"/>
      <c r="J2509" s="255"/>
      <c r="K2509" s="255"/>
      <c r="L2509" s="260"/>
      <c r="M2509" s="261"/>
      <c r="N2509" s="262"/>
      <c r="O2509" s="262"/>
      <c r="P2509" s="262"/>
      <c r="Q2509" s="262"/>
      <c r="R2509" s="262"/>
      <c r="S2509" s="262"/>
      <c r="T2509" s="263"/>
      <c r="U2509" s="15"/>
      <c r="V2509" s="15"/>
      <c r="W2509" s="15"/>
      <c r="X2509" s="15"/>
      <c r="Y2509" s="15"/>
      <c r="Z2509" s="15"/>
      <c r="AA2509" s="15"/>
      <c r="AB2509" s="15"/>
      <c r="AC2509" s="15"/>
      <c r="AD2509" s="15"/>
      <c r="AE2509" s="15"/>
      <c r="AT2509" s="264" t="s">
        <v>186</v>
      </c>
      <c r="AU2509" s="264" t="s">
        <v>88</v>
      </c>
      <c r="AV2509" s="15" t="s">
        <v>171</v>
      </c>
      <c r="AW2509" s="15" t="s">
        <v>39</v>
      </c>
      <c r="AX2509" s="15" t="s">
        <v>86</v>
      </c>
      <c r="AY2509" s="264" t="s">
        <v>146</v>
      </c>
    </row>
    <row r="2510" s="2" customFormat="1" ht="24.15" customHeight="1">
      <c r="A2510" s="42"/>
      <c r="B2510" s="43"/>
      <c r="C2510" s="208" t="s">
        <v>2516</v>
      </c>
      <c r="D2510" s="208" t="s">
        <v>149</v>
      </c>
      <c r="E2510" s="209" t="s">
        <v>2517</v>
      </c>
      <c r="F2510" s="210" t="s">
        <v>2518</v>
      </c>
      <c r="G2510" s="211" t="s">
        <v>294</v>
      </c>
      <c r="H2510" s="212">
        <v>153.5</v>
      </c>
      <c r="I2510" s="213"/>
      <c r="J2510" s="214">
        <f>ROUND(I2510*H2510,2)</f>
        <v>0</v>
      </c>
      <c r="K2510" s="210" t="s">
        <v>152</v>
      </c>
      <c r="L2510" s="48"/>
      <c r="M2510" s="215" t="s">
        <v>32</v>
      </c>
      <c r="N2510" s="216" t="s">
        <v>49</v>
      </c>
      <c r="O2510" s="88"/>
      <c r="P2510" s="217">
        <f>O2510*H2510</f>
        <v>0</v>
      </c>
      <c r="Q2510" s="217">
        <v>0.00012</v>
      </c>
      <c r="R2510" s="217">
        <f>Q2510*H2510</f>
        <v>0.018419999999999999</v>
      </c>
      <c r="S2510" s="217">
        <v>0</v>
      </c>
      <c r="T2510" s="218">
        <f>S2510*H2510</f>
        <v>0</v>
      </c>
      <c r="U2510" s="42"/>
      <c r="V2510" s="42"/>
      <c r="W2510" s="42"/>
      <c r="X2510" s="42"/>
      <c r="Y2510" s="42"/>
      <c r="Z2510" s="42"/>
      <c r="AA2510" s="42"/>
      <c r="AB2510" s="42"/>
      <c r="AC2510" s="42"/>
      <c r="AD2510" s="42"/>
      <c r="AE2510" s="42"/>
      <c r="AR2510" s="219" t="s">
        <v>362</v>
      </c>
      <c r="AT2510" s="219" t="s">
        <v>149</v>
      </c>
      <c r="AU2510" s="219" t="s">
        <v>88</v>
      </c>
      <c r="AY2510" s="20" t="s">
        <v>146</v>
      </c>
      <c r="BE2510" s="220">
        <f>IF(N2510="základní",J2510,0)</f>
        <v>0</v>
      </c>
      <c r="BF2510" s="220">
        <f>IF(N2510="snížená",J2510,0)</f>
        <v>0</v>
      </c>
      <c r="BG2510" s="220">
        <f>IF(N2510="zákl. přenesená",J2510,0)</f>
        <v>0</v>
      </c>
      <c r="BH2510" s="220">
        <f>IF(N2510="sníž. přenesená",J2510,0)</f>
        <v>0</v>
      </c>
      <c r="BI2510" s="220">
        <f>IF(N2510="nulová",J2510,0)</f>
        <v>0</v>
      </c>
      <c r="BJ2510" s="20" t="s">
        <v>86</v>
      </c>
      <c r="BK2510" s="220">
        <f>ROUND(I2510*H2510,2)</f>
        <v>0</v>
      </c>
      <c r="BL2510" s="20" t="s">
        <v>362</v>
      </c>
      <c r="BM2510" s="219" t="s">
        <v>2519</v>
      </c>
    </row>
    <row r="2511" s="2" customFormat="1">
      <c r="A2511" s="42"/>
      <c r="B2511" s="43"/>
      <c r="C2511" s="44"/>
      <c r="D2511" s="221" t="s">
        <v>155</v>
      </c>
      <c r="E2511" s="44"/>
      <c r="F2511" s="222" t="s">
        <v>2520</v>
      </c>
      <c r="G2511" s="44"/>
      <c r="H2511" s="44"/>
      <c r="I2511" s="223"/>
      <c r="J2511" s="44"/>
      <c r="K2511" s="44"/>
      <c r="L2511" s="48"/>
      <c r="M2511" s="224"/>
      <c r="N2511" s="225"/>
      <c r="O2511" s="88"/>
      <c r="P2511" s="88"/>
      <c r="Q2511" s="88"/>
      <c r="R2511" s="88"/>
      <c r="S2511" s="88"/>
      <c r="T2511" s="89"/>
      <c r="U2511" s="42"/>
      <c r="V2511" s="42"/>
      <c r="W2511" s="42"/>
      <c r="X2511" s="42"/>
      <c r="Y2511" s="42"/>
      <c r="Z2511" s="42"/>
      <c r="AA2511" s="42"/>
      <c r="AB2511" s="42"/>
      <c r="AC2511" s="42"/>
      <c r="AD2511" s="42"/>
      <c r="AE2511" s="42"/>
      <c r="AT2511" s="20" t="s">
        <v>155</v>
      </c>
      <c r="AU2511" s="20" t="s">
        <v>88</v>
      </c>
    </row>
    <row r="2512" s="2" customFormat="1">
      <c r="A2512" s="42"/>
      <c r="B2512" s="43"/>
      <c r="C2512" s="44"/>
      <c r="D2512" s="226" t="s">
        <v>156</v>
      </c>
      <c r="E2512" s="44"/>
      <c r="F2512" s="227" t="s">
        <v>2521</v>
      </c>
      <c r="G2512" s="44"/>
      <c r="H2512" s="44"/>
      <c r="I2512" s="223"/>
      <c r="J2512" s="44"/>
      <c r="K2512" s="44"/>
      <c r="L2512" s="48"/>
      <c r="M2512" s="224"/>
      <c r="N2512" s="225"/>
      <c r="O2512" s="88"/>
      <c r="P2512" s="88"/>
      <c r="Q2512" s="88"/>
      <c r="R2512" s="88"/>
      <c r="S2512" s="88"/>
      <c r="T2512" s="89"/>
      <c r="U2512" s="42"/>
      <c r="V2512" s="42"/>
      <c r="W2512" s="42"/>
      <c r="X2512" s="42"/>
      <c r="Y2512" s="42"/>
      <c r="Z2512" s="42"/>
      <c r="AA2512" s="42"/>
      <c r="AB2512" s="42"/>
      <c r="AC2512" s="42"/>
      <c r="AD2512" s="42"/>
      <c r="AE2512" s="42"/>
      <c r="AT2512" s="20" t="s">
        <v>156</v>
      </c>
      <c r="AU2512" s="20" t="s">
        <v>88</v>
      </c>
    </row>
    <row r="2513" s="13" customFormat="1">
      <c r="A2513" s="13"/>
      <c r="B2513" s="229"/>
      <c r="C2513" s="230"/>
      <c r="D2513" s="221" t="s">
        <v>186</v>
      </c>
      <c r="E2513" s="231" t="s">
        <v>32</v>
      </c>
      <c r="F2513" s="232" t="s">
        <v>2507</v>
      </c>
      <c r="G2513" s="230"/>
      <c r="H2513" s="233">
        <v>23.219999999999999</v>
      </c>
      <c r="I2513" s="234"/>
      <c r="J2513" s="230"/>
      <c r="K2513" s="230"/>
      <c r="L2513" s="235"/>
      <c r="M2513" s="236"/>
      <c r="N2513" s="237"/>
      <c r="O2513" s="237"/>
      <c r="P2513" s="237"/>
      <c r="Q2513" s="237"/>
      <c r="R2513" s="237"/>
      <c r="S2513" s="237"/>
      <c r="T2513" s="238"/>
      <c r="U2513" s="13"/>
      <c r="V2513" s="13"/>
      <c r="W2513" s="13"/>
      <c r="X2513" s="13"/>
      <c r="Y2513" s="13"/>
      <c r="Z2513" s="13"/>
      <c r="AA2513" s="13"/>
      <c r="AB2513" s="13"/>
      <c r="AC2513" s="13"/>
      <c r="AD2513" s="13"/>
      <c r="AE2513" s="13"/>
      <c r="AT2513" s="239" t="s">
        <v>186</v>
      </c>
      <c r="AU2513" s="239" t="s">
        <v>88</v>
      </c>
      <c r="AV2513" s="13" t="s">
        <v>88</v>
      </c>
      <c r="AW2513" s="13" t="s">
        <v>39</v>
      </c>
      <c r="AX2513" s="13" t="s">
        <v>78</v>
      </c>
      <c r="AY2513" s="239" t="s">
        <v>146</v>
      </c>
    </row>
    <row r="2514" s="13" customFormat="1">
      <c r="A2514" s="13"/>
      <c r="B2514" s="229"/>
      <c r="C2514" s="230"/>
      <c r="D2514" s="221" t="s">
        <v>186</v>
      </c>
      <c r="E2514" s="231" t="s">
        <v>32</v>
      </c>
      <c r="F2514" s="232" t="s">
        <v>2508</v>
      </c>
      <c r="G2514" s="230"/>
      <c r="H2514" s="233">
        <v>130.28</v>
      </c>
      <c r="I2514" s="234"/>
      <c r="J2514" s="230"/>
      <c r="K2514" s="230"/>
      <c r="L2514" s="235"/>
      <c r="M2514" s="236"/>
      <c r="N2514" s="237"/>
      <c r="O2514" s="237"/>
      <c r="P2514" s="237"/>
      <c r="Q2514" s="237"/>
      <c r="R2514" s="237"/>
      <c r="S2514" s="237"/>
      <c r="T2514" s="238"/>
      <c r="U2514" s="13"/>
      <c r="V2514" s="13"/>
      <c r="W2514" s="13"/>
      <c r="X2514" s="13"/>
      <c r="Y2514" s="13"/>
      <c r="Z2514" s="13"/>
      <c r="AA2514" s="13"/>
      <c r="AB2514" s="13"/>
      <c r="AC2514" s="13"/>
      <c r="AD2514" s="13"/>
      <c r="AE2514" s="13"/>
      <c r="AT2514" s="239" t="s">
        <v>186</v>
      </c>
      <c r="AU2514" s="239" t="s">
        <v>88</v>
      </c>
      <c r="AV2514" s="13" t="s">
        <v>88</v>
      </c>
      <c r="AW2514" s="13" t="s">
        <v>39</v>
      </c>
      <c r="AX2514" s="13" t="s">
        <v>78</v>
      </c>
      <c r="AY2514" s="239" t="s">
        <v>146</v>
      </c>
    </row>
    <row r="2515" s="15" customFormat="1">
      <c r="A2515" s="15"/>
      <c r="B2515" s="254"/>
      <c r="C2515" s="255"/>
      <c r="D2515" s="221" t="s">
        <v>186</v>
      </c>
      <c r="E2515" s="256" t="s">
        <v>32</v>
      </c>
      <c r="F2515" s="257" t="s">
        <v>256</v>
      </c>
      <c r="G2515" s="255"/>
      <c r="H2515" s="258">
        <v>153.5</v>
      </c>
      <c r="I2515" s="259"/>
      <c r="J2515" s="255"/>
      <c r="K2515" s="255"/>
      <c r="L2515" s="260"/>
      <c r="M2515" s="261"/>
      <c r="N2515" s="262"/>
      <c r="O2515" s="262"/>
      <c r="P2515" s="262"/>
      <c r="Q2515" s="262"/>
      <c r="R2515" s="262"/>
      <c r="S2515" s="262"/>
      <c r="T2515" s="263"/>
      <c r="U2515" s="15"/>
      <c r="V2515" s="15"/>
      <c r="W2515" s="15"/>
      <c r="X2515" s="15"/>
      <c r="Y2515" s="15"/>
      <c r="Z2515" s="15"/>
      <c r="AA2515" s="15"/>
      <c r="AB2515" s="15"/>
      <c r="AC2515" s="15"/>
      <c r="AD2515" s="15"/>
      <c r="AE2515" s="15"/>
      <c r="AT2515" s="264" t="s">
        <v>186</v>
      </c>
      <c r="AU2515" s="264" t="s">
        <v>88</v>
      </c>
      <c r="AV2515" s="15" t="s">
        <v>171</v>
      </c>
      <c r="AW2515" s="15" t="s">
        <v>39</v>
      </c>
      <c r="AX2515" s="15" t="s">
        <v>86</v>
      </c>
      <c r="AY2515" s="264" t="s">
        <v>146</v>
      </c>
    </row>
    <row r="2516" s="12" customFormat="1" ht="22.8" customHeight="1">
      <c r="A2516" s="12"/>
      <c r="B2516" s="192"/>
      <c r="C2516" s="193"/>
      <c r="D2516" s="194" t="s">
        <v>77</v>
      </c>
      <c r="E2516" s="206" t="s">
        <v>2522</v>
      </c>
      <c r="F2516" s="206" t="s">
        <v>2523</v>
      </c>
      <c r="G2516" s="193"/>
      <c r="H2516" s="193"/>
      <c r="I2516" s="196"/>
      <c r="J2516" s="207">
        <f>BK2516</f>
        <v>0</v>
      </c>
      <c r="K2516" s="193"/>
      <c r="L2516" s="198"/>
      <c r="M2516" s="199"/>
      <c r="N2516" s="200"/>
      <c r="O2516" s="200"/>
      <c r="P2516" s="201">
        <f>SUM(P2517:P2675)</f>
        <v>0</v>
      </c>
      <c r="Q2516" s="200"/>
      <c r="R2516" s="201">
        <f>SUM(R2517:R2675)</f>
        <v>6.0199814400000005</v>
      </c>
      <c r="S2516" s="200"/>
      <c r="T2516" s="202">
        <f>SUM(T2517:T2675)</f>
        <v>0</v>
      </c>
      <c r="U2516" s="12"/>
      <c r="V2516" s="12"/>
      <c r="W2516" s="12"/>
      <c r="X2516" s="12"/>
      <c r="Y2516" s="12"/>
      <c r="Z2516" s="12"/>
      <c r="AA2516" s="12"/>
      <c r="AB2516" s="12"/>
      <c r="AC2516" s="12"/>
      <c r="AD2516" s="12"/>
      <c r="AE2516" s="12"/>
      <c r="AR2516" s="203" t="s">
        <v>88</v>
      </c>
      <c r="AT2516" s="204" t="s">
        <v>77</v>
      </c>
      <c r="AU2516" s="204" t="s">
        <v>86</v>
      </c>
      <c r="AY2516" s="203" t="s">
        <v>146</v>
      </c>
      <c r="BK2516" s="205">
        <f>SUM(BK2517:BK2675)</f>
        <v>0</v>
      </c>
    </row>
    <row r="2517" s="2" customFormat="1" ht="24.15" customHeight="1">
      <c r="A2517" s="42"/>
      <c r="B2517" s="43"/>
      <c r="C2517" s="208" t="s">
        <v>2524</v>
      </c>
      <c r="D2517" s="208" t="s">
        <v>149</v>
      </c>
      <c r="E2517" s="209" t="s">
        <v>2525</v>
      </c>
      <c r="F2517" s="210" t="s">
        <v>2526</v>
      </c>
      <c r="G2517" s="211" t="s">
        <v>294</v>
      </c>
      <c r="H2517" s="212">
        <v>1680.5160000000001</v>
      </c>
      <c r="I2517" s="213"/>
      <c r="J2517" s="214">
        <f>ROUND(I2517*H2517,2)</f>
        <v>0</v>
      </c>
      <c r="K2517" s="210" t="s">
        <v>152</v>
      </c>
      <c r="L2517" s="48"/>
      <c r="M2517" s="215" t="s">
        <v>32</v>
      </c>
      <c r="N2517" s="216" t="s">
        <v>49</v>
      </c>
      <c r="O2517" s="88"/>
      <c r="P2517" s="217">
        <f>O2517*H2517</f>
        <v>0</v>
      </c>
      <c r="Q2517" s="217">
        <v>0.0031800000000000001</v>
      </c>
      <c r="R2517" s="217">
        <f>Q2517*H2517</f>
        <v>5.3440408800000005</v>
      </c>
      <c r="S2517" s="217">
        <v>0</v>
      </c>
      <c r="T2517" s="218">
        <f>S2517*H2517</f>
        <v>0</v>
      </c>
      <c r="U2517" s="42"/>
      <c r="V2517" s="42"/>
      <c r="W2517" s="42"/>
      <c r="X2517" s="42"/>
      <c r="Y2517" s="42"/>
      <c r="Z2517" s="42"/>
      <c r="AA2517" s="42"/>
      <c r="AB2517" s="42"/>
      <c r="AC2517" s="42"/>
      <c r="AD2517" s="42"/>
      <c r="AE2517" s="42"/>
      <c r="AR2517" s="219" t="s">
        <v>362</v>
      </c>
      <c r="AT2517" s="219" t="s">
        <v>149</v>
      </c>
      <c r="AU2517" s="219" t="s">
        <v>88</v>
      </c>
      <c r="AY2517" s="20" t="s">
        <v>146</v>
      </c>
      <c r="BE2517" s="220">
        <f>IF(N2517="základní",J2517,0)</f>
        <v>0</v>
      </c>
      <c r="BF2517" s="220">
        <f>IF(N2517="snížená",J2517,0)</f>
        <v>0</v>
      </c>
      <c r="BG2517" s="220">
        <f>IF(N2517="zákl. přenesená",J2517,0)</f>
        <v>0</v>
      </c>
      <c r="BH2517" s="220">
        <f>IF(N2517="sníž. přenesená",J2517,0)</f>
        <v>0</v>
      </c>
      <c r="BI2517" s="220">
        <f>IF(N2517="nulová",J2517,0)</f>
        <v>0</v>
      </c>
      <c r="BJ2517" s="20" t="s">
        <v>86</v>
      </c>
      <c r="BK2517" s="220">
        <f>ROUND(I2517*H2517,2)</f>
        <v>0</v>
      </c>
      <c r="BL2517" s="20" t="s">
        <v>362</v>
      </c>
      <c r="BM2517" s="219" t="s">
        <v>2527</v>
      </c>
    </row>
    <row r="2518" s="2" customFormat="1">
      <c r="A2518" s="42"/>
      <c r="B2518" s="43"/>
      <c r="C2518" s="44"/>
      <c r="D2518" s="221" t="s">
        <v>155</v>
      </c>
      <c r="E2518" s="44"/>
      <c r="F2518" s="222" t="s">
        <v>2528</v>
      </c>
      <c r="G2518" s="44"/>
      <c r="H2518" s="44"/>
      <c r="I2518" s="223"/>
      <c r="J2518" s="44"/>
      <c r="K2518" s="44"/>
      <c r="L2518" s="48"/>
      <c r="M2518" s="224"/>
      <c r="N2518" s="225"/>
      <c r="O2518" s="88"/>
      <c r="P2518" s="88"/>
      <c r="Q2518" s="88"/>
      <c r="R2518" s="88"/>
      <c r="S2518" s="88"/>
      <c r="T2518" s="89"/>
      <c r="U2518" s="42"/>
      <c r="V2518" s="42"/>
      <c r="W2518" s="42"/>
      <c r="X2518" s="42"/>
      <c r="Y2518" s="42"/>
      <c r="Z2518" s="42"/>
      <c r="AA2518" s="42"/>
      <c r="AB2518" s="42"/>
      <c r="AC2518" s="42"/>
      <c r="AD2518" s="42"/>
      <c r="AE2518" s="42"/>
      <c r="AT2518" s="20" t="s">
        <v>155</v>
      </c>
      <c r="AU2518" s="20" t="s">
        <v>88</v>
      </c>
    </row>
    <row r="2519" s="2" customFormat="1">
      <c r="A2519" s="42"/>
      <c r="B2519" s="43"/>
      <c r="C2519" s="44"/>
      <c r="D2519" s="226" t="s">
        <v>156</v>
      </c>
      <c r="E2519" s="44"/>
      <c r="F2519" s="227" t="s">
        <v>2529</v>
      </c>
      <c r="G2519" s="44"/>
      <c r="H2519" s="44"/>
      <c r="I2519" s="223"/>
      <c r="J2519" s="44"/>
      <c r="K2519" s="44"/>
      <c r="L2519" s="48"/>
      <c r="M2519" s="224"/>
      <c r="N2519" s="225"/>
      <c r="O2519" s="88"/>
      <c r="P2519" s="88"/>
      <c r="Q2519" s="88"/>
      <c r="R2519" s="88"/>
      <c r="S2519" s="88"/>
      <c r="T2519" s="89"/>
      <c r="U2519" s="42"/>
      <c r="V2519" s="42"/>
      <c r="W2519" s="42"/>
      <c r="X2519" s="42"/>
      <c r="Y2519" s="42"/>
      <c r="Z2519" s="42"/>
      <c r="AA2519" s="42"/>
      <c r="AB2519" s="42"/>
      <c r="AC2519" s="42"/>
      <c r="AD2519" s="42"/>
      <c r="AE2519" s="42"/>
      <c r="AT2519" s="20" t="s">
        <v>156</v>
      </c>
      <c r="AU2519" s="20" t="s">
        <v>88</v>
      </c>
    </row>
    <row r="2520" s="14" customFormat="1">
      <c r="A2520" s="14"/>
      <c r="B2520" s="244"/>
      <c r="C2520" s="245"/>
      <c r="D2520" s="221" t="s">
        <v>186</v>
      </c>
      <c r="E2520" s="246" t="s">
        <v>32</v>
      </c>
      <c r="F2520" s="247" t="s">
        <v>2090</v>
      </c>
      <c r="G2520" s="245"/>
      <c r="H2520" s="246" t="s">
        <v>32</v>
      </c>
      <c r="I2520" s="248"/>
      <c r="J2520" s="245"/>
      <c r="K2520" s="245"/>
      <c r="L2520" s="249"/>
      <c r="M2520" s="250"/>
      <c r="N2520" s="251"/>
      <c r="O2520" s="251"/>
      <c r="P2520" s="251"/>
      <c r="Q2520" s="251"/>
      <c r="R2520" s="251"/>
      <c r="S2520" s="251"/>
      <c r="T2520" s="252"/>
      <c r="U2520" s="14"/>
      <c r="V2520" s="14"/>
      <c r="W2520" s="14"/>
      <c r="X2520" s="14"/>
      <c r="Y2520" s="14"/>
      <c r="Z2520" s="14"/>
      <c r="AA2520" s="14"/>
      <c r="AB2520" s="14"/>
      <c r="AC2520" s="14"/>
      <c r="AD2520" s="14"/>
      <c r="AE2520" s="14"/>
      <c r="AT2520" s="253" t="s">
        <v>186</v>
      </c>
      <c r="AU2520" s="253" t="s">
        <v>88</v>
      </c>
      <c r="AV2520" s="14" t="s">
        <v>86</v>
      </c>
      <c r="AW2520" s="14" t="s">
        <v>39</v>
      </c>
      <c r="AX2520" s="14" t="s">
        <v>78</v>
      </c>
      <c r="AY2520" s="253" t="s">
        <v>146</v>
      </c>
    </row>
    <row r="2521" s="13" customFormat="1">
      <c r="A2521" s="13"/>
      <c r="B2521" s="229"/>
      <c r="C2521" s="230"/>
      <c r="D2521" s="221" t="s">
        <v>186</v>
      </c>
      <c r="E2521" s="231" t="s">
        <v>32</v>
      </c>
      <c r="F2521" s="232" t="s">
        <v>2530</v>
      </c>
      <c r="G2521" s="230"/>
      <c r="H2521" s="233">
        <v>33.479999999999997</v>
      </c>
      <c r="I2521" s="234"/>
      <c r="J2521" s="230"/>
      <c r="K2521" s="230"/>
      <c r="L2521" s="235"/>
      <c r="M2521" s="236"/>
      <c r="N2521" s="237"/>
      <c r="O2521" s="237"/>
      <c r="P2521" s="237"/>
      <c r="Q2521" s="237"/>
      <c r="R2521" s="237"/>
      <c r="S2521" s="237"/>
      <c r="T2521" s="238"/>
      <c r="U2521" s="13"/>
      <c r="V2521" s="13"/>
      <c r="W2521" s="13"/>
      <c r="X2521" s="13"/>
      <c r="Y2521" s="13"/>
      <c r="Z2521" s="13"/>
      <c r="AA2521" s="13"/>
      <c r="AB2521" s="13"/>
      <c r="AC2521" s="13"/>
      <c r="AD2521" s="13"/>
      <c r="AE2521" s="13"/>
      <c r="AT2521" s="239" t="s">
        <v>186</v>
      </c>
      <c r="AU2521" s="239" t="s">
        <v>88</v>
      </c>
      <c r="AV2521" s="13" t="s">
        <v>88</v>
      </c>
      <c r="AW2521" s="13" t="s">
        <v>39</v>
      </c>
      <c r="AX2521" s="13" t="s">
        <v>78</v>
      </c>
      <c r="AY2521" s="239" t="s">
        <v>146</v>
      </c>
    </row>
    <row r="2522" s="14" customFormat="1">
      <c r="A2522" s="14"/>
      <c r="B2522" s="244"/>
      <c r="C2522" s="245"/>
      <c r="D2522" s="221" t="s">
        <v>186</v>
      </c>
      <c r="E2522" s="246" t="s">
        <v>32</v>
      </c>
      <c r="F2522" s="247" t="s">
        <v>2531</v>
      </c>
      <c r="G2522" s="245"/>
      <c r="H2522" s="246" t="s">
        <v>32</v>
      </c>
      <c r="I2522" s="248"/>
      <c r="J2522" s="245"/>
      <c r="K2522" s="245"/>
      <c r="L2522" s="249"/>
      <c r="M2522" s="250"/>
      <c r="N2522" s="251"/>
      <c r="O2522" s="251"/>
      <c r="P2522" s="251"/>
      <c r="Q2522" s="251"/>
      <c r="R2522" s="251"/>
      <c r="S2522" s="251"/>
      <c r="T2522" s="252"/>
      <c r="U2522" s="14"/>
      <c r="V2522" s="14"/>
      <c r="W2522" s="14"/>
      <c r="X2522" s="14"/>
      <c r="Y2522" s="14"/>
      <c r="Z2522" s="14"/>
      <c r="AA2522" s="14"/>
      <c r="AB2522" s="14"/>
      <c r="AC2522" s="14"/>
      <c r="AD2522" s="14"/>
      <c r="AE2522" s="14"/>
      <c r="AT2522" s="253" t="s">
        <v>186</v>
      </c>
      <c r="AU2522" s="253" t="s">
        <v>88</v>
      </c>
      <c r="AV2522" s="14" t="s">
        <v>86</v>
      </c>
      <c r="AW2522" s="14" t="s">
        <v>39</v>
      </c>
      <c r="AX2522" s="14" t="s">
        <v>78</v>
      </c>
      <c r="AY2522" s="253" t="s">
        <v>146</v>
      </c>
    </row>
    <row r="2523" s="13" customFormat="1">
      <c r="A2523" s="13"/>
      <c r="B2523" s="229"/>
      <c r="C2523" s="230"/>
      <c r="D2523" s="221" t="s">
        <v>186</v>
      </c>
      <c r="E2523" s="231" t="s">
        <v>32</v>
      </c>
      <c r="F2523" s="232" t="s">
        <v>2532</v>
      </c>
      <c r="G2523" s="230"/>
      <c r="H2523" s="233">
        <v>28.818000000000001</v>
      </c>
      <c r="I2523" s="234"/>
      <c r="J2523" s="230"/>
      <c r="K2523" s="230"/>
      <c r="L2523" s="235"/>
      <c r="M2523" s="236"/>
      <c r="N2523" s="237"/>
      <c r="O2523" s="237"/>
      <c r="P2523" s="237"/>
      <c r="Q2523" s="237"/>
      <c r="R2523" s="237"/>
      <c r="S2523" s="237"/>
      <c r="T2523" s="238"/>
      <c r="U2523" s="13"/>
      <c r="V2523" s="13"/>
      <c r="W2523" s="13"/>
      <c r="X2523" s="13"/>
      <c r="Y2523" s="13"/>
      <c r="Z2523" s="13"/>
      <c r="AA2523" s="13"/>
      <c r="AB2523" s="13"/>
      <c r="AC2523" s="13"/>
      <c r="AD2523" s="13"/>
      <c r="AE2523" s="13"/>
      <c r="AT2523" s="239" t="s">
        <v>186</v>
      </c>
      <c r="AU2523" s="239" t="s">
        <v>88</v>
      </c>
      <c r="AV2523" s="13" t="s">
        <v>88</v>
      </c>
      <c r="AW2523" s="13" t="s">
        <v>39</v>
      </c>
      <c r="AX2523" s="13" t="s">
        <v>78</v>
      </c>
      <c r="AY2523" s="239" t="s">
        <v>146</v>
      </c>
    </row>
    <row r="2524" s="14" customFormat="1">
      <c r="A2524" s="14"/>
      <c r="B2524" s="244"/>
      <c r="C2524" s="245"/>
      <c r="D2524" s="221" t="s">
        <v>186</v>
      </c>
      <c r="E2524" s="246" t="s">
        <v>32</v>
      </c>
      <c r="F2524" s="247" t="s">
        <v>2533</v>
      </c>
      <c r="G2524" s="245"/>
      <c r="H2524" s="246" t="s">
        <v>32</v>
      </c>
      <c r="I2524" s="248"/>
      <c r="J2524" s="245"/>
      <c r="K2524" s="245"/>
      <c r="L2524" s="249"/>
      <c r="M2524" s="250"/>
      <c r="N2524" s="251"/>
      <c r="O2524" s="251"/>
      <c r="P2524" s="251"/>
      <c r="Q2524" s="251"/>
      <c r="R2524" s="251"/>
      <c r="S2524" s="251"/>
      <c r="T2524" s="252"/>
      <c r="U2524" s="14"/>
      <c r="V2524" s="14"/>
      <c r="W2524" s="14"/>
      <c r="X2524" s="14"/>
      <c r="Y2524" s="14"/>
      <c r="Z2524" s="14"/>
      <c r="AA2524" s="14"/>
      <c r="AB2524" s="14"/>
      <c r="AC2524" s="14"/>
      <c r="AD2524" s="14"/>
      <c r="AE2524" s="14"/>
      <c r="AT2524" s="253" t="s">
        <v>186</v>
      </c>
      <c r="AU2524" s="253" t="s">
        <v>88</v>
      </c>
      <c r="AV2524" s="14" t="s">
        <v>86</v>
      </c>
      <c r="AW2524" s="14" t="s">
        <v>39</v>
      </c>
      <c r="AX2524" s="14" t="s">
        <v>78</v>
      </c>
      <c r="AY2524" s="253" t="s">
        <v>146</v>
      </c>
    </row>
    <row r="2525" s="13" customFormat="1">
      <c r="A2525" s="13"/>
      <c r="B2525" s="229"/>
      <c r="C2525" s="230"/>
      <c r="D2525" s="221" t="s">
        <v>186</v>
      </c>
      <c r="E2525" s="231" t="s">
        <v>32</v>
      </c>
      <c r="F2525" s="232" t="s">
        <v>2534</v>
      </c>
      <c r="G2525" s="230"/>
      <c r="H2525" s="233">
        <v>17.826000000000001</v>
      </c>
      <c r="I2525" s="234"/>
      <c r="J2525" s="230"/>
      <c r="K2525" s="230"/>
      <c r="L2525" s="235"/>
      <c r="M2525" s="236"/>
      <c r="N2525" s="237"/>
      <c r="O2525" s="237"/>
      <c r="P2525" s="237"/>
      <c r="Q2525" s="237"/>
      <c r="R2525" s="237"/>
      <c r="S2525" s="237"/>
      <c r="T2525" s="238"/>
      <c r="U2525" s="13"/>
      <c r="V2525" s="13"/>
      <c r="W2525" s="13"/>
      <c r="X2525" s="13"/>
      <c r="Y2525" s="13"/>
      <c r="Z2525" s="13"/>
      <c r="AA2525" s="13"/>
      <c r="AB2525" s="13"/>
      <c r="AC2525" s="13"/>
      <c r="AD2525" s="13"/>
      <c r="AE2525" s="13"/>
      <c r="AT2525" s="239" t="s">
        <v>186</v>
      </c>
      <c r="AU2525" s="239" t="s">
        <v>88</v>
      </c>
      <c r="AV2525" s="13" t="s">
        <v>88</v>
      </c>
      <c r="AW2525" s="13" t="s">
        <v>39</v>
      </c>
      <c r="AX2525" s="13" t="s">
        <v>78</v>
      </c>
      <c r="AY2525" s="239" t="s">
        <v>146</v>
      </c>
    </row>
    <row r="2526" s="14" customFormat="1">
      <c r="A2526" s="14"/>
      <c r="B2526" s="244"/>
      <c r="C2526" s="245"/>
      <c r="D2526" s="221" t="s">
        <v>186</v>
      </c>
      <c r="E2526" s="246" t="s">
        <v>32</v>
      </c>
      <c r="F2526" s="247" t="s">
        <v>2535</v>
      </c>
      <c r="G2526" s="245"/>
      <c r="H2526" s="246" t="s">
        <v>32</v>
      </c>
      <c r="I2526" s="248"/>
      <c r="J2526" s="245"/>
      <c r="K2526" s="245"/>
      <c r="L2526" s="249"/>
      <c r="M2526" s="250"/>
      <c r="N2526" s="251"/>
      <c r="O2526" s="251"/>
      <c r="P2526" s="251"/>
      <c r="Q2526" s="251"/>
      <c r="R2526" s="251"/>
      <c r="S2526" s="251"/>
      <c r="T2526" s="252"/>
      <c r="U2526" s="14"/>
      <c r="V2526" s="14"/>
      <c r="W2526" s="14"/>
      <c r="X2526" s="14"/>
      <c r="Y2526" s="14"/>
      <c r="Z2526" s="14"/>
      <c r="AA2526" s="14"/>
      <c r="AB2526" s="14"/>
      <c r="AC2526" s="14"/>
      <c r="AD2526" s="14"/>
      <c r="AE2526" s="14"/>
      <c r="AT2526" s="253" t="s">
        <v>186</v>
      </c>
      <c r="AU2526" s="253" t="s">
        <v>88</v>
      </c>
      <c r="AV2526" s="14" t="s">
        <v>86</v>
      </c>
      <c r="AW2526" s="14" t="s">
        <v>39</v>
      </c>
      <c r="AX2526" s="14" t="s">
        <v>78</v>
      </c>
      <c r="AY2526" s="253" t="s">
        <v>146</v>
      </c>
    </row>
    <row r="2527" s="13" customFormat="1">
      <c r="A2527" s="13"/>
      <c r="B2527" s="229"/>
      <c r="C2527" s="230"/>
      <c r="D2527" s="221" t="s">
        <v>186</v>
      </c>
      <c r="E2527" s="231" t="s">
        <v>32</v>
      </c>
      <c r="F2527" s="232" t="s">
        <v>2536</v>
      </c>
      <c r="G2527" s="230"/>
      <c r="H2527" s="233">
        <v>19.832999999999998</v>
      </c>
      <c r="I2527" s="234"/>
      <c r="J2527" s="230"/>
      <c r="K2527" s="230"/>
      <c r="L2527" s="235"/>
      <c r="M2527" s="236"/>
      <c r="N2527" s="237"/>
      <c r="O2527" s="237"/>
      <c r="P2527" s="237"/>
      <c r="Q2527" s="237"/>
      <c r="R2527" s="237"/>
      <c r="S2527" s="237"/>
      <c r="T2527" s="238"/>
      <c r="U2527" s="13"/>
      <c r="V2527" s="13"/>
      <c r="W2527" s="13"/>
      <c r="X2527" s="13"/>
      <c r="Y2527" s="13"/>
      <c r="Z2527" s="13"/>
      <c r="AA2527" s="13"/>
      <c r="AB2527" s="13"/>
      <c r="AC2527" s="13"/>
      <c r="AD2527" s="13"/>
      <c r="AE2527" s="13"/>
      <c r="AT2527" s="239" t="s">
        <v>186</v>
      </c>
      <c r="AU2527" s="239" t="s">
        <v>88</v>
      </c>
      <c r="AV2527" s="13" t="s">
        <v>88</v>
      </c>
      <c r="AW2527" s="13" t="s">
        <v>39</v>
      </c>
      <c r="AX2527" s="13" t="s">
        <v>78</v>
      </c>
      <c r="AY2527" s="239" t="s">
        <v>146</v>
      </c>
    </row>
    <row r="2528" s="14" customFormat="1">
      <c r="A2528" s="14"/>
      <c r="B2528" s="244"/>
      <c r="C2528" s="245"/>
      <c r="D2528" s="221" t="s">
        <v>186</v>
      </c>
      <c r="E2528" s="246" t="s">
        <v>32</v>
      </c>
      <c r="F2528" s="247" t="s">
        <v>2537</v>
      </c>
      <c r="G2528" s="245"/>
      <c r="H2528" s="246" t="s">
        <v>32</v>
      </c>
      <c r="I2528" s="248"/>
      <c r="J2528" s="245"/>
      <c r="K2528" s="245"/>
      <c r="L2528" s="249"/>
      <c r="M2528" s="250"/>
      <c r="N2528" s="251"/>
      <c r="O2528" s="251"/>
      <c r="P2528" s="251"/>
      <c r="Q2528" s="251"/>
      <c r="R2528" s="251"/>
      <c r="S2528" s="251"/>
      <c r="T2528" s="252"/>
      <c r="U2528" s="14"/>
      <c r="V2528" s="14"/>
      <c r="W2528" s="14"/>
      <c r="X2528" s="14"/>
      <c r="Y2528" s="14"/>
      <c r="Z2528" s="14"/>
      <c r="AA2528" s="14"/>
      <c r="AB2528" s="14"/>
      <c r="AC2528" s="14"/>
      <c r="AD2528" s="14"/>
      <c r="AE2528" s="14"/>
      <c r="AT2528" s="253" t="s">
        <v>186</v>
      </c>
      <c r="AU2528" s="253" t="s">
        <v>88</v>
      </c>
      <c r="AV2528" s="14" t="s">
        <v>86</v>
      </c>
      <c r="AW2528" s="14" t="s">
        <v>39</v>
      </c>
      <c r="AX2528" s="14" t="s">
        <v>78</v>
      </c>
      <c r="AY2528" s="253" t="s">
        <v>146</v>
      </c>
    </row>
    <row r="2529" s="13" customFormat="1">
      <c r="A2529" s="13"/>
      <c r="B2529" s="229"/>
      <c r="C2529" s="230"/>
      <c r="D2529" s="221" t="s">
        <v>186</v>
      </c>
      <c r="E2529" s="231" t="s">
        <v>32</v>
      </c>
      <c r="F2529" s="232" t="s">
        <v>2538</v>
      </c>
      <c r="G2529" s="230"/>
      <c r="H2529" s="233">
        <v>43.576000000000001</v>
      </c>
      <c r="I2529" s="234"/>
      <c r="J2529" s="230"/>
      <c r="K2529" s="230"/>
      <c r="L2529" s="235"/>
      <c r="M2529" s="236"/>
      <c r="N2529" s="237"/>
      <c r="O2529" s="237"/>
      <c r="P2529" s="237"/>
      <c r="Q2529" s="237"/>
      <c r="R2529" s="237"/>
      <c r="S2529" s="237"/>
      <c r="T2529" s="238"/>
      <c r="U2529" s="13"/>
      <c r="V2529" s="13"/>
      <c r="W2529" s="13"/>
      <c r="X2529" s="13"/>
      <c r="Y2529" s="13"/>
      <c r="Z2529" s="13"/>
      <c r="AA2529" s="13"/>
      <c r="AB2529" s="13"/>
      <c r="AC2529" s="13"/>
      <c r="AD2529" s="13"/>
      <c r="AE2529" s="13"/>
      <c r="AT2529" s="239" t="s">
        <v>186</v>
      </c>
      <c r="AU2529" s="239" t="s">
        <v>88</v>
      </c>
      <c r="AV2529" s="13" t="s">
        <v>88</v>
      </c>
      <c r="AW2529" s="13" t="s">
        <v>39</v>
      </c>
      <c r="AX2529" s="13" t="s">
        <v>78</v>
      </c>
      <c r="AY2529" s="239" t="s">
        <v>146</v>
      </c>
    </row>
    <row r="2530" s="14" customFormat="1">
      <c r="A2530" s="14"/>
      <c r="B2530" s="244"/>
      <c r="C2530" s="245"/>
      <c r="D2530" s="221" t="s">
        <v>186</v>
      </c>
      <c r="E2530" s="246" t="s">
        <v>32</v>
      </c>
      <c r="F2530" s="247" t="s">
        <v>2539</v>
      </c>
      <c r="G2530" s="245"/>
      <c r="H2530" s="246" t="s">
        <v>32</v>
      </c>
      <c r="I2530" s="248"/>
      <c r="J2530" s="245"/>
      <c r="K2530" s="245"/>
      <c r="L2530" s="249"/>
      <c r="M2530" s="250"/>
      <c r="N2530" s="251"/>
      <c r="O2530" s="251"/>
      <c r="P2530" s="251"/>
      <c r="Q2530" s="251"/>
      <c r="R2530" s="251"/>
      <c r="S2530" s="251"/>
      <c r="T2530" s="252"/>
      <c r="U2530" s="14"/>
      <c r="V2530" s="14"/>
      <c r="W2530" s="14"/>
      <c r="X2530" s="14"/>
      <c r="Y2530" s="14"/>
      <c r="Z2530" s="14"/>
      <c r="AA2530" s="14"/>
      <c r="AB2530" s="14"/>
      <c r="AC2530" s="14"/>
      <c r="AD2530" s="14"/>
      <c r="AE2530" s="14"/>
      <c r="AT2530" s="253" t="s">
        <v>186</v>
      </c>
      <c r="AU2530" s="253" t="s">
        <v>88</v>
      </c>
      <c r="AV2530" s="14" t="s">
        <v>86</v>
      </c>
      <c r="AW2530" s="14" t="s">
        <v>39</v>
      </c>
      <c r="AX2530" s="14" t="s">
        <v>78</v>
      </c>
      <c r="AY2530" s="253" t="s">
        <v>146</v>
      </c>
    </row>
    <row r="2531" s="13" customFormat="1">
      <c r="A2531" s="13"/>
      <c r="B2531" s="229"/>
      <c r="C2531" s="230"/>
      <c r="D2531" s="221" t="s">
        <v>186</v>
      </c>
      <c r="E2531" s="231" t="s">
        <v>32</v>
      </c>
      <c r="F2531" s="232" t="s">
        <v>2540</v>
      </c>
      <c r="G2531" s="230"/>
      <c r="H2531" s="233">
        <v>44.32</v>
      </c>
      <c r="I2531" s="234"/>
      <c r="J2531" s="230"/>
      <c r="K2531" s="230"/>
      <c r="L2531" s="235"/>
      <c r="M2531" s="236"/>
      <c r="N2531" s="237"/>
      <c r="O2531" s="237"/>
      <c r="P2531" s="237"/>
      <c r="Q2531" s="237"/>
      <c r="R2531" s="237"/>
      <c r="S2531" s="237"/>
      <c r="T2531" s="238"/>
      <c r="U2531" s="13"/>
      <c r="V2531" s="13"/>
      <c r="W2531" s="13"/>
      <c r="X2531" s="13"/>
      <c r="Y2531" s="13"/>
      <c r="Z2531" s="13"/>
      <c r="AA2531" s="13"/>
      <c r="AB2531" s="13"/>
      <c r="AC2531" s="13"/>
      <c r="AD2531" s="13"/>
      <c r="AE2531" s="13"/>
      <c r="AT2531" s="239" t="s">
        <v>186</v>
      </c>
      <c r="AU2531" s="239" t="s">
        <v>88</v>
      </c>
      <c r="AV2531" s="13" t="s">
        <v>88</v>
      </c>
      <c r="AW2531" s="13" t="s">
        <v>39</v>
      </c>
      <c r="AX2531" s="13" t="s">
        <v>78</v>
      </c>
      <c r="AY2531" s="239" t="s">
        <v>146</v>
      </c>
    </row>
    <row r="2532" s="14" customFormat="1">
      <c r="A2532" s="14"/>
      <c r="B2532" s="244"/>
      <c r="C2532" s="245"/>
      <c r="D2532" s="221" t="s">
        <v>186</v>
      </c>
      <c r="E2532" s="246" t="s">
        <v>32</v>
      </c>
      <c r="F2532" s="247" t="s">
        <v>2541</v>
      </c>
      <c r="G2532" s="245"/>
      <c r="H2532" s="246" t="s">
        <v>32</v>
      </c>
      <c r="I2532" s="248"/>
      <c r="J2532" s="245"/>
      <c r="K2532" s="245"/>
      <c r="L2532" s="249"/>
      <c r="M2532" s="250"/>
      <c r="N2532" s="251"/>
      <c r="O2532" s="251"/>
      <c r="P2532" s="251"/>
      <c r="Q2532" s="251"/>
      <c r="R2532" s="251"/>
      <c r="S2532" s="251"/>
      <c r="T2532" s="252"/>
      <c r="U2532" s="14"/>
      <c r="V2532" s="14"/>
      <c r="W2532" s="14"/>
      <c r="X2532" s="14"/>
      <c r="Y2532" s="14"/>
      <c r="Z2532" s="14"/>
      <c r="AA2532" s="14"/>
      <c r="AB2532" s="14"/>
      <c r="AC2532" s="14"/>
      <c r="AD2532" s="14"/>
      <c r="AE2532" s="14"/>
      <c r="AT2532" s="253" t="s">
        <v>186</v>
      </c>
      <c r="AU2532" s="253" t="s">
        <v>88</v>
      </c>
      <c r="AV2532" s="14" t="s">
        <v>86</v>
      </c>
      <c r="AW2532" s="14" t="s">
        <v>39</v>
      </c>
      <c r="AX2532" s="14" t="s">
        <v>78</v>
      </c>
      <c r="AY2532" s="253" t="s">
        <v>146</v>
      </c>
    </row>
    <row r="2533" s="13" customFormat="1">
      <c r="A2533" s="13"/>
      <c r="B2533" s="229"/>
      <c r="C2533" s="230"/>
      <c r="D2533" s="221" t="s">
        <v>186</v>
      </c>
      <c r="E2533" s="231" t="s">
        <v>32</v>
      </c>
      <c r="F2533" s="232" t="s">
        <v>2542</v>
      </c>
      <c r="G2533" s="230"/>
      <c r="H2533" s="233">
        <v>115.89</v>
      </c>
      <c r="I2533" s="234"/>
      <c r="J2533" s="230"/>
      <c r="K2533" s="230"/>
      <c r="L2533" s="235"/>
      <c r="M2533" s="236"/>
      <c r="N2533" s="237"/>
      <c r="O2533" s="237"/>
      <c r="P2533" s="237"/>
      <c r="Q2533" s="237"/>
      <c r="R2533" s="237"/>
      <c r="S2533" s="237"/>
      <c r="T2533" s="238"/>
      <c r="U2533" s="13"/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13"/>
      <c r="AT2533" s="239" t="s">
        <v>186</v>
      </c>
      <c r="AU2533" s="239" t="s">
        <v>88</v>
      </c>
      <c r="AV2533" s="13" t="s">
        <v>88</v>
      </c>
      <c r="AW2533" s="13" t="s">
        <v>39</v>
      </c>
      <c r="AX2533" s="13" t="s">
        <v>78</v>
      </c>
      <c r="AY2533" s="239" t="s">
        <v>146</v>
      </c>
    </row>
    <row r="2534" s="14" customFormat="1">
      <c r="A2534" s="14"/>
      <c r="B2534" s="244"/>
      <c r="C2534" s="245"/>
      <c r="D2534" s="221" t="s">
        <v>186</v>
      </c>
      <c r="E2534" s="246" t="s">
        <v>32</v>
      </c>
      <c r="F2534" s="247" t="s">
        <v>2543</v>
      </c>
      <c r="G2534" s="245"/>
      <c r="H2534" s="246" t="s">
        <v>32</v>
      </c>
      <c r="I2534" s="248"/>
      <c r="J2534" s="245"/>
      <c r="K2534" s="245"/>
      <c r="L2534" s="249"/>
      <c r="M2534" s="250"/>
      <c r="N2534" s="251"/>
      <c r="O2534" s="251"/>
      <c r="P2534" s="251"/>
      <c r="Q2534" s="251"/>
      <c r="R2534" s="251"/>
      <c r="S2534" s="251"/>
      <c r="T2534" s="252"/>
      <c r="U2534" s="14"/>
      <c r="V2534" s="14"/>
      <c r="W2534" s="14"/>
      <c r="X2534" s="14"/>
      <c r="Y2534" s="14"/>
      <c r="Z2534" s="14"/>
      <c r="AA2534" s="14"/>
      <c r="AB2534" s="14"/>
      <c r="AC2534" s="14"/>
      <c r="AD2534" s="14"/>
      <c r="AE2534" s="14"/>
      <c r="AT2534" s="253" t="s">
        <v>186</v>
      </c>
      <c r="AU2534" s="253" t="s">
        <v>88</v>
      </c>
      <c r="AV2534" s="14" t="s">
        <v>86</v>
      </c>
      <c r="AW2534" s="14" t="s">
        <v>39</v>
      </c>
      <c r="AX2534" s="14" t="s">
        <v>78</v>
      </c>
      <c r="AY2534" s="253" t="s">
        <v>146</v>
      </c>
    </row>
    <row r="2535" s="13" customFormat="1">
      <c r="A2535" s="13"/>
      <c r="B2535" s="229"/>
      <c r="C2535" s="230"/>
      <c r="D2535" s="221" t="s">
        <v>186</v>
      </c>
      <c r="E2535" s="231" t="s">
        <v>32</v>
      </c>
      <c r="F2535" s="232" t="s">
        <v>2544</v>
      </c>
      <c r="G2535" s="230"/>
      <c r="H2535" s="233">
        <v>88.799999999999997</v>
      </c>
      <c r="I2535" s="234"/>
      <c r="J2535" s="230"/>
      <c r="K2535" s="230"/>
      <c r="L2535" s="235"/>
      <c r="M2535" s="236"/>
      <c r="N2535" s="237"/>
      <c r="O2535" s="237"/>
      <c r="P2535" s="237"/>
      <c r="Q2535" s="237"/>
      <c r="R2535" s="237"/>
      <c r="S2535" s="237"/>
      <c r="T2535" s="238"/>
      <c r="U2535" s="13"/>
      <c r="V2535" s="13"/>
      <c r="W2535" s="13"/>
      <c r="X2535" s="13"/>
      <c r="Y2535" s="13"/>
      <c r="Z2535" s="13"/>
      <c r="AA2535" s="13"/>
      <c r="AB2535" s="13"/>
      <c r="AC2535" s="13"/>
      <c r="AD2535" s="13"/>
      <c r="AE2535" s="13"/>
      <c r="AT2535" s="239" t="s">
        <v>186</v>
      </c>
      <c r="AU2535" s="239" t="s">
        <v>88</v>
      </c>
      <c r="AV2535" s="13" t="s">
        <v>88</v>
      </c>
      <c r="AW2535" s="13" t="s">
        <v>39</v>
      </c>
      <c r="AX2535" s="13" t="s">
        <v>78</v>
      </c>
      <c r="AY2535" s="239" t="s">
        <v>146</v>
      </c>
    </row>
    <row r="2536" s="14" customFormat="1">
      <c r="A2536" s="14"/>
      <c r="B2536" s="244"/>
      <c r="C2536" s="245"/>
      <c r="D2536" s="221" t="s">
        <v>186</v>
      </c>
      <c r="E2536" s="246" t="s">
        <v>32</v>
      </c>
      <c r="F2536" s="247" t="s">
        <v>2545</v>
      </c>
      <c r="G2536" s="245"/>
      <c r="H2536" s="246" t="s">
        <v>32</v>
      </c>
      <c r="I2536" s="248"/>
      <c r="J2536" s="245"/>
      <c r="K2536" s="245"/>
      <c r="L2536" s="249"/>
      <c r="M2536" s="250"/>
      <c r="N2536" s="251"/>
      <c r="O2536" s="251"/>
      <c r="P2536" s="251"/>
      <c r="Q2536" s="251"/>
      <c r="R2536" s="251"/>
      <c r="S2536" s="251"/>
      <c r="T2536" s="252"/>
      <c r="U2536" s="14"/>
      <c r="V2536" s="14"/>
      <c r="W2536" s="14"/>
      <c r="X2536" s="14"/>
      <c r="Y2536" s="14"/>
      <c r="Z2536" s="14"/>
      <c r="AA2536" s="14"/>
      <c r="AB2536" s="14"/>
      <c r="AC2536" s="14"/>
      <c r="AD2536" s="14"/>
      <c r="AE2536" s="14"/>
      <c r="AT2536" s="253" t="s">
        <v>186</v>
      </c>
      <c r="AU2536" s="253" t="s">
        <v>88</v>
      </c>
      <c r="AV2536" s="14" t="s">
        <v>86</v>
      </c>
      <c r="AW2536" s="14" t="s">
        <v>39</v>
      </c>
      <c r="AX2536" s="14" t="s">
        <v>78</v>
      </c>
      <c r="AY2536" s="253" t="s">
        <v>146</v>
      </c>
    </row>
    <row r="2537" s="13" customFormat="1">
      <c r="A2537" s="13"/>
      <c r="B2537" s="229"/>
      <c r="C2537" s="230"/>
      <c r="D2537" s="221" t="s">
        <v>186</v>
      </c>
      <c r="E2537" s="231" t="s">
        <v>32</v>
      </c>
      <c r="F2537" s="232" t="s">
        <v>2546</v>
      </c>
      <c r="G2537" s="230"/>
      <c r="H2537" s="233">
        <v>60.539999999999999</v>
      </c>
      <c r="I2537" s="234"/>
      <c r="J2537" s="230"/>
      <c r="K2537" s="230"/>
      <c r="L2537" s="235"/>
      <c r="M2537" s="236"/>
      <c r="N2537" s="237"/>
      <c r="O2537" s="237"/>
      <c r="P2537" s="237"/>
      <c r="Q2537" s="237"/>
      <c r="R2537" s="237"/>
      <c r="S2537" s="237"/>
      <c r="T2537" s="238"/>
      <c r="U2537" s="13"/>
      <c r="V2537" s="13"/>
      <c r="W2537" s="13"/>
      <c r="X2537" s="13"/>
      <c r="Y2537" s="13"/>
      <c r="Z2537" s="13"/>
      <c r="AA2537" s="13"/>
      <c r="AB2537" s="13"/>
      <c r="AC2537" s="13"/>
      <c r="AD2537" s="13"/>
      <c r="AE2537" s="13"/>
      <c r="AT2537" s="239" t="s">
        <v>186</v>
      </c>
      <c r="AU2537" s="239" t="s">
        <v>88</v>
      </c>
      <c r="AV2537" s="13" t="s">
        <v>88</v>
      </c>
      <c r="AW2537" s="13" t="s">
        <v>39</v>
      </c>
      <c r="AX2537" s="13" t="s">
        <v>78</v>
      </c>
      <c r="AY2537" s="239" t="s">
        <v>146</v>
      </c>
    </row>
    <row r="2538" s="14" customFormat="1">
      <c r="A2538" s="14"/>
      <c r="B2538" s="244"/>
      <c r="C2538" s="245"/>
      <c r="D2538" s="221" t="s">
        <v>186</v>
      </c>
      <c r="E2538" s="246" t="s">
        <v>32</v>
      </c>
      <c r="F2538" s="247" t="s">
        <v>2547</v>
      </c>
      <c r="G2538" s="245"/>
      <c r="H2538" s="246" t="s">
        <v>32</v>
      </c>
      <c r="I2538" s="248"/>
      <c r="J2538" s="245"/>
      <c r="K2538" s="245"/>
      <c r="L2538" s="249"/>
      <c r="M2538" s="250"/>
      <c r="N2538" s="251"/>
      <c r="O2538" s="251"/>
      <c r="P2538" s="251"/>
      <c r="Q2538" s="251"/>
      <c r="R2538" s="251"/>
      <c r="S2538" s="251"/>
      <c r="T2538" s="252"/>
      <c r="U2538" s="14"/>
      <c r="V2538" s="14"/>
      <c r="W2538" s="14"/>
      <c r="X2538" s="14"/>
      <c r="Y2538" s="14"/>
      <c r="Z2538" s="14"/>
      <c r="AA2538" s="14"/>
      <c r="AB2538" s="14"/>
      <c r="AC2538" s="14"/>
      <c r="AD2538" s="14"/>
      <c r="AE2538" s="14"/>
      <c r="AT2538" s="253" t="s">
        <v>186</v>
      </c>
      <c r="AU2538" s="253" t="s">
        <v>88</v>
      </c>
      <c r="AV2538" s="14" t="s">
        <v>86</v>
      </c>
      <c r="AW2538" s="14" t="s">
        <v>39</v>
      </c>
      <c r="AX2538" s="14" t="s">
        <v>78</v>
      </c>
      <c r="AY2538" s="253" t="s">
        <v>146</v>
      </c>
    </row>
    <row r="2539" s="13" customFormat="1">
      <c r="A2539" s="13"/>
      <c r="B2539" s="229"/>
      <c r="C2539" s="230"/>
      <c r="D2539" s="221" t="s">
        <v>186</v>
      </c>
      <c r="E2539" s="231" t="s">
        <v>32</v>
      </c>
      <c r="F2539" s="232" t="s">
        <v>2548</v>
      </c>
      <c r="G2539" s="230"/>
      <c r="H2539" s="233">
        <v>47.729999999999997</v>
      </c>
      <c r="I2539" s="234"/>
      <c r="J2539" s="230"/>
      <c r="K2539" s="230"/>
      <c r="L2539" s="235"/>
      <c r="M2539" s="236"/>
      <c r="N2539" s="237"/>
      <c r="O2539" s="237"/>
      <c r="P2539" s="237"/>
      <c r="Q2539" s="237"/>
      <c r="R2539" s="237"/>
      <c r="S2539" s="237"/>
      <c r="T2539" s="238"/>
      <c r="U2539" s="13"/>
      <c r="V2539" s="13"/>
      <c r="W2539" s="13"/>
      <c r="X2539" s="13"/>
      <c r="Y2539" s="13"/>
      <c r="Z2539" s="13"/>
      <c r="AA2539" s="13"/>
      <c r="AB2539" s="13"/>
      <c r="AC2539" s="13"/>
      <c r="AD2539" s="13"/>
      <c r="AE2539" s="13"/>
      <c r="AT2539" s="239" t="s">
        <v>186</v>
      </c>
      <c r="AU2539" s="239" t="s">
        <v>88</v>
      </c>
      <c r="AV2539" s="13" t="s">
        <v>88</v>
      </c>
      <c r="AW2539" s="13" t="s">
        <v>39</v>
      </c>
      <c r="AX2539" s="13" t="s">
        <v>78</v>
      </c>
      <c r="AY2539" s="239" t="s">
        <v>146</v>
      </c>
    </row>
    <row r="2540" s="14" customFormat="1">
      <c r="A2540" s="14"/>
      <c r="B2540" s="244"/>
      <c r="C2540" s="245"/>
      <c r="D2540" s="221" t="s">
        <v>186</v>
      </c>
      <c r="E2540" s="246" t="s">
        <v>32</v>
      </c>
      <c r="F2540" s="247" t="s">
        <v>2549</v>
      </c>
      <c r="G2540" s="245"/>
      <c r="H2540" s="246" t="s">
        <v>32</v>
      </c>
      <c r="I2540" s="248"/>
      <c r="J2540" s="245"/>
      <c r="K2540" s="245"/>
      <c r="L2540" s="249"/>
      <c r="M2540" s="250"/>
      <c r="N2540" s="251"/>
      <c r="O2540" s="251"/>
      <c r="P2540" s="251"/>
      <c r="Q2540" s="251"/>
      <c r="R2540" s="251"/>
      <c r="S2540" s="251"/>
      <c r="T2540" s="252"/>
      <c r="U2540" s="14"/>
      <c r="V2540" s="14"/>
      <c r="W2540" s="14"/>
      <c r="X2540" s="14"/>
      <c r="Y2540" s="14"/>
      <c r="Z2540" s="14"/>
      <c r="AA2540" s="14"/>
      <c r="AB2540" s="14"/>
      <c r="AC2540" s="14"/>
      <c r="AD2540" s="14"/>
      <c r="AE2540" s="14"/>
      <c r="AT2540" s="253" t="s">
        <v>186</v>
      </c>
      <c r="AU2540" s="253" t="s">
        <v>88</v>
      </c>
      <c r="AV2540" s="14" t="s">
        <v>86</v>
      </c>
      <c r="AW2540" s="14" t="s">
        <v>39</v>
      </c>
      <c r="AX2540" s="14" t="s">
        <v>78</v>
      </c>
      <c r="AY2540" s="253" t="s">
        <v>146</v>
      </c>
    </row>
    <row r="2541" s="13" customFormat="1">
      <c r="A2541" s="13"/>
      <c r="B2541" s="229"/>
      <c r="C2541" s="230"/>
      <c r="D2541" s="221" t="s">
        <v>186</v>
      </c>
      <c r="E2541" s="231" t="s">
        <v>32</v>
      </c>
      <c r="F2541" s="232" t="s">
        <v>2550</v>
      </c>
      <c r="G2541" s="230"/>
      <c r="H2541" s="233">
        <v>20.399999999999999</v>
      </c>
      <c r="I2541" s="234"/>
      <c r="J2541" s="230"/>
      <c r="K2541" s="230"/>
      <c r="L2541" s="235"/>
      <c r="M2541" s="236"/>
      <c r="N2541" s="237"/>
      <c r="O2541" s="237"/>
      <c r="P2541" s="237"/>
      <c r="Q2541" s="237"/>
      <c r="R2541" s="237"/>
      <c r="S2541" s="237"/>
      <c r="T2541" s="238"/>
      <c r="U2541" s="13"/>
      <c r="V2541" s="13"/>
      <c r="W2541" s="13"/>
      <c r="X2541" s="13"/>
      <c r="Y2541" s="13"/>
      <c r="Z2541" s="13"/>
      <c r="AA2541" s="13"/>
      <c r="AB2541" s="13"/>
      <c r="AC2541" s="13"/>
      <c r="AD2541" s="13"/>
      <c r="AE2541" s="13"/>
      <c r="AT2541" s="239" t="s">
        <v>186</v>
      </c>
      <c r="AU2541" s="239" t="s">
        <v>88</v>
      </c>
      <c r="AV2541" s="13" t="s">
        <v>88</v>
      </c>
      <c r="AW2541" s="13" t="s">
        <v>39</v>
      </c>
      <c r="AX2541" s="13" t="s">
        <v>78</v>
      </c>
      <c r="AY2541" s="239" t="s">
        <v>146</v>
      </c>
    </row>
    <row r="2542" s="14" customFormat="1">
      <c r="A2542" s="14"/>
      <c r="B2542" s="244"/>
      <c r="C2542" s="245"/>
      <c r="D2542" s="221" t="s">
        <v>186</v>
      </c>
      <c r="E2542" s="246" t="s">
        <v>32</v>
      </c>
      <c r="F2542" s="247" t="s">
        <v>2551</v>
      </c>
      <c r="G2542" s="245"/>
      <c r="H2542" s="246" t="s">
        <v>32</v>
      </c>
      <c r="I2542" s="248"/>
      <c r="J2542" s="245"/>
      <c r="K2542" s="245"/>
      <c r="L2542" s="249"/>
      <c r="M2542" s="250"/>
      <c r="N2542" s="251"/>
      <c r="O2542" s="251"/>
      <c r="P2542" s="251"/>
      <c r="Q2542" s="251"/>
      <c r="R2542" s="251"/>
      <c r="S2542" s="251"/>
      <c r="T2542" s="252"/>
      <c r="U2542" s="14"/>
      <c r="V2542" s="14"/>
      <c r="W2542" s="14"/>
      <c r="X2542" s="14"/>
      <c r="Y2542" s="14"/>
      <c r="Z2542" s="14"/>
      <c r="AA2542" s="14"/>
      <c r="AB2542" s="14"/>
      <c r="AC2542" s="14"/>
      <c r="AD2542" s="14"/>
      <c r="AE2542" s="14"/>
      <c r="AT2542" s="253" t="s">
        <v>186</v>
      </c>
      <c r="AU2542" s="253" t="s">
        <v>88</v>
      </c>
      <c r="AV2542" s="14" t="s">
        <v>86</v>
      </c>
      <c r="AW2542" s="14" t="s">
        <v>39</v>
      </c>
      <c r="AX2542" s="14" t="s">
        <v>78</v>
      </c>
      <c r="AY2542" s="253" t="s">
        <v>146</v>
      </c>
    </row>
    <row r="2543" s="13" customFormat="1">
      <c r="A2543" s="13"/>
      <c r="B2543" s="229"/>
      <c r="C2543" s="230"/>
      <c r="D2543" s="221" t="s">
        <v>186</v>
      </c>
      <c r="E2543" s="231" t="s">
        <v>32</v>
      </c>
      <c r="F2543" s="232" t="s">
        <v>2552</v>
      </c>
      <c r="G2543" s="230"/>
      <c r="H2543" s="233">
        <v>0</v>
      </c>
      <c r="I2543" s="234"/>
      <c r="J2543" s="230"/>
      <c r="K2543" s="230"/>
      <c r="L2543" s="235"/>
      <c r="M2543" s="236"/>
      <c r="N2543" s="237"/>
      <c r="O2543" s="237"/>
      <c r="P2543" s="237"/>
      <c r="Q2543" s="237"/>
      <c r="R2543" s="237"/>
      <c r="S2543" s="237"/>
      <c r="T2543" s="238"/>
      <c r="U2543" s="13"/>
      <c r="V2543" s="13"/>
      <c r="W2543" s="13"/>
      <c r="X2543" s="13"/>
      <c r="Y2543" s="13"/>
      <c r="Z2543" s="13"/>
      <c r="AA2543" s="13"/>
      <c r="AB2543" s="13"/>
      <c r="AC2543" s="13"/>
      <c r="AD2543" s="13"/>
      <c r="AE2543" s="13"/>
      <c r="AT2543" s="239" t="s">
        <v>186</v>
      </c>
      <c r="AU2543" s="239" t="s">
        <v>88</v>
      </c>
      <c r="AV2543" s="13" t="s">
        <v>88</v>
      </c>
      <c r="AW2543" s="13" t="s">
        <v>39</v>
      </c>
      <c r="AX2543" s="13" t="s">
        <v>78</v>
      </c>
      <c r="AY2543" s="239" t="s">
        <v>146</v>
      </c>
    </row>
    <row r="2544" s="14" customFormat="1">
      <c r="A2544" s="14"/>
      <c r="B2544" s="244"/>
      <c r="C2544" s="245"/>
      <c r="D2544" s="221" t="s">
        <v>186</v>
      </c>
      <c r="E2544" s="246" t="s">
        <v>32</v>
      </c>
      <c r="F2544" s="247" t="s">
        <v>2553</v>
      </c>
      <c r="G2544" s="245"/>
      <c r="H2544" s="246" t="s">
        <v>32</v>
      </c>
      <c r="I2544" s="248"/>
      <c r="J2544" s="245"/>
      <c r="K2544" s="245"/>
      <c r="L2544" s="249"/>
      <c r="M2544" s="250"/>
      <c r="N2544" s="251"/>
      <c r="O2544" s="251"/>
      <c r="P2544" s="251"/>
      <c r="Q2544" s="251"/>
      <c r="R2544" s="251"/>
      <c r="S2544" s="251"/>
      <c r="T2544" s="252"/>
      <c r="U2544" s="14"/>
      <c r="V2544" s="14"/>
      <c r="W2544" s="14"/>
      <c r="X2544" s="14"/>
      <c r="Y2544" s="14"/>
      <c r="Z2544" s="14"/>
      <c r="AA2544" s="14"/>
      <c r="AB2544" s="14"/>
      <c r="AC2544" s="14"/>
      <c r="AD2544" s="14"/>
      <c r="AE2544" s="14"/>
      <c r="AT2544" s="253" t="s">
        <v>186</v>
      </c>
      <c r="AU2544" s="253" t="s">
        <v>88</v>
      </c>
      <c r="AV2544" s="14" t="s">
        <v>86</v>
      </c>
      <c r="AW2544" s="14" t="s">
        <v>39</v>
      </c>
      <c r="AX2544" s="14" t="s">
        <v>78</v>
      </c>
      <c r="AY2544" s="253" t="s">
        <v>146</v>
      </c>
    </row>
    <row r="2545" s="13" customFormat="1">
      <c r="A2545" s="13"/>
      <c r="B2545" s="229"/>
      <c r="C2545" s="230"/>
      <c r="D2545" s="221" t="s">
        <v>186</v>
      </c>
      <c r="E2545" s="231" t="s">
        <v>32</v>
      </c>
      <c r="F2545" s="232" t="s">
        <v>2554</v>
      </c>
      <c r="G2545" s="230"/>
      <c r="H2545" s="233">
        <v>47.262999999999998</v>
      </c>
      <c r="I2545" s="234"/>
      <c r="J2545" s="230"/>
      <c r="K2545" s="230"/>
      <c r="L2545" s="235"/>
      <c r="M2545" s="236"/>
      <c r="N2545" s="237"/>
      <c r="O2545" s="237"/>
      <c r="P2545" s="237"/>
      <c r="Q2545" s="237"/>
      <c r="R2545" s="237"/>
      <c r="S2545" s="237"/>
      <c r="T2545" s="238"/>
      <c r="U2545" s="13"/>
      <c r="V2545" s="13"/>
      <c r="W2545" s="13"/>
      <c r="X2545" s="13"/>
      <c r="Y2545" s="13"/>
      <c r="Z2545" s="13"/>
      <c r="AA2545" s="13"/>
      <c r="AB2545" s="13"/>
      <c r="AC2545" s="13"/>
      <c r="AD2545" s="13"/>
      <c r="AE2545" s="13"/>
      <c r="AT2545" s="239" t="s">
        <v>186</v>
      </c>
      <c r="AU2545" s="239" t="s">
        <v>88</v>
      </c>
      <c r="AV2545" s="13" t="s">
        <v>88</v>
      </c>
      <c r="AW2545" s="13" t="s">
        <v>39</v>
      </c>
      <c r="AX2545" s="13" t="s">
        <v>78</v>
      </c>
      <c r="AY2545" s="239" t="s">
        <v>146</v>
      </c>
    </row>
    <row r="2546" s="14" customFormat="1">
      <c r="A2546" s="14"/>
      <c r="B2546" s="244"/>
      <c r="C2546" s="245"/>
      <c r="D2546" s="221" t="s">
        <v>186</v>
      </c>
      <c r="E2546" s="246" t="s">
        <v>32</v>
      </c>
      <c r="F2546" s="247" t="s">
        <v>2555</v>
      </c>
      <c r="G2546" s="245"/>
      <c r="H2546" s="246" t="s">
        <v>32</v>
      </c>
      <c r="I2546" s="248"/>
      <c r="J2546" s="245"/>
      <c r="K2546" s="245"/>
      <c r="L2546" s="249"/>
      <c r="M2546" s="250"/>
      <c r="N2546" s="251"/>
      <c r="O2546" s="251"/>
      <c r="P2546" s="251"/>
      <c r="Q2546" s="251"/>
      <c r="R2546" s="251"/>
      <c r="S2546" s="251"/>
      <c r="T2546" s="252"/>
      <c r="U2546" s="14"/>
      <c r="V2546" s="14"/>
      <c r="W2546" s="14"/>
      <c r="X2546" s="14"/>
      <c r="Y2546" s="14"/>
      <c r="Z2546" s="14"/>
      <c r="AA2546" s="14"/>
      <c r="AB2546" s="14"/>
      <c r="AC2546" s="14"/>
      <c r="AD2546" s="14"/>
      <c r="AE2546" s="14"/>
      <c r="AT2546" s="253" t="s">
        <v>186</v>
      </c>
      <c r="AU2546" s="253" t="s">
        <v>88</v>
      </c>
      <c r="AV2546" s="14" t="s">
        <v>86</v>
      </c>
      <c r="AW2546" s="14" t="s">
        <v>39</v>
      </c>
      <c r="AX2546" s="14" t="s">
        <v>78</v>
      </c>
      <c r="AY2546" s="253" t="s">
        <v>146</v>
      </c>
    </row>
    <row r="2547" s="13" customFormat="1">
      <c r="A2547" s="13"/>
      <c r="B2547" s="229"/>
      <c r="C2547" s="230"/>
      <c r="D2547" s="221" t="s">
        <v>186</v>
      </c>
      <c r="E2547" s="231" t="s">
        <v>32</v>
      </c>
      <c r="F2547" s="232" t="s">
        <v>2556</v>
      </c>
      <c r="G2547" s="230"/>
      <c r="H2547" s="233">
        <v>43.118000000000002</v>
      </c>
      <c r="I2547" s="234"/>
      <c r="J2547" s="230"/>
      <c r="K2547" s="230"/>
      <c r="L2547" s="235"/>
      <c r="M2547" s="236"/>
      <c r="N2547" s="237"/>
      <c r="O2547" s="237"/>
      <c r="P2547" s="237"/>
      <c r="Q2547" s="237"/>
      <c r="R2547" s="237"/>
      <c r="S2547" s="237"/>
      <c r="T2547" s="238"/>
      <c r="U2547" s="13"/>
      <c r="V2547" s="13"/>
      <c r="W2547" s="13"/>
      <c r="X2547" s="13"/>
      <c r="Y2547" s="13"/>
      <c r="Z2547" s="13"/>
      <c r="AA2547" s="13"/>
      <c r="AB2547" s="13"/>
      <c r="AC2547" s="13"/>
      <c r="AD2547" s="13"/>
      <c r="AE2547" s="13"/>
      <c r="AT2547" s="239" t="s">
        <v>186</v>
      </c>
      <c r="AU2547" s="239" t="s">
        <v>88</v>
      </c>
      <c r="AV2547" s="13" t="s">
        <v>88</v>
      </c>
      <c r="AW2547" s="13" t="s">
        <v>39</v>
      </c>
      <c r="AX2547" s="13" t="s">
        <v>78</v>
      </c>
      <c r="AY2547" s="239" t="s">
        <v>146</v>
      </c>
    </row>
    <row r="2548" s="14" customFormat="1">
      <c r="A2548" s="14"/>
      <c r="B2548" s="244"/>
      <c r="C2548" s="245"/>
      <c r="D2548" s="221" t="s">
        <v>186</v>
      </c>
      <c r="E2548" s="246" t="s">
        <v>32</v>
      </c>
      <c r="F2548" s="247" t="s">
        <v>2557</v>
      </c>
      <c r="G2548" s="245"/>
      <c r="H2548" s="246" t="s">
        <v>32</v>
      </c>
      <c r="I2548" s="248"/>
      <c r="J2548" s="245"/>
      <c r="K2548" s="245"/>
      <c r="L2548" s="249"/>
      <c r="M2548" s="250"/>
      <c r="N2548" s="251"/>
      <c r="O2548" s="251"/>
      <c r="P2548" s="251"/>
      <c r="Q2548" s="251"/>
      <c r="R2548" s="251"/>
      <c r="S2548" s="251"/>
      <c r="T2548" s="252"/>
      <c r="U2548" s="14"/>
      <c r="V2548" s="14"/>
      <c r="W2548" s="14"/>
      <c r="X2548" s="14"/>
      <c r="Y2548" s="14"/>
      <c r="Z2548" s="14"/>
      <c r="AA2548" s="14"/>
      <c r="AB2548" s="14"/>
      <c r="AC2548" s="14"/>
      <c r="AD2548" s="14"/>
      <c r="AE2548" s="14"/>
      <c r="AT2548" s="253" t="s">
        <v>186</v>
      </c>
      <c r="AU2548" s="253" t="s">
        <v>88</v>
      </c>
      <c r="AV2548" s="14" t="s">
        <v>86</v>
      </c>
      <c r="AW2548" s="14" t="s">
        <v>39</v>
      </c>
      <c r="AX2548" s="14" t="s">
        <v>78</v>
      </c>
      <c r="AY2548" s="253" t="s">
        <v>146</v>
      </c>
    </row>
    <row r="2549" s="13" customFormat="1">
      <c r="A2549" s="13"/>
      <c r="B2549" s="229"/>
      <c r="C2549" s="230"/>
      <c r="D2549" s="221" t="s">
        <v>186</v>
      </c>
      <c r="E2549" s="231" t="s">
        <v>32</v>
      </c>
      <c r="F2549" s="232" t="s">
        <v>2558</v>
      </c>
      <c r="G2549" s="230"/>
      <c r="H2549" s="233">
        <v>20.41</v>
      </c>
      <c r="I2549" s="234"/>
      <c r="J2549" s="230"/>
      <c r="K2549" s="230"/>
      <c r="L2549" s="235"/>
      <c r="M2549" s="236"/>
      <c r="N2549" s="237"/>
      <c r="O2549" s="237"/>
      <c r="P2549" s="237"/>
      <c r="Q2549" s="237"/>
      <c r="R2549" s="237"/>
      <c r="S2549" s="237"/>
      <c r="T2549" s="238"/>
      <c r="U2549" s="13"/>
      <c r="V2549" s="13"/>
      <c r="W2549" s="13"/>
      <c r="X2549" s="13"/>
      <c r="Y2549" s="13"/>
      <c r="Z2549" s="13"/>
      <c r="AA2549" s="13"/>
      <c r="AB2549" s="13"/>
      <c r="AC2549" s="13"/>
      <c r="AD2549" s="13"/>
      <c r="AE2549" s="13"/>
      <c r="AT2549" s="239" t="s">
        <v>186</v>
      </c>
      <c r="AU2549" s="239" t="s">
        <v>88</v>
      </c>
      <c r="AV2549" s="13" t="s">
        <v>88</v>
      </c>
      <c r="AW2549" s="13" t="s">
        <v>39</v>
      </c>
      <c r="AX2549" s="13" t="s">
        <v>78</v>
      </c>
      <c r="AY2549" s="239" t="s">
        <v>146</v>
      </c>
    </row>
    <row r="2550" s="14" customFormat="1">
      <c r="A2550" s="14"/>
      <c r="B2550" s="244"/>
      <c r="C2550" s="245"/>
      <c r="D2550" s="221" t="s">
        <v>186</v>
      </c>
      <c r="E2550" s="246" t="s">
        <v>32</v>
      </c>
      <c r="F2550" s="247" t="s">
        <v>2559</v>
      </c>
      <c r="G2550" s="245"/>
      <c r="H2550" s="246" t="s">
        <v>32</v>
      </c>
      <c r="I2550" s="248"/>
      <c r="J2550" s="245"/>
      <c r="K2550" s="245"/>
      <c r="L2550" s="249"/>
      <c r="M2550" s="250"/>
      <c r="N2550" s="251"/>
      <c r="O2550" s="251"/>
      <c r="P2550" s="251"/>
      <c r="Q2550" s="251"/>
      <c r="R2550" s="251"/>
      <c r="S2550" s="251"/>
      <c r="T2550" s="252"/>
      <c r="U2550" s="14"/>
      <c r="V2550" s="14"/>
      <c r="W2550" s="14"/>
      <c r="X2550" s="14"/>
      <c r="Y2550" s="14"/>
      <c r="Z2550" s="14"/>
      <c r="AA2550" s="14"/>
      <c r="AB2550" s="14"/>
      <c r="AC2550" s="14"/>
      <c r="AD2550" s="14"/>
      <c r="AE2550" s="14"/>
      <c r="AT2550" s="253" t="s">
        <v>186</v>
      </c>
      <c r="AU2550" s="253" t="s">
        <v>88</v>
      </c>
      <c r="AV2550" s="14" t="s">
        <v>86</v>
      </c>
      <c r="AW2550" s="14" t="s">
        <v>39</v>
      </c>
      <c r="AX2550" s="14" t="s">
        <v>78</v>
      </c>
      <c r="AY2550" s="253" t="s">
        <v>146</v>
      </c>
    </row>
    <row r="2551" s="13" customFormat="1">
      <c r="A2551" s="13"/>
      <c r="B2551" s="229"/>
      <c r="C2551" s="230"/>
      <c r="D2551" s="221" t="s">
        <v>186</v>
      </c>
      <c r="E2551" s="231" t="s">
        <v>32</v>
      </c>
      <c r="F2551" s="232" t="s">
        <v>2560</v>
      </c>
      <c r="G2551" s="230"/>
      <c r="H2551" s="233">
        <v>97.841999999999999</v>
      </c>
      <c r="I2551" s="234"/>
      <c r="J2551" s="230"/>
      <c r="K2551" s="230"/>
      <c r="L2551" s="235"/>
      <c r="M2551" s="236"/>
      <c r="N2551" s="237"/>
      <c r="O2551" s="237"/>
      <c r="P2551" s="237"/>
      <c r="Q2551" s="237"/>
      <c r="R2551" s="237"/>
      <c r="S2551" s="237"/>
      <c r="T2551" s="238"/>
      <c r="U2551" s="13"/>
      <c r="V2551" s="13"/>
      <c r="W2551" s="13"/>
      <c r="X2551" s="13"/>
      <c r="Y2551" s="13"/>
      <c r="Z2551" s="13"/>
      <c r="AA2551" s="13"/>
      <c r="AB2551" s="13"/>
      <c r="AC2551" s="13"/>
      <c r="AD2551" s="13"/>
      <c r="AE2551" s="13"/>
      <c r="AT2551" s="239" t="s">
        <v>186</v>
      </c>
      <c r="AU2551" s="239" t="s">
        <v>88</v>
      </c>
      <c r="AV2551" s="13" t="s">
        <v>88</v>
      </c>
      <c r="AW2551" s="13" t="s">
        <v>39</v>
      </c>
      <c r="AX2551" s="13" t="s">
        <v>78</v>
      </c>
      <c r="AY2551" s="239" t="s">
        <v>146</v>
      </c>
    </row>
    <row r="2552" s="14" customFormat="1">
      <c r="A2552" s="14"/>
      <c r="B2552" s="244"/>
      <c r="C2552" s="245"/>
      <c r="D2552" s="221" t="s">
        <v>186</v>
      </c>
      <c r="E2552" s="246" t="s">
        <v>32</v>
      </c>
      <c r="F2552" s="247" t="s">
        <v>2561</v>
      </c>
      <c r="G2552" s="245"/>
      <c r="H2552" s="246" t="s">
        <v>32</v>
      </c>
      <c r="I2552" s="248"/>
      <c r="J2552" s="245"/>
      <c r="K2552" s="245"/>
      <c r="L2552" s="249"/>
      <c r="M2552" s="250"/>
      <c r="N2552" s="251"/>
      <c r="O2552" s="251"/>
      <c r="P2552" s="251"/>
      <c r="Q2552" s="251"/>
      <c r="R2552" s="251"/>
      <c r="S2552" s="251"/>
      <c r="T2552" s="252"/>
      <c r="U2552" s="14"/>
      <c r="V2552" s="14"/>
      <c r="W2552" s="14"/>
      <c r="X2552" s="14"/>
      <c r="Y2552" s="14"/>
      <c r="Z2552" s="14"/>
      <c r="AA2552" s="14"/>
      <c r="AB2552" s="14"/>
      <c r="AC2552" s="14"/>
      <c r="AD2552" s="14"/>
      <c r="AE2552" s="14"/>
      <c r="AT2552" s="253" t="s">
        <v>186</v>
      </c>
      <c r="AU2552" s="253" t="s">
        <v>88</v>
      </c>
      <c r="AV2552" s="14" t="s">
        <v>86</v>
      </c>
      <c r="AW2552" s="14" t="s">
        <v>39</v>
      </c>
      <c r="AX2552" s="14" t="s">
        <v>78</v>
      </c>
      <c r="AY2552" s="253" t="s">
        <v>146</v>
      </c>
    </row>
    <row r="2553" s="13" customFormat="1">
      <c r="A2553" s="13"/>
      <c r="B2553" s="229"/>
      <c r="C2553" s="230"/>
      <c r="D2553" s="221" t="s">
        <v>186</v>
      </c>
      <c r="E2553" s="231" t="s">
        <v>32</v>
      </c>
      <c r="F2553" s="232" t="s">
        <v>2562</v>
      </c>
      <c r="G2553" s="230"/>
      <c r="H2553" s="233">
        <v>84.738</v>
      </c>
      <c r="I2553" s="234"/>
      <c r="J2553" s="230"/>
      <c r="K2553" s="230"/>
      <c r="L2553" s="235"/>
      <c r="M2553" s="236"/>
      <c r="N2553" s="237"/>
      <c r="O2553" s="237"/>
      <c r="P2553" s="237"/>
      <c r="Q2553" s="237"/>
      <c r="R2553" s="237"/>
      <c r="S2553" s="237"/>
      <c r="T2553" s="238"/>
      <c r="U2553" s="13"/>
      <c r="V2553" s="13"/>
      <c r="W2553" s="13"/>
      <c r="X2553" s="13"/>
      <c r="Y2553" s="13"/>
      <c r="Z2553" s="13"/>
      <c r="AA2553" s="13"/>
      <c r="AB2553" s="13"/>
      <c r="AC2553" s="13"/>
      <c r="AD2553" s="13"/>
      <c r="AE2553" s="13"/>
      <c r="AT2553" s="239" t="s">
        <v>186</v>
      </c>
      <c r="AU2553" s="239" t="s">
        <v>88</v>
      </c>
      <c r="AV2553" s="13" t="s">
        <v>88</v>
      </c>
      <c r="AW2553" s="13" t="s">
        <v>39</v>
      </c>
      <c r="AX2553" s="13" t="s">
        <v>78</v>
      </c>
      <c r="AY2553" s="239" t="s">
        <v>146</v>
      </c>
    </row>
    <row r="2554" s="14" customFormat="1">
      <c r="A2554" s="14"/>
      <c r="B2554" s="244"/>
      <c r="C2554" s="245"/>
      <c r="D2554" s="221" t="s">
        <v>186</v>
      </c>
      <c r="E2554" s="246" t="s">
        <v>32</v>
      </c>
      <c r="F2554" s="247" t="s">
        <v>2563</v>
      </c>
      <c r="G2554" s="245"/>
      <c r="H2554" s="246" t="s">
        <v>32</v>
      </c>
      <c r="I2554" s="248"/>
      <c r="J2554" s="245"/>
      <c r="K2554" s="245"/>
      <c r="L2554" s="249"/>
      <c r="M2554" s="250"/>
      <c r="N2554" s="251"/>
      <c r="O2554" s="251"/>
      <c r="P2554" s="251"/>
      <c r="Q2554" s="251"/>
      <c r="R2554" s="251"/>
      <c r="S2554" s="251"/>
      <c r="T2554" s="252"/>
      <c r="U2554" s="14"/>
      <c r="V2554" s="14"/>
      <c r="W2554" s="14"/>
      <c r="X2554" s="14"/>
      <c r="Y2554" s="14"/>
      <c r="Z2554" s="14"/>
      <c r="AA2554" s="14"/>
      <c r="AB2554" s="14"/>
      <c r="AC2554" s="14"/>
      <c r="AD2554" s="14"/>
      <c r="AE2554" s="14"/>
      <c r="AT2554" s="253" t="s">
        <v>186</v>
      </c>
      <c r="AU2554" s="253" t="s">
        <v>88</v>
      </c>
      <c r="AV2554" s="14" t="s">
        <v>86</v>
      </c>
      <c r="AW2554" s="14" t="s">
        <v>39</v>
      </c>
      <c r="AX2554" s="14" t="s">
        <v>78</v>
      </c>
      <c r="AY2554" s="253" t="s">
        <v>146</v>
      </c>
    </row>
    <row r="2555" s="13" customFormat="1">
      <c r="A2555" s="13"/>
      <c r="B2555" s="229"/>
      <c r="C2555" s="230"/>
      <c r="D2555" s="221" t="s">
        <v>186</v>
      </c>
      <c r="E2555" s="231" t="s">
        <v>32</v>
      </c>
      <c r="F2555" s="232" t="s">
        <v>2564</v>
      </c>
      <c r="G2555" s="230"/>
      <c r="H2555" s="233">
        <v>98.189999999999998</v>
      </c>
      <c r="I2555" s="234"/>
      <c r="J2555" s="230"/>
      <c r="K2555" s="230"/>
      <c r="L2555" s="235"/>
      <c r="M2555" s="236"/>
      <c r="N2555" s="237"/>
      <c r="O2555" s="237"/>
      <c r="P2555" s="237"/>
      <c r="Q2555" s="237"/>
      <c r="R2555" s="237"/>
      <c r="S2555" s="237"/>
      <c r="T2555" s="238"/>
      <c r="U2555" s="13"/>
      <c r="V2555" s="13"/>
      <c r="W2555" s="13"/>
      <c r="X2555" s="13"/>
      <c r="Y2555" s="13"/>
      <c r="Z2555" s="13"/>
      <c r="AA2555" s="13"/>
      <c r="AB2555" s="13"/>
      <c r="AC2555" s="13"/>
      <c r="AD2555" s="13"/>
      <c r="AE2555" s="13"/>
      <c r="AT2555" s="239" t="s">
        <v>186</v>
      </c>
      <c r="AU2555" s="239" t="s">
        <v>88</v>
      </c>
      <c r="AV2555" s="13" t="s">
        <v>88</v>
      </c>
      <c r="AW2555" s="13" t="s">
        <v>39</v>
      </c>
      <c r="AX2555" s="13" t="s">
        <v>78</v>
      </c>
      <c r="AY2555" s="239" t="s">
        <v>146</v>
      </c>
    </row>
    <row r="2556" s="14" customFormat="1">
      <c r="A2556" s="14"/>
      <c r="B2556" s="244"/>
      <c r="C2556" s="245"/>
      <c r="D2556" s="221" t="s">
        <v>186</v>
      </c>
      <c r="E2556" s="246" t="s">
        <v>32</v>
      </c>
      <c r="F2556" s="247" t="s">
        <v>2565</v>
      </c>
      <c r="G2556" s="245"/>
      <c r="H2556" s="246" t="s">
        <v>32</v>
      </c>
      <c r="I2556" s="248"/>
      <c r="J2556" s="245"/>
      <c r="K2556" s="245"/>
      <c r="L2556" s="249"/>
      <c r="M2556" s="250"/>
      <c r="N2556" s="251"/>
      <c r="O2556" s="251"/>
      <c r="P2556" s="251"/>
      <c r="Q2556" s="251"/>
      <c r="R2556" s="251"/>
      <c r="S2556" s="251"/>
      <c r="T2556" s="252"/>
      <c r="U2556" s="14"/>
      <c r="V2556" s="14"/>
      <c r="W2556" s="14"/>
      <c r="X2556" s="14"/>
      <c r="Y2556" s="14"/>
      <c r="Z2556" s="14"/>
      <c r="AA2556" s="14"/>
      <c r="AB2556" s="14"/>
      <c r="AC2556" s="14"/>
      <c r="AD2556" s="14"/>
      <c r="AE2556" s="14"/>
      <c r="AT2556" s="253" t="s">
        <v>186</v>
      </c>
      <c r="AU2556" s="253" t="s">
        <v>88</v>
      </c>
      <c r="AV2556" s="14" t="s">
        <v>86</v>
      </c>
      <c r="AW2556" s="14" t="s">
        <v>39</v>
      </c>
      <c r="AX2556" s="14" t="s">
        <v>78</v>
      </c>
      <c r="AY2556" s="253" t="s">
        <v>146</v>
      </c>
    </row>
    <row r="2557" s="13" customFormat="1">
      <c r="A2557" s="13"/>
      <c r="B2557" s="229"/>
      <c r="C2557" s="230"/>
      <c r="D2557" s="221" t="s">
        <v>186</v>
      </c>
      <c r="E2557" s="231" t="s">
        <v>32</v>
      </c>
      <c r="F2557" s="232" t="s">
        <v>2566</v>
      </c>
      <c r="G2557" s="230"/>
      <c r="H2557" s="233">
        <v>25.449000000000002</v>
      </c>
      <c r="I2557" s="234"/>
      <c r="J2557" s="230"/>
      <c r="K2557" s="230"/>
      <c r="L2557" s="235"/>
      <c r="M2557" s="236"/>
      <c r="N2557" s="237"/>
      <c r="O2557" s="237"/>
      <c r="P2557" s="237"/>
      <c r="Q2557" s="237"/>
      <c r="R2557" s="237"/>
      <c r="S2557" s="237"/>
      <c r="T2557" s="238"/>
      <c r="U2557" s="13"/>
      <c r="V2557" s="13"/>
      <c r="W2557" s="13"/>
      <c r="X2557" s="13"/>
      <c r="Y2557" s="13"/>
      <c r="Z2557" s="13"/>
      <c r="AA2557" s="13"/>
      <c r="AB2557" s="13"/>
      <c r="AC2557" s="13"/>
      <c r="AD2557" s="13"/>
      <c r="AE2557" s="13"/>
      <c r="AT2557" s="239" t="s">
        <v>186</v>
      </c>
      <c r="AU2557" s="239" t="s">
        <v>88</v>
      </c>
      <c r="AV2557" s="13" t="s">
        <v>88</v>
      </c>
      <c r="AW2557" s="13" t="s">
        <v>39</v>
      </c>
      <c r="AX2557" s="13" t="s">
        <v>78</v>
      </c>
      <c r="AY2557" s="239" t="s">
        <v>146</v>
      </c>
    </row>
    <row r="2558" s="14" customFormat="1">
      <c r="A2558" s="14"/>
      <c r="B2558" s="244"/>
      <c r="C2558" s="245"/>
      <c r="D2558" s="221" t="s">
        <v>186</v>
      </c>
      <c r="E2558" s="246" t="s">
        <v>32</v>
      </c>
      <c r="F2558" s="247" t="s">
        <v>2567</v>
      </c>
      <c r="G2558" s="245"/>
      <c r="H2558" s="246" t="s">
        <v>32</v>
      </c>
      <c r="I2558" s="248"/>
      <c r="J2558" s="245"/>
      <c r="K2558" s="245"/>
      <c r="L2558" s="249"/>
      <c r="M2558" s="250"/>
      <c r="N2558" s="251"/>
      <c r="O2558" s="251"/>
      <c r="P2558" s="251"/>
      <c r="Q2558" s="251"/>
      <c r="R2558" s="251"/>
      <c r="S2558" s="251"/>
      <c r="T2558" s="252"/>
      <c r="U2558" s="14"/>
      <c r="V2558" s="14"/>
      <c r="W2558" s="14"/>
      <c r="X2558" s="14"/>
      <c r="Y2558" s="14"/>
      <c r="Z2558" s="14"/>
      <c r="AA2558" s="14"/>
      <c r="AB2558" s="14"/>
      <c r="AC2558" s="14"/>
      <c r="AD2558" s="14"/>
      <c r="AE2558" s="14"/>
      <c r="AT2558" s="253" t="s">
        <v>186</v>
      </c>
      <c r="AU2558" s="253" t="s">
        <v>88</v>
      </c>
      <c r="AV2558" s="14" t="s">
        <v>86</v>
      </c>
      <c r="AW2558" s="14" t="s">
        <v>39</v>
      </c>
      <c r="AX2558" s="14" t="s">
        <v>78</v>
      </c>
      <c r="AY2558" s="253" t="s">
        <v>146</v>
      </c>
    </row>
    <row r="2559" s="13" customFormat="1">
      <c r="A2559" s="13"/>
      <c r="B2559" s="229"/>
      <c r="C2559" s="230"/>
      <c r="D2559" s="221" t="s">
        <v>186</v>
      </c>
      <c r="E2559" s="231" t="s">
        <v>32</v>
      </c>
      <c r="F2559" s="232" t="s">
        <v>2568</v>
      </c>
      <c r="G2559" s="230"/>
      <c r="H2559" s="233">
        <v>27.227</v>
      </c>
      <c r="I2559" s="234"/>
      <c r="J2559" s="230"/>
      <c r="K2559" s="230"/>
      <c r="L2559" s="235"/>
      <c r="M2559" s="236"/>
      <c r="N2559" s="237"/>
      <c r="O2559" s="237"/>
      <c r="P2559" s="237"/>
      <c r="Q2559" s="237"/>
      <c r="R2559" s="237"/>
      <c r="S2559" s="237"/>
      <c r="T2559" s="238"/>
      <c r="U2559" s="13"/>
      <c r="V2559" s="13"/>
      <c r="W2559" s="13"/>
      <c r="X2559" s="13"/>
      <c r="Y2559" s="13"/>
      <c r="Z2559" s="13"/>
      <c r="AA2559" s="13"/>
      <c r="AB2559" s="13"/>
      <c r="AC2559" s="13"/>
      <c r="AD2559" s="13"/>
      <c r="AE2559" s="13"/>
      <c r="AT2559" s="239" t="s">
        <v>186</v>
      </c>
      <c r="AU2559" s="239" t="s">
        <v>88</v>
      </c>
      <c r="AV2559" s="13" t="s">
        <v>88</v>
      </c>
      <c r="AW2559" s="13" t="s">
        <v>39</v>
      </c>
      <c r="AX2559" s="13" t="s">
        <v>78</v>
      </c>
      <c r="AY2559" s="239" t="s">
        <v>146</v>
      </c>
    </row>
    <row r="2560" s="14" customFormat="1">
      <c r="A2560" s="14"/>
      <c r="B2560" s="244"/>
      <c r="C2560" s="245"/>
      <c r="D2560" s="221" t="s">
        <v>186</v>
      </c>
      <c r="E2560" s="246" t="s">
        <v>32</v>
      </c>
      <c r="F2560" s="247" t="s">
        <v>2569</v>
      </c>
      <c r="G2560" s="245"/>
      <c r="H2560" s="246" t="s">
        <v>32</v>
      </c>
      <c r="I2560" s="248"/>
      <c r="J2560" s="245"/>
      <c r="K2560" s="245"/>
      <c r="L2560" s="249"/>
      <c r="M2560" s="250"/>
      <c r="N2560" s="251"/>
      <c r="O2560" s="251"/>
      <c r="P2560" s="251"/>
      <c r="Q2560" s="251"/>
      <c r="R2560" s="251"/>
      <c r="S2560" s="251"/>
      <c r="T2560" s="252"/>
      <c r="U2560" s="14"/>
      <c r="V2560" s="14"/>
      <c r="W2560" s="14"/>
      <c r="X2560" s="14"/>
      <c r="Y2560" s="14"/>
      <c r="Z2560" s="14"/>
      <c r="AA2560" s="14"/>
      <c r="AB2560" s="14"/>
      <c r="AC2560" s="14"/>
      <c r="AD2560" s="14"/>
      <c r="AE2560" s="14"/>
      <c r="AT2560" s="253" t="s">
        <v>186</v>
      </c>
      <c r="AU2560" s="253" t="s">
        <v>88</v>
      </c>
      <c r="AV2560" s="14" t="s">
        <v>86</v>
      </c>
      <c r="AW2560" s="14" t="s">
        <v>39</v>
      </c>
      <c r="AX2560" s="14" t="s">
        <v>78</v>
      </c>
      <c r="AY2560" s="253" t="s">
        <v>146</v>
      </c>
    </row>
    <row r="2561" s="13" customFormat="1">
      <c r="A2561" s="13"/>
      <c r="B2561" s="229"/>
      <c r="C2561" s="230"/>
      <c r="D2561" s="221" t="s">
        <v>186</v>
      </c>
      <c r="E2561" s="231" t="s">
        <v>32</v>
      </c>
      <c r="F2561" s="232" t="s">
        <v>2570</v>
      </c>
      <c r="G2561" s="230"/>
      <c r="H2561" s="233">
        <v>43.658999999999999</v>
      </c>
      <c r="I2561" s="234"/>
      <c r="J2561" s="230"/>
      <c r="K2561" s="230"/>
      <c r="L2561" s="235"/>
      <c r="M2561" s="236"/>
      <c r="N2561" s="237"/>
      <c r="O2561" s="237"/>
      <c r="P2561" s="237"/>
      <c r="Q2561" s="237"/>
      <c r="R2561" s="237"/>
      <c r="S2561" s="237"/>
      <c r="T2561" s="238"/>
      <c r="U2561" s="13"/>
      <c r="V2561" s="13"/>
      <c r="W2561" s="13"/>
      <c r="X2561" s="13"/>
      <c r="Y2561" s="13"/>
      <c r="Z2561" s="13"/>
      <c r="AA2561" s="13"/>
      <c r="AB2561" s="13"/>
      <c r="AC2561" s="13"/>
      <c r="AD2561" s="13"/>
      <c r="AE2561" s="13"/>
      <c r="AT2561" s="239" t="s">
        <v>186</v>
      </c>
      <c r="AU2561" s="239" t="s">
        <v>88</v>
      </c>
      <c r="AV2561" s="13" t="s">
        <v>88</v>
      </c>
      <c r="AW2561" s="13" t="s">
        <v>39</v>
      </c>
      <c r="AX2561" s="13" t="s">
        <v>78</v>
      </c>
      <c r="AY2561" s="239" t="s">
        <v>146</v>
      </c>
    </row>
    <row r="2562" s="14" customFormat="1">
      <c r="A2562" s="14"/>
      <c r="B2562" s="244"/>
      <c r="C2562" s="245"/>
      <c r="D2562" s="221" t="s">
        <v>186</v>
      </c>
      <c r="E2562" s="246" t="s">
        <v>32</v>
      </c>
      <c r="F2562" s="247" t="s">
        <v>2571</v>
      </c>
      <c r="G2562" s="245"/>
      <c r="H2562" s="246" t="s">
        <v>32</v>
      </c>
      <c r="I2562" s="248"/>
      <c r="J2562" s="245"/>
      <c r="K2562" s="245"/>
      <c r="L2562" s="249"/>
      <c r="M2562" s="250"/>
      <c r="N2562" s="251"/>
      <c r="O2562" s="251"/>
      <c r="P2562" s="251"/>
      <c r="Q2562" s="251"/>
      <c r="R2562" s="251"/>
      <c r="S2562" s="251"/>
      <c r="T2562" s="252"/>
      <c r="U2562" s="14"/>
      <c r="V2562" s="14"/>
      <c r="W2562" s="14"/>
      <c r="X2562" s="14"/>
      <c r="Y2562" s="14"/>
      <c r="Z2562" s="14"/>
      <c r="AA2562" s="14"/>
      <c r="AB2562" s="14"/>
      <c r="AC2562" s="14"/>
      <c r="AD2562" s="14"/>
      <c r="AE2562" s="14"/>
      <c r="AT2562" s="253" t="s">
        <v>186</v>
      </c>
      <c r="AU2562" s="253" t="s">
        <v>88</v>
      </c>
      <c r="AV2562" s="14" t="s">
        <v>86</v>
      </c>
      <c r="AW2562" s="14" t="s">
        <v>39</v>
      </c>
      <c r="AX2562" s="14" t="s">
        <v>78</v>
      </c>
      <c r="AY2562" s="253" t="s">
        <v>146</v>
      </c>
    </row>
    <row r="2563" s="13" customFormat="1">
      <c r="A2563" s="13"/>
      <c r="B2563" s="229"/>
      <c r="C2563" s="230"/>
      <c r="D2563" s="221" t="s">
        <v>186</v>
      </c>
      <c r="E2563" s="231" t="s">
        <v>32</v>
      </c>
      <c r="F2563" s="232" t="s">
        <v>2572</v>
      </c>
      <c r="G2563" s="230"/>
      <c r="H2563" s="233">
        <v>38.017000000000003</v>
      </c>
      <c r="I2563" s="234"/>
      <c r="J2563" s="230"/>
      <c r="K2563" s="230"/>
      <c r="L2563" s="235"/>
      <c r="M2563" s="236"/>
      <c r="N2563" s="237"/>
      <c r="O2563" s="237"/>
      <c r="P2563" s="237"/>
      <c r="Q2563" s="237"/>
      <c r="R2563" s="237"/>
      <c r="S2563" s="237"/>
      <c r="T2563" s="238"/>
      <c r="U2563" s="13"/>
      <c r="V2563" s="13"/>
      <c r="W2563" s="13"/>
      <c r="X2563" s="13"/>
      <c r="Y2563" s="13"/>
      <c r="Z2563" s="13"/>
      <c r="AA2563" s="13"/>
      <c r="AB2563" s="13"/>
      <c r="AC2563" s="13"/>
      <c r="AD2563" s="13"/>
      <c r="AE2563" s="13"/>
      <c r="AT2563" s="239" t="s">
        <v>186</v>
      </c>
      <c r="AU2563" s="239" t="s">
        <v>88</v>
      </c>
      <c r="AV2563" s="13" t="s">
        <v>88</v>
      </c>
      <c r="AW2563" s="13" t="s">
        <v>39</v>
      </c>
      <c r="AX2563" s="13" t="s">
        <v>78</v>
      </c>
      <c r="AY2563" s="239" t="s">
        <v>146</v>
      </c>
    </row>
    <row r="2564" s="14" customFormat="1">
      <c r="A2564" s="14"/>
      <c r="B2564" s="244"/>
      <c r="C2564" s="245"/>
      <c r="D2564" s="221" t="s">
        <v>186</v>
      </c>
      <c r="E2564" s="246" t="s">
        <v>32</v>
      </c>
      <c r="F2564" s="247" t="s">
        <v>2573</v>
      </c>
      <c r="G2564" s="245"/>
      <c r="H2564" s="246" t="s">
        <v>32</v>
      </c>
      <c r="I2564" s="248"/>
      <c r="J2564" s="245"/>
      <c r="K2564" s="245"/>
      <c r="L2564" s="249"/>
      <c r="M2564" s="250"/>
      <c r="N2564" s="251"/>
      <c r="O2564" s="251"/>
      <c r="P2564" s="251"/>
      <c r="Q2564" s="251"/>
      <c r="R2564" s="251"/>
      <c r="S2564" s="251"/>
      <c r="T2564" s="252"/>
      <c r="U2564" s="14"/>
      <c r="V2564" s="14"/>
      <c r="W2564" s="14"/>
      <c r="X2564" s="14"/>
      <c r="Y2564" s="14"/>
      <c r="Z2564" s="14"/>
      <c r="AA2564" s="14"/>
      <c r="AB2564" s="14"/>
      <c r="AC2564" s="14"/>
      <c r="AD2564" s="14"/>
      <c r="AE2564" s="14"/>
      <c r="AT2564" s="253" t="s">
        <v>186</v>
      </c>
      <c r="AU2564" s="253" t="s">
        <v>88</v>
      </c>
      <c r="AV2564" s="14" t="s">
        <v>86</v>
      </c>
      <c r="AW2564" s="14" t="s">
        <v>39</v>
      </c>
      <c r="AX2564" s="14" t="s">
        <v>78</v>
      </c>
      <c r="AY2564" s="253" t="s">
        <v>146</v>
      </c>
    </row>
    <row r="2565" s="13" customFormat="1">
      <c r="A2565" s="13"/>
      <c r="B2565" s="229"/>
      <c r="C2565" s="230"/>
      <c r="D2565" s="221" t="s">
        <v>186</v>
      </c>
      <c r="E2565" s="231" t="s">
        <v>32</v>
      </c>
      <c r="F2565" s="232" t="s">
        <v>2574</v>
      </c>
      <c r="G2565" s="230"/>
      <c r="H2565" s="233">
        <v>24.486999999999998</v>
      </c>
      <c r="I2565" s="234"/>
      <c r="J2565" s="230"/>
      <c r="K2565" s="230"/>
      <c r="L2565" s="235"/>
      <c r="M2565" s="236"/>
      <c r="N2565" s="237"/>
      <c r="O2565" s="237"/>
      <c r="P2565" s="237"/>
      <c r="Q2565" s="237"/>
      <c r="R2565" s="237"/>
      <c r="S2565" s="237"/>
      <c r="T2565" s="238"/>
      <c r="U2565" s="13"/>
      <c r="V2565" s="13"/>
      <c r="W2565" s="13"/>
      <c r="X2565" s="13"/>
      <c r="Y2565" s="13"/>
      <c r="Z2565" s="13"/>
      <c r="AA2565" s="13"/>
      <c r="AB2565" s="13"/>
      <c r="AC2565" s="13"/>
      <c r="AD2565" s="13"/>
      <c r="AE2565" s="13"/>
      <c r="AT2565" s="239" t="s">
        <v>186</v>
      </c>
      <c r="AU2565" s="239" t="s">
        <v>88</v>
      </c>
      <c r="AV2565" s="13" t="s">
        <v>88</v>
      </c>
      <c r="AW2565" s="13" t="s">
        <v>39</v>
      </c>
      <c r="AX2565" s="13" t="s">
        <v>78</v>
      </c>
      <c r="AY2565" s="239" t="s">
        <v>146</v>
      </c>
    </row>
    <row r="2566" s="14" customFormat="1">
      <c r="A2566" s="14"/>
      <c r="B2566" s="244"/>
      <c r="C2566" s="245"/>
      <c r="D2566" s="221" t="s">
        <v>186</v>
      </c>
      <c r="E2566" s="246" t="s">
        <v>32</v>
      </c>
      <c r="F2566" s="247" t="s">
        <v>2575</v>
      </c>
      <c r="G2566" s="245"/>
      <c r="H2566" s="246" t="s">
        <v>32</v>
      </c>
      <c r="I2566" s="248"/>
      <c r="J2566" s="245"/>
      <c r="K2566" s="245"/>
      <c r="L2566" s="249"/>
      <c r="M2566" s="250"/>
      <c r="N2566" s="251"/>
      <c r="O2566" s="251"/>
      <c r="P2566" s="251"/>
      <c r="Q2566" s="251"/>
      <c r="R2566" s="251"/>
      <c r="S2566" s="251"/>
      <c r="T2566" s="252"/>
      <c r="U2566" s="14"/>
      <c r="V2566" s="14"/>
      <c r="W2566" s="14"/>
      <c r="X2566" s="14"/>
      <c r="Y2566" s="14"/>
      <c r="Z2566" s="14"/>
      <c r="AA2566" s="14"/>
      <c r="AB2566" s="14"/>
      <c r="AC2566" s="14"/>
      <c r="AD2566" s="14"/>
      <c r="AE2566" s="14"/>
      <c r="AT2566" s="253" t="s">
        <v>186</v>
      </c>
      <c r="AU2566" s="253" t="s">
        <v>88</v>
      </c>
      <c r="AV2566" s="14" t="s">
        <v>86</v>
      </c>
      <c r="AW2566" s="14" t="s">
        <v>39</v>
      </c>
      <c r="AX2566" s="14" t="s">
        <v>78</v>
      </c>
      <c r="AY2566" s="253" t="s">
        <v>146</v>
      </c>
    </row>
    <row r="2567" s="13" customFormat="1">
      <c r="A2567" s="13"/>
      <c r="B2567" s="229"/>
      <c r="C2567" s="230"/>
      <c r="D2567" s="221" t="s">
        <v>186</v>
      </c>
      <c r="E2567" s="231" t="s">
        <v>32</v>
      </c>
      <c r="F2567" s="232" t="s">
        <v>2548</v>
      </c>
      <c r="G2567" s="230"/>
      <c r="H2567" s="233">
        <v>47.729999999999997</v>
      </c>
      <c r="I2567" s="234"/>
      <c r="J2567" s="230"/>
      <c r="K2567" s="230"/>
      <c r="L2567" s="235"/>
      <c r="M2567" s="236"/>
      <c r="N2567" s="237"/>
      <c r="O2567" s="237"/>
      <c r="P2567" s="237"/>
      <c r="Q2567" s="237"/>
      <c r="R2567" s="237"/>
      <c r="S2567" s="237"/>
      <c r="T2567" s="238"/>
      <c r="U2567" s="13"/>
      <c r="V2567" s="13"/>
      <c r="W2567" s="13"/>
      <c r="X2567" s="13"/>
      <c r="Y2567" s="13"/>
      <c r="Z2567" s="13"/>
      <c r="AA2567" s="13"/>
      <c r="AB2567" s="13"/>
      <c r="AC2567" s="13"/>
      <c r="AD2567" s="13"/>
      <c r="AE2567" s="13"/>
      <c r="AT2567" s="239" t="s">
        <v>186</v>
      </c>
      <c r="AU2567" s="239" t="s">
        <v>88</v>
      </c>
      <c r="AV2567" s="13" t="s">
        <v>88</v>
      </c>
      <c r="AW2567" s="13" t="s">
        <v>39</v>
      </c>
      <c r="AX2567" s="13" t="s">
        <v>78</v>
      </c>
      <c r="AY2567" s="239" t="s">
        <v>146</v>
      </c>
    </row>
    <row r="2568" s="14" customFormat="1">
      <c r="A2568" s="14"/>
      <c r="B2568" s="244"/>
      <c r="C2568" s="245"/>
      <c r="D2568" s="221" t="s">
        <v>186</v>
      </c>
      <c r="E2568" s="246" t="s">
        <v>32</v>
      </c>
      <c r="F2568" s="247" t="s">
        <v>2576</v>
      </c>
      <c r="G2568" s="245"/>
      <c r="H2568" s="246" t="s">
        <v>32</v>
      </c>
      <c r="I2568" s="248"/>
      <c r="J2568" s="245"/>
      <c r="K2568" s="245"/>
      <c r="L2568" s="249"/>
      <c r="M2568" s="250"/>
      <c r="N2568" s="251"/>
      <c r="O2568" s="251"/>
      <c r="P2568" s="251"/>
      <c r="Q2568" s="251"/>
      <c r="R2568" s="251"/>
      <c r="S2568" s="251"/>
      <c r="T2568" s="252"/>
      <c r="U2568" s="14"/>
      <c r="V2568" s="14"/>
      <c r="W2568" s="14"/>
      <c r="X2568" s="14"/>
      <c r="Y2568" s="14"/>
      <c r="Z2568" s="14"/>
      <c r="AA2568" s="14"/>
      <c r="AB2568" s="14"/>
      <c r="AC2568" s="14"/>
      <c r="AD2568" s="14"/>
      <c r="AE2568" s="14"/>
      <c r="AT2568" s="253" t="s">
        <v>186</v>
      </c>
      <c r="AU2568" s="253" t="s">
        <v>88</v>
      </c>
      <c r="AV2568" s="14" t="s">
        <v>86</v>
      </c>
      <c r="AW2568" s="14" t="s">
        <v>39</v>
      </c>
      <c r="AX2568" s="14" t="s">
        <v>78</v>
      </c>
      <c r="AY2568" s="253" t="s">
        <v>146</v>
      </c>
    </row>
    <row r="2569" s="13" customFormat="1">
      <c r="A2569" s="13"/>
      <c r="B2569" s="229"/>
      <c r="C2569" s="230"/>
      <c r="D2569" s="221" t="s">
        <v>186</v>
      </c>
      <c r="E2569" s="231" t="s">
        <v>32</v>
      </c>
      <c r="F2569" s="232" t="s">
        <v>2577</v>
      </c>
      <c r="G2569" s="230"/>
      <c r="H2569" s="233">
        <v>20.405999999999999</v>
      </c>
      <c r="I2569" s="234"/>
      <c r="J2569" s="230"/>
      <c r="K2569" s="230"/>
      <c r="L2569" s="235"/>
      <c r="M2569" s="236"/>
      <c r="N2569" s="237"/>
      <c r="O2569" s="237"/>
      <c r="P2569" s="237"/>
      <c r="Q2569" s="237"/>
      <c r="R2569" s="237"/>
      <c r="S2569" s="237"/>
      <c r="T2569" s="238"/>
      <c r="U2569" s="13"/>
      <c r="V2569" s="13"/>
      <c r="W2569" s="13"/>
      <c r="X2569" s="13"/>
      <c r="Y2569" s="13"/>
      <c r="Z2569" s="13"/>
      <c r="AA2569" s="13"/>
      <c r="AB2569" s="13"/>
      <c r="AC2569" s="13"/>
      <c r="AD2569" s="13"/>
      <c r="AE2569" s="13"/>
      <c r="AT2569" s="239" t="s">
        <v>186</v>
      </c>
      <c r="AU2569" s="239" t="s">
        <v>88</v>
      </c>
      <c r="AV2569" s="13" t="s">
        <v>88</v>
      </c>
      <c r="AW2569" s="13" t="s">
        <v>39</v>
      </c>
      <c r="AX2569" s="13" t="s">
        <v>78</v>
      </c>
      <c r="AY2569" s="239" t="s">
        <v>146</v>
      </c>
    </row>
    <row r="2570" s="14" customFormat="1">
      <c r="A2570" s="14"/>
      <c r="B2570" s="244"/>
      <c r="C2570" s="245"/>
      <c r="D2570" s="221" t="s">
        <v>186</v>
      </c>
      <c r="E2570" s="246" t="s">
        <v>32</v>
      </c>
      <c r="F2570" s="247" t="s">
        <v>2578</v>
      </c>
      <c r="G2570" s="245"/>
      <c r="H2570" s="246" t="s">
        <v>32</v>
      </c>
      <c r="I2570" s="248"/>
      <c r="J2570" s="245"/>
      <c r="K2570" s="245"/>
      <c r="L2570" s="249"/>
      <c r="M2570" s="250"/>
      <c r="N2570" s="251"/>
      <c r="O2570" s="251"/>
      <c r="P2570" s="251"/>
      <c r="Q2570" s="251"/>
      <c r="R2570" s="251"/>
      <c r="S2570" s="251"/>
      <c r="T2570" s="252"/>
      <c r="U2570" s="14"/>
      <c r="V2570" s="14"/>
      <c r="W2570" s="14"/>
      <c r="X2570" s="14"/>
      <c r="Y2570" s="14"/>
      <c r="Z2570" s="14"/>
      <c r="AA2570" s="14"/>
      <c r="AB2570" s="14"/>
      <c r="AC2570" s="14"/>
      <c r="AD2570" s="14"/>
      <c r="AE2570" s="14"/>
      <c r="AT2570" s="253" t="s">
        <v>186</v>
      </c>
      <c r="AU2570" s="253" t="s">
        <v>88</v>
      </c>
      <c r="AV2570" s="14" t="s">
        <v>86</v>
      </c>
      <c r="AW2570" s="14" t="s">
        <v>39</v>
      </c>
      <c r="AX2570" s="14" t="s">
        <v>78</v>
      </c>
      <c r="AY2570" s="253" t="s">
        <v>146</v>
      </c>
    </row>
    <row r="2571" s="13" customFormat="1">
      <c r="A2571" s="13"/>
      <c r="B2571" s="229"/>
      <c r="C2571" s="230"/>
      <c r="D2571" s="221" t="s">
        <v>186</v>
      </c>
      <c r="E2571" s="231" t="s">
        <v>32</v>
      </c>
      <c r="F2571" s="232" t="s">
        <v>2579</v>
      </c>
      <c r="G2571" s="230"/>
      <c r="H2571" s="233">
        <v>34.5</v>
      </c>
      <c r="I2571" s="234"/>
      <c r="J2571" s="230"/>
      <c r="K2571" s="230"/>
      <c r="L2571" s="235"/>
      <c r="M2571" s="236"/>
      <c r="N2571" s="237"/>
      <c r="O2571" s="237"/>
      <c r="P2571" s="237"/>
      <c r="Q2571" s="237"/>
      <c r="R2571" s="237"/>
      <c r="S2571" s="237"/>
      <c r="T2571" s="238"/>
      <c r="U2571" s="13"/>
      <c r="V2571" s="13"/>
      <c r="W2571" s="13"/>
      <c r="X2571" s="13"/>
      <c r="Y2571" s="13"/>
      <c r="Z2571" s="13"/>
      <c r="AA2571" s="13"/>
      <c r="AB2571" s="13"/>
      <c r="AC2571" s="13"/>
      <c r="AD2571" s="13"/>
      <c r="AE2571" s="13"/>
      <c r="AT2571" s="239" t="s">
        <v>186</v>
      </c>
      <c r="AU2571" s="239" t="s">
        <v>88</v>
      </c>
      <c r="AV2571" s="13" t="s">
        <v>88</v>
      </c>
      <c r="AW2571" s="13" t="s">
        <v>39</v>
      </c>
      <c r="AX2571" s="13" t="s">
        <v>78</v>
      </c>
      <c r="AY2571" s="239" t="s">
        <v>146</v>
      </c>
    </row>
    <row r="2572" s="14" customFormat="1">
      <c r="A2572" s="14"/>
      <c r="B2572" s="244"/>
      <c r="C2572" s="245"/>
      <c r="D2572" s="221" t="s">
        <v>186</v>
      </c>
      <c r="E2572" s="246" t="s">
        <v>32</v>
      </c>
      <c r="F2572" s="247" t="s">
        <v>2580</v>
      </c>
      <c r="G2572" s="245"/>
      <c r="H2572" s="246" t="s">
        <v>32</v>
      </c>
      <c r="I2572" s="248"/>
      <c r="J2572" s="245"/>
      <c r="K2572" s="245"/>
      <c r="L2572" s="249"/>
      <c r="M2572" s="250"/>
      <c r="N2572" s="251"/>
      <c r="O2572" s="251"/>
      <c r="P2572" s="251"/>
      <c r="Q2572" s="251"/>
      <c r="R2572" s="251"/>
      <c r="S2572" s="251"/>
      <c r="T2572" s="252"/>
      <c r="U2572" s="14"/>
      <c r="V2572" s="14"/>
      <c r="W2572" s="14"/>
      <c r="X2572" s="14"/>
      <c r="Y2572" s="14"/>
      <c r="Z2572" s="14"/>
      <c r="AA2572" s="14"/>
      <c r="AB2572" s="14"/>
      <c r="AC2572" s="14"/>
      <c r="AD2572" s="14"/>
      <c r="AE2572" s="14"/>
      <c r="AT2572" s="253" t="s">
        <v>186</v>
      </c>
      <c r="AU2572" s="253" t="s">
        <v>88</v>
      </c>
      <c r="AV2572" s="14" t="s">
        <v>86</v>
      </c>
      <c r="AW2572" s="14" t="s">
        <v>39</v>
      </c>
      <c r="AX2572" s="14" t="s">
        <v>78</v>
      </c>
      <c r="AY2572" s="253" t="s">
        <v>146</v>
      </c>
    </row>
    <row r="2573" s="13" customFormat="1">
      <c r="A2573" s="13"/>
      <c r="B2573" s="229"/>
      <c r="C2573" s="230"/>
      <c r="D2573" s="221" t="s">
        <v>186</v>
      </c>
      <c r="E2573" s="231" t="s">
        <v>32</v>
      </c>
      <c r="F2573" s="232" t="s">
        <v>2554</v>
      </c>
      <c r="G2573" s="230"/>
      <c r="H2573" s="233">
        <v>47.262999999999998</v>
      </c>
      <c r="I2573" s="234"/>
      <c r="J2573" s="230"/>
      <c r="K2573" s="230"/>
      <c r="L2573" s="235"/>
      <c r="M2573" s="236"/>
      <c r="N2573" s="237"/>
      <c r="O2573" s="237"/>
      <c r="P2573" s="237"/>
      <c r="Q2573" s="237"/>
      <c r="R2573" s="237"/>
      <c r="S2573" s="237"/>
      <c r="T2573" s="238"/>
      <c r="U2573" s="13"/>
      <c r="V2573" s="13"/>
      <c r="W2573" s="13"/>
      <c r="X2573" s="13"/>
      <c r="Y2573" s="13"/>
      <c r="Z2573" s="13"/>
      <c r="AA2573" s="13"/>
      <c r="AB2573" s="13"/>
      <c r="AC2573" s="13"/>
      <c r="AD2573" s="13"/>
      <c r="AE2573" s="13"/>
      <c r="AT2573" s="239" t="s">
        <v>186</v>
      </c>
      <c r="AU2573" s="239" t="s">
        <v>88</v>
      </c>
      <c r="AV2573" s="13" t="s">
        <v>88</v>
      </c>
      <c r="AW2573" s="13" t="s">
        <v>39</v>
      </c>
      <c r="AX2573" s="13" t="s">
        <v>78</v>
      </c>
      <c r="AY2573" s="239" t="s">
        <v>146</v>
      </c>
    </row>
    <row r="2574" s="14" customFormat="1">
      <c r="A2574" s="14"/>
      <c r="B2574" s="244"/>
      <c r="C2574" s="245"/>
      <c r="D2574" s="221" t="s">
        <v>186</v>
      </c>
      <c r="E2574" s="246" t="s">
        <v>32</v>
      </c>
      <c r="F2574" s="247" t="s">
        <v>2581</v>
      </c>
      <c r="G2574" s="245"/>
      <c r="H2574" s="246" t="s">
        <v>32</v>
      </c>
      <c r="I2574" s="248"/>
      <c r="J2574" s="245"/>
      <c r="K2574" s="245"/>
      <c r="L2574" s="249"/>
      <c r="M2574" s="250"/>
      <c r="N2574" s="251"/>
      <c r="O2574" s="251"/>
      <c r="P2574" s="251"/>
      <c r="Q2574" s="251"/>
      <c r="R2574" s="251"/>
      <c r="S2574" s="251"/>
      <c r="T2574" s="252"/>
      <c r="U2574" s="14"/>
      <c r="V2574" s="14"/>
      <c r="W2574" s="14"/>
      <c r="X2574" s="14"/>
      <c r="Y2574" s="14"/>
      <c r="Z2574" s="14"/>
      <c r="AA2574" s="14"/>
      <c r="AB2574" s="14"/>
      <c r="AC2574" s="14"/>
      <c r="AD2574" s="14"/>
      <c r="AE2574" s="14"/>
      <c r="AT2574" s="253" t="s">
        <v>186</v>
      </c>
      <c r="AU2574" s="253" t="s">
        <v>88</v>
      </c>
      <c r="AV2574" s="14" t="s">
        <v>86</v>
      </c>
      <c r="AW2574" s="14" t="s">
        <v>39</v>
      </c>
      <c r="AX2574" s="14" t="s">
        <v>78</v>
      </c>
      <c r="AY2574" s="253" t="s">
        <v>146</v>
      </c>
    </row>
    <row r="2575" s="13" customFormat="1">
      <c r="A2575" s="13"/>
      <c r="B2575" s="229"/>
      <c r="C2575" s="230"/>
      <c r="D2575" s="221" t="s">
        <v>186</v>
      </c>
      <c r="E2575" s="231" t="s">
        <v>32</v>
      </c>
      <c r="F2575" s="232" t="s">
        <v>2556</v>
      </c>
      <c r="G2575" s="230"/>
      <c r="H2575" s="233">
        <v>43.118000000000002</v>
      </c>
      <c r="I2575" s="234"/>
      <c r="J2575" s="230"/>
      <c r="K2575" s="230"/>
      <c r="L2575" s="235"/>
      <c r="M2575" s="236"/>
      <c r="N2575" s="237"/>
      <c r="O2575" s="237"/>
      <c r="P2575" s="237"/>
      <c r="Q2575" s="237"/>
      <c r="R2575" s="237"/>
      <c r="S2575" s="237"/>
      <c r="T2575" s="238"/>
      <c r="U2575" s="13"/>
      <c r="V2575" s="13"/>
      <c r="W2575" s="13"/>
      <c r="X2575" s="13"/>
      <c r="Y2575" s="13"/>
      <c r="Z2575" s="13"/>
      <c r="AA2575" s="13"/>
      <c r="AB2575" s="13"/>
      <c r="AC2575" s="13"/>
      <c r="AD2575" s="13"/>
      <c r="AE2575" s="13"/>
      <c r="AT2575" s="239" t="s">
        <v>186</v>
      </c>
      <c r="AU2575" s="239" t="s">
        <v>88</v>
      </c>
      <c r="AV2575" s="13" t="s">
        <v>88</v>
      </c>
      <c r="AW2575" s="13" t="s">
        <v>39</v>
      </c>
      <c r="AX2575" s="13" t="s">
        <v>78</v>
      </c>
      <c r="AY2575" s="239" t="s">
        <v>146</v>
      </c>
    </row>
    <row r="2576" s="14" customFormat="1">
      <c r="A2576" s="14"/>
      <c r="B2576" s="244"/>
      <c r="C2576" s="245"/>
      <c r="D2576" s="221" t="s">
        <v>186</v>
      </c>
      <c r="E2576" s="246" t="s">
        <v>32</v>
      </c>
      <c r="F2576" s="247" t="s">
        <v>2582</v>
      </c>
      <c r="G2576" s="245"/>
      <c r="H2576" s="246" t="s">
        <v>32</v>
      </c>
      <c r="I2576" s="248"/>
      <c r="J2576" s="245"/>
      <c r="K2576" s="245"/>
      <c r="L2576" s="249"/>
      <c r="M2576" s="250"/>
      <c r="N2576" s="251"/>
      <c r="O2576" s="251"/>
      <c r="P2576" s="251"/>
      <c r="Q2576" s="251"/>
      <c r="R2576" s="251"/>
      <c r="S2576" s="251"/>
      <c r="T2576" s="252"/>
      <c r="U2576" s="14"/>
      <c r="V2576" s="14"/>
      <c r="W2576" s="14"/>
      <c r="X2576" s="14"/>
      <c r="Y2576" s="14"/>
      <c r="Z2576" s="14"/>
      <c r="AA2576" s="14"/>
      <c r="AB2576" s="14"/>
      <c r="AC2576" s="14"/>
      <c r="AD2576" s="14"/>
      <c r="AE2576" s="14"/>
      <c r="AT2576" s="253" t="s">
        <v>186</v>
      </c>
      <c r="AU2576" s="253" t="s">
        <v>88</v>
      </c>
      <c r="AV2576" s="14" t="s">
        <v>86</v>
      </c>
      <c r="AW2576" s="14" t="s">
        <v>39</v>
      </c>
      <c r="AX2576" s="14" t="s">
        <v>78</v>
      </c>
      <c r="AY2576" s="253" t="s">
        <v>146</v>
      </c>
    </row>
    <row r="2577" s="13" customFormat="1">
      <c r="A2577" s="13"/>
      <c r="B2577" s="229"/>
      <c r="C2577" s="230"/>
      <c r="D2577" s="221" t="s">
        <v>186</v>
      </c>
      <c r="E2577" s="231" t="s">
        <v>32</v>
      </c>
      <c r="F2577" s="232" t="s">
        <v>2558</v>
      </c>
      <c r="G2577" s="230"/>
      <c r="H2577" s="233">
        <v>20.41</v>
      </c>
      <c r="I2577" s="234"/>
      <c r="J2577" s="230"/>
      <c r="K2577" s="230"/>
      <c r="L2577" s="235"/>
      <c r="M2577" s="236"/>
      <c r="N2577" s="237"/>
      <c r="O2577" s="237"/>
      <c r="P2577" s="237"/>
      <c r="Q2577" s="237"/>
      <c r="R2577" s="237"/>
      <c r="S2577" s="237"/>
      <c r="T2577" s="238"/>
      <c r="U2577" s="13"/>
      <c r="V2577" s="13"/>
      <c r="W2577" s="13"/>
      <c r="X2577" s="13"/>
      <c r="Y2577" s="13"/>
      <c r="Z2577" s="13"/>
      <c r="AA2577" s="13"/>
      <c r="AB2577" s="13"/>
      <c r="AC2577" s="13"/>
      <c r="AD2577" s="13"/>
      <c r="AE2577" s="13"/>
      <c r="AT2577" s="239" t="s">
        <v>186</v>
      </c>
      <c r="AU2577" s="239" t="s">
        <v>88</v>
      </c>
      <c r="AV2577" s="13" t="s">
        <v>88</v>
      </c>
      <c r="AW2577" s="13" t="s">
        <v>39</v>
      </c>
      <c r="AX2577" s="13" t="s">
        <v>78</v>
      </c>
      <c r="AY2577" s="239" t="s">
        <v>146</v>
      </c>
    </row>
    <row r="2578" s="14" customFormat="1">
      <c r="A2578" s="14"/>
      <c r="B2578" s="244"/>
      <c r="C2578" s="245"/>
      <c r="D2578" s="221" t="s">
        <v>186</v>
      </c>
      <c r="E2578" s="246" t="s">
        <v>32</v>
      </c>
      <c r="F2578" s="247" t="s">
        <v>2583</v>
      </c>
      <c r="G2578" s="245"/>
      <c r="H2578" s="246" t="s">
        <v>32</v>
      </c>
      <c r="I2578" s="248"/>
      <c r="J2578" s="245"/>
      <c r="K2578" s="245"/>
      <c r="L2578" s="249"/>
      <c r="M2578" s="250"/>
      <c r="N2578" s="251"/>
      <c r="O2578" s="251"/>
      <c r="P2578" s="251"/>
      <c r="Q2578" s="251"/>
      <c r="R2578" s="251"/>
      <c r="S2578" s="251"/>
      <c r="T2578" s="252"/>
      <c r="U2578" s="14"/>
      <c r="V2578" s="14"/>
      <c r="W2578" s="14"/>
      <c r="X2578" s="14"/>
      <c r="Y2578" s="14"/>
      <c r="Z2578" s="14"/>
      <c r="AA2578" s="14"/>
      <c r="AB2578" s="14"/>
      <c r="AC2578" s="14"/>
      <c r="AD2578" s="14"/>
      <c r="AE2578" s="14"/>
      <c r="AT2578" s="253" t="s">
        <v>186</v>
      </c>
      <c r="AU2578" s="253" t="s">
        <v>88</v>
      </c>
      <c r="AV2578" s="14" t="s">
        <v>86</v>
      </c>
      <c r="AW2578" s="14" t="s">
        <v>39</v>
      </c>
      <c r="AX2578" s="14" t="s">
        <v>78</v>
      </c>
      <c r="AY2578" s="253" t="s">
        <v>146</v>
      </c>
    </row>
    <row r="2579" s="13" customFormat="1">
      <c r="A2579" s="13"/>
      <c r="B2579" s="229"/>
      <c r="C2579" s="230"/>
      <c r="D2579" s="221" t="s">
        <v>186</v>
      </c>
      <c r="E2579" s="231" t="s">
        <v>32</v>
      </c>
      <c r="F2579" s="232" t="s">
        <v>2560</v>
      </c>
      <c r="G2579" s="230"/>
      <c r="H2579" s="233">
        <v>97.841999999999999</v>
      </c>
      <c r="I2579" s="234"/>
      <c r="J2579" s="230"/>
      <c r="K2579" s="230"/>
      <c r="L2579" s="235"/>
      <c r="M2579" s="236"/>
      <c r="N2579" s="237"/>
      <c r="O2579" s="237"/>
      <c r="P2579" s="237"/>
      <c r="Q2579" s="237"/>
      <c r="R2579" s="237"/>
      <c r="S2579" s="237"/>
      <c r="T2579" s="238"/>
      <c r="U2579" s="13"/>
      <c r="V2579" s="13"/>
      <c r="W2579" s="13"/>
      <c r="X2579" s="13"/>
      <c r="Y2579" s="13"/>
      <c r="Z2579" s="13"/>
      <c r="AA2579" s="13"/>
      <c r="AB2579" s="13"/>
      <c r="AC2579" s="13"/>
      <c r="AD2579" s="13"/>
      <c r="AE2579" s="13"/>
      <c r="AT2579" s="239" t="s">
        <v>186</v>
      </c>
      <c r="AU2579" s="239" t="s">
        <v>88</v>
      </c>
      <c r="AV2579" s="13" t="s">
        <v>88</v>
      </c>
      <c r="AW2579" s="13" t="s">
        <v>39</v>
      </c>
      <c r="AX2579" s="13" t="s">
        <v>78</v>
      </c>
      <c r="AY2579" s="239" t="s">
        <v>146</v>
      </c>
    </row>
    <row r="2580" s="14" customFormat="1">
      <c r="A2580" s="14"/>
      <c r="B2580" s="244"/>
      <c r="C2580" s="245"/>
      <c r="D2580" s="221" t="s">
        <v>186</v>
      </c>
      <c r="E2580" s="246" t="s">
        <v>32</v>
      </c>
      <c r="F2580" s="247" t="s">
        <v>2584</v>
      </c>
      <c r="G2580" s="245"/>
      <c r="H2580" s="246" t="s">
        <v>32</v>
      </c>
      <c r="I2580" s="248"/>
      <c r="J2580" s="245"/>
      <c r="K2580" s="245"/>
      <c r="L2580" s="249"/>
      <c r="M2580" s="250"/>
      <c r="N2580" s="251"/>
      <c r="O2580" s="251"/>
      <c r="P2580" s="251"/>
      <c r="Q2580" s="251"/>
      <c r="R2580" s="251"/>
      <c r="S2580" s="251"/>
      <c r="T2580" s="252"/>
      <c r="U2580" s="14"/>
      <c r="V2580" s="14"/>
      <c r="W2580" s="14"/>
      <c r="X2580" s="14"/>
      <c r="Y2580" s="14"/>
      <c r="Z2580" s="14"/>
      <c r="AA2580" s="14"/>
      <c r="AB2580" s="14"/>
      <c r="AC2580" s="14"/>
      <c r="AD2580" s="14"/>
      <c r="AE2580" s="14"/>
      <c r="AT2580" s="253" t="s">
        <v>186</v>
      </c>
      <c r="AU2580" s="253" t="s">
        <v>88</v>
      </c>
      <c r="AV2580" s="14" t="s">
        <v>86</v>
      </c>
      <c r="AW2580" s="14" t="s">
        <v>39</v>
      </c>
      <c r="AX2580" s="14" t="s">
        <v>78</v>
      </c>
      <c r="AY2580" s="253" t="s">
        <v>146</v>
      </c>
    </row>
    <row r="2581" s="13" customFormat="1">
      <c r="A2581" s="13"/>
      <c r="B2581" s="229"/>
      <c r="C2581" s="230"/>
      <c r="D2581" s="221" t="s">
        <v>186</v>
      </c>
      <c r="E2581" s="231" t="s">
        <v>32</v>
      </c>
      <c r="F2581" s="232" t="s">
        <v>2585</v>
      </c>
      <c r="G2581" s="230"/>
      <c r="H2581" s="233">
        <v>71.924999999999997</v>
      </c>
      <c r="I2581" s="234"/>
      <c r="J2581" s="230"/>
      <c r="K2581" s="230"/>
      <c r="L2581" s="235"/>
      <c r="M2581" s="236"/>
      <c r="N2581" s="237"/>
      <c r="O2581" s="237"/>
      <c r="P2581" s="237"/>
      <c r="Q2581" s="237"/>
      <c r="R2581" s="237"/>
      <c r="S2581" s="237"/>
      <c r="T2581" s="238"/>
      <c r="U2581" s="13"/>
      <c r="V2581" s="13"/>
      <c r="W2581" s="13"/>
      <c r="X2581" s="13"/>
      <c r="Y2581" s="13"/>
      <c r="Z2581" s="13"/>
      <c r="AA2581" s="13"/>
      <c r="AB2581" s="13"/>
      <c r="AC2581" s="13"/>
      <c r="AD2581" s="13"/>
      <c r="AE2581" s="13"/>
      <c r="AT2581" s="239" t="s">
        <v>186</v>
      </c>
      <c r="AU2581" s="239" t="s">
        <v>88</v>
      </c>
      <c r="AV2581" s="13" t="s">
        <v>88</v>
      </c>
      <c r="AW2581" s="13" t="s">
        <v>39</v>
      </c>
      <c r="AX2581" s="13" t="s">
        <v>78</v>
      </c>
      <c r="AY2581" s="239" t="s">
        <v>146</v>
      </c>
    </row>
    <row r="2582" s="14" customFormat="1">
      <c r="A2582" s="14"/>
      <c r="B2582" s="244"/>
      <c r="C2582" s="245"/>
      <c r="D2582" s="221" t="s">
        <v>186</v>
      </c>
      <c r="E2582" s="246" t="s">
        <v>32</v>
      </c>
      <c r="F2582" s="247" t="s">
        <v>1107</v>
      </c>
      <c r="G2582" s="245"/>
      <c r="H2582" s="246" t="s">
        <v>32</v>
      </c>
      <c r="I2582" s="248"/>
      <c r="J2582" s="245"/>
      <c r="K2582" s="245"/>
      <c r="L2582" s="249"/>
      <c r="M2582" s="250"/>
      <c r="N2582" s="251"/>
      <c r="O2582" s="251"/>
      <c r="P2582" s="251"/>
      <c r="Q2582" s="251"/>
      <c r="R2582" s="251"/>
      <c r="S2582" s="251"/>
      <c r="T2582" s="252"/>
      <c r="U2582" s="14"/>
      <c r="V2582" s="14"/>
      <c r="W2582" s="14"/>
      <c r="X2582" s="14"/>
      <c r="Y2582" s="14"/>
      <c r="Z2582" s="14"/>
      <c r="AA2582" s="14"/>
      <c r="AB2582" s="14"/>
      <c r="AC2582" s="14"/>
      <c r="AD2582" s="14"/>
      <c r="AE2582" s="14"/>
      <c r="AT2582" s="253" t="s">
        <v>186</v>
      </c>
      <c r="AU2582" s="253" t="s">
        <v>88</v>
      </c>
      <c r="AV2582" s="14" t="s">
        <v>86</v>
      </c>
      <c r="AW2582" s="14" t="s">
        <v>39</v>
      </c>
      <c r="AX2582" s="14" t="s">
        <v>78</v>
      </c>
      <c r="AY2582" s="253" t="s">
        <v>146</v>
      </c>
    </row>
    <row r="2583" s="13" customFormat="1">
      <c r="A2583" s="13"/>
      <c r="B2583" s="229"/>
      <c r="C2583" s="230"/>
      <c r="D2583" s="221" t="s">
        <v>186</v>
      </c>
      <c r="E2583" s="231" t="s">
        <v>32</v>
      </c>
      <c r="F2583" s="232" t="s">
        <v>1108</v>
      </c>
      <c r="G2583" s="230"/>
      <c r="H2583" s="233">
        <v>-160.31399999999999</v>
      </c>
      <c r="I2583" s="234"/>
      <c r="J2583" s="230"/>
      <c r="K2583" s="230"/>
      <c r="L2583" s="235"/>
      <c r="M2583" s="236"/>
      <c r="N2583" s="237"/>
      <c r="O2583" s="237"/>
      <c r="P2583" s="237"/>
      <c r="Q2583" s="237"/>
      <c r="R2583" s="237"/>
      <c r="S2583" s="237"/>
      <c r="T2583" s="238"/>
      <c r="U2583" s="13"/>
      <c r="V2583" s="13"/>
      <c r="W2583" s="13"/>
      <c r="X2583" s="13"/>
      <c r="Y2583" s="13"/>
      <c r="Z2583" s="13"/>
      <c r="AA2583" s="13"/>
      <c r="AB2583" s="13"/>
      <c r="AC2583" s="13"/>
      <c r="AD2583" s="13"/>
      <c r="AE2583" s="13"/>
      <c r="AT2583" s="239" t="s">
        <v>186</v>
      </c>
      <c r="AU2583" s="239" t="s">
        <v>88</v>
      </c>
      <c r="AV2583" s="13" t="s">
        <v>88</v>
      </c>
      <c r="AW2583" s="13" t="s">
        <v>39</v>
      </c>
      <c r="AX2583" s="13" t="s">
        <v>78</v>
      </c>
      <c r="AY2583" s="239" t="s">
        <v>146</v>
      </c>
    </row>
    <row r="2584" s="13" customFormat="1">
      <c r="A2584" s="13"/>
      <c r="B2584" s="229"/>
      <c r="C2584" s="230"/>
      <c r="D2584" s="221" t="s">
        <v>186</v>
      </c>
      <c r="E2584" s="231" t="s">
        <v>32</v>
      </c>
      <c r="F2584" s="232" t="s">
        <v>2586</v>
      </c>
      <c r="G2584" s="230"/>
      <c r="H2584" s="233">
        <v>45.122999999999998</v>
      </c>
      <c r="I2584" s="234"/>
      <c r="J2584" s="230"/>
      <c r="K2584" s="230"/>
      <c r="L2584" s="235"/>
      <c r="M2584" s="236"/>
      <c r="N2584" s="237"/>
      <c r="O2584" s="237"/>
      <c r="P2584" s="237"/>
      <c r="Q2584" s="237"/>
      <c r="R2584" s="237"/>
      <c r="S2584" s="237"/>
      <c r="T2584" s="238"/>
      <c r="U2584" s="13"/>
      <c r="V2584" s="13"/>
      <c r="W2584" s="13"/>
      <c r="X2584" s="13"/>
      <c r="Y2584" s="13"/>
      <c r="Z2584" s="13"/>
      <c r="AA2584" s="13"/>
      <c r="AB2584" s="13"/>
      <c r="AC2584" s="13"/>
      <c r="AD2584" s="13"/>
      <c r="AE2584" s="13"/>
      <c r="AT2584" s="239" t="s">
        <v>186</v>
      </c>
      <c r="AU2584" s="239" t="s">
        <v>88</v>
      </c>
      <c r="AV2584" s="13" t="s">
        <v>88</v>
      </c>
      <c r="AW2584" s="13" t="s">
        <v>39</v>
      </c>
      <c r="AX2584" s="13" t="s">
        <v>78</v>
      </c>
      <c r="AY2584" s="239" t="s">
        <v>146</v>
      </c>
    </row>
    <row r="2585" s="13" customFormat="1">
      <c r="A2585" s="13"/>
      <c r="B2585" s="229"/>
      <c r="C2585" s="230"/>
      <c r="D2585" s="221" t="s">
        <v>186</v>
      </c>
      <c r="E2585" s="231" t="s">
        <v>32</v>
      </c>
      <c r="F2585" s="232" t="s">
        <v>2587</v>
      </c>
      <c r="G2585" s="230"/>
      <c r="H2585" s="233">
        <v>-178.25999999999999</v>
      </c>
      <c r="I2585" s="234"/>
      <c r="J2585" s="230"/>
      <c r="K2585" s="230"/>
      <c r="L2585" s="235"/>
      <c r="M2585" s="236"/>
      <c r="N2585" s="237"/>
      <c r="O2585" s="237"/>
      <c r="P2585" s="237"/>
      <c r="Q2585" s="237"/>
      <c r="R2585" s="237"/>
      <c r="S2585" s="237"/>
      <c r="T2585" s="238"/>
      <c r="U2585" s="13"/>
      <c r="V2585" s="13"/>
      <c r="W2585" s="13"/>
      <c r="X2585" s="13"/>
      <c r="Y2585" s="13"/>
      <c r="Z2585" s="13"/>
      <c r="AA2585" s="13"/>
      <c r="AB2585" s="13"/>
      <c r="AC2585" s="13"/>
      <c r="AD2585" s="13"/>
      <c r="AE2585" s="13"/>
      <c r="AT2585" s="239" t="s">
        <v>186</v>
      </c>
      <c r="AU2585" s="239" t="s">
        <v>88</v>
      </c>
      <c r="AV2585" s="13" t="s">
        <v>88</v>
      </c>
      <c r="AW2585" s="13" t="s">
        <v>39</v>
      </c>
      <c r="AX2585" s="13" t="s">
        <v>78</v>
      </c>
      <c r="AY2585" s="239" t="s">
        <v>146</v>
      </c>
    </row>
    <row r="2586" s="14" customFormat="1">
      <c r="A2586" s="14"/>
      <c r="B2586" s="244"/>
      <c r="C2586" s="245"/>
      <c r="D2586" s="221" t="s">
        <v>186</v>
      </c>
      <c r="E2586" s="246" t="s">
        <v>32</v>
      </c>
      <c r="F2586" s="247" t="s">
        <v>2588</v>
      </c>
      <c r="G2586" s="245"/>
      <c r="H2586" s="246" t="s">
        <v>32</v>
      </c>
      <c r="I2586" s="248"/>
      <c r="J2586" s="245"/>
      <c r="K2586" s="245"/>
      <c r="L2586" s="249"/>
      <c r="M2586" s="250"/>
      <c r="N2586" s="251"/>
      <c r="O2586" s="251"/>
      <c r="P2586" s="251"/>
      <c r="Q2586" s="251"/>
      <c r="R2586" s="251"/>
      <c r="S2586" s="251"/>
      <c r="T2586" s="252"/>
      <c r="U2586" s="14"/>
      <c r="V2586" s="14"/>
      <c r="W2586" s="14"/>
      <c r="X2586" s="14"/>
      <c r="Y2586" s="14"/>
      <c r="Z2586" s="14"/>
      <c r="AA2586" s="14"/>
      <c r="AB2586" s="14"/>
      <c r="AC2586" s="14"/>
      <c r="AD2586" s="14"/>
      <c r="AE2586" s="14"/>
      <c r="AT2586" s="253" t="s">
        <v>186</v>
      </c>
      <c r="AU2586" s="253" t="s">
        <v>88</v>
      </c>
      <c r="AV2586" s="14" t="s">
        <v>86</v>
      </c>
      <c r="AW2586" s="14" t="s">
        <v>39</v>
      </c>
      <c r="AX2586" s="14" t="s">
        <v>78</v>
      </c>
      <c r="AY2586" s="253" t="s">
        <v>146</v>
      </c>
    </row>
    <row r="2587" s="13" customFormat="1">
      <c r="A2587" s="13"/>
      <c r="B2587" s="229"/>
      <c r="C2587" s="230"/>
      <c r="D2587" s="221" t="s">
        <v>186</v>
      </c>
      <c r="E2587" s="231" t="s">
        <v>32</v>
      </c>
      <c r="F2587" s="232" t="s">
        <v>2589</v>
      </c>
      <c r="G2587" s="230"/>
      <c r="H2587" s="233">
        <v>519.15999999999997</v>
      </c>
      <c r="I2587" s="234"/>
      <c r="J2587" s="230"/>
      <c r="K2587" s="230"/>
      <c r="L2587" s="235"/>
      <c r="M2587" s="236"/>
      <c r="N2587" s="237"/>
      <c r="O2587" s="237"/>
      <c r="P2587" s="237"/>
      <c r="Q2587" s="237"/>
      <c r="R2587" s="237"/>
      <c r="S2587" s="237"/>
      <c r="T2587" s="238"/>
      <c r="U2587" s="13"/>
      <c r="V2587" s="13"/>
      <c r="W2587" s="13"/>
      <c r="X2587" s="13"/>
      <c r="Y2587" s="13"/>
      <c r="Z2587" s="13"/>
      <c r="AA2587" s="13"/>
      <c r="AB2587" s="13"/>
      <c r="AC2587" s="13"/>
      <c r="AD2587" s="13"/>
      <c r="AE2587" s="13"/>
      <c r="AT2587" s="239" t="s">
        <v>186</v>
      </c>
      <c r="AU2587" s="239" t="s">
        <v>88</v>
      </c>
      <c r="AV2587" s="13" t="s">
        <v>88</v>
      </c>
      <c r="AW2587" s="13" t="s">
        <v>39</v>
      </c>
      <c r="AX2587" s="13" t="s">
        <v>78</v>
      </c>
      <c r="AY2587" s="239" t="s">
        <v>146</v>
      </c>
    </row>
    <row r="2588" s="15" customFormat="1">
      <c r="A2588" s="15"/>
      <c r="B2588" s="254"/>
      <c r="C2588" s="255"/>
      <c r="D2588" s="221" t="s">
        <v>186</v>
      </c>
      <c r="E2588" s="256" t="s">
        <v>32</v>
      </c>
      <c r="F2588" s="257" t="s">
        <v>256</v>
      </c>
      <c r="G2588" s="255"/>
      <c r="H2588" s="258">
        <v>1680.5160000000001</v>
      </c>
      <c r="I2588" s="259"/>
      <c r="J2588" s="255"/>
      <c r="K2588" s="255"/>
      <c r="L2588" s="260"/>
      <c r="M2588" s="261"/>
      <c r="N2588" s="262"/>
      <c r="O2588" s="262"/>
      <c r="P2588" s="262"/>
      <c r="Q2588" s="262"/>
      <c r="R2588" s="262"/>
      <c r="S2588" s="262"/>
      <c r="T2588" s="263"/>
      <c r="U2588" s="15"/>
      <c r="V2588" s="15"/>
      <c r="W2588" s="15"/>
      <c r="X2588" s="15"/>
      <c r="Y2588" s="15"/>
      <c r="Z2588" s="15"/>
      <c r="AA2588" s="15"/>
      <c r="AB2588" s="15"/>
      <c r="AC2588" s="15"/>
      <c r="AD2588" s="15"/>
      <c r="AE2588" s="15"/>
      <c r="AT2588" s="264" t="s">
        <v>186</v>
      </c>
      <c r="AU2588" s="264" t="s">
        <v>88</v>
      </c>
      <c r="AV2588" s="15" t="s">
        <v>171</v>
      </c>
      <c r="AW2588" s="15" t="s">
        <v>39</v>
      </c>
      <c r="AX2588" s="15" t="s">
        <v>86</v>
      </c>
      <c r="AY2588" s="264" t="s">
        <v>146</v>
      </c>
    </row>
    <row r="2589" s="2" customFormat="1" ht="21.75" customHeight="1">
      <c r="A2589" s="42"/>
      <c r="B2589" s="43"/>
      <c r="C2589" s="208" t="s">
        <v>2590</v>
      </c>
      <c r="D2589" s="208" t="s">
        <v>149</v>
      </c>
      <c r="E2589" s="209" t="s">
        <v>2591</v>
      </c>
      <c r="F2589" s="210" t="s">
        <v>2592</v>
      </c>
      <c r="G2589" s="211" t="s">
        <v>294</v>
      </c>
      <c r="H2589" s="212">
        <v>160.31399999999999</v>
      </c>
      <c r="I2589" s="213"/>
      <c r="J2589" s="214">
        <f>ROUND(I2589*H2589,2)</f>
        <v>0</v>
      </c>
      <c r="K2589" s="210" t="s">
        <v>152</v>
      </c>
      <c r="L2589" s="48"/>
      <c r="M2589" s="215" t="s">
        <v>32</v>
      </c>
      <c r="N2589" s="216" t="s">
        <v>49</v>
      </c>
      <c r="O2589" s="88"/>
      <c r="P2589" s="217">
        <f>O2589*H2589</f>
        <v>0</v>
      </c>
      <c r="Q2589" s="217">
        <v>0</v>
      </c>
      <c r="R2589" s="217">
        <f>Q2589*H2589</f>
        <v>0</v>
      </c>
      <c r="S2589" s="217">
        <v>0</v>
      </c>
      <c r="T2589" s="218">
        <f>S2589*H2589</f>
        <v>0</v>
      </c>
      <c r="U2589" s="42"/>
      <c r="V2589" s="42"/>
      <c r="W2589" s="42"/>
      <c r="X2589" s="42"/>
      <c r="Y2589" s="42"/>
      <c r="Z2589" s="42"/>
      <c r="AA2589" s="42"/>
      <c r="AB2589" s="42"/>
      <c r="AC2589" s="42"/>
      <c r="AD2589" s="42"/>
      <c r="AE2589" s="42"/>
      <c r="AR2589" s="219" t="s">
        <v>362</v>
      </c>
      <c r="AT2589" s="219" t="s">
        <v>149</v>
      </c>
      <c r="AU2589" s="219" t="s">
        <v>88</v>
      </c>
      <c r="AY2589" s="20" t="s">
        <v>146</v>
      </c>
      <c r="BE2589" s="220">
        <f>IF(N2589="základní",J2589,0)</f>
        <v>0</v>
      </c>
      <c r="BF2589" s="220">
        <f>IF(N2589="snížená",J2589,0)</f>
        <v>0</v>
      </c>
      <c r="BG2589" s="220">
        <f>IF(N2589="zákl. přenesená",J2589,0)</f>
        <v>0</v>
      </c>
      <c r="BH2589" s="220">
        <f>IF(N2589="sníž. přenesená",J2589,0)</f>
        <v>0</v>
      </c>
      <c r="BI2589" s="220">
        <f>IF(N2589="nulová",J2589,0)</f>
        <v>0</v>
      </c>
      <c r="BJ2589" s="20" t="s">
        <v>86</v>
      </c>
      <c r="BK2589" s="220">
        <f>ROUND(I2589*H2589,2)</f>
        <v>0</v>
      </c>
      <c r="BL2589" s="20" t="s">
        <v>362</v>
      </c>
      <c r="BM2589" s="219" t="s">
        <v>2593</v>
      </c>
    </row>
    <row r="2590" s="2" customFormat="1">
      <c r="A2590" s="42"/>
      <c r="B2590" s="43"/>
      <c r="C2590" s="44"/>
      <c r="D2590" s="221" t="s">
        <v>155</v>
      </c>
      <c r="E2590" s="44"/>
      <c r="F2590" s="222" t="s">
        <v>2594</v>
      </c>
      <c r="G2590" s="44"/>
      <c r="H2590" s="44"/>
      <c r="I2590" s="223"/>
      <c r="J2590" s="44"/>
      <c r="K2590" s="44"/>
      <c r="L2590" s="48"/>
      <c r="M2590" s="224"/>
      <c r="N2590" s="225"/>
      <c r="O2590" s="88"/>
      <c r="P2590" s="88"/>
      <c r="Q2590" s="88"/>
      <c r="R2590" s="88"/>
      <c r="S2590" s="88"/>
      <c r="T2590" s="89"/>
      <c r="U2590" s="42"/>
      <c r="V2590" s="42"/>
      <c r="W2590" s="42"/>
      <c r="X2590" s="42"/>
      <c r="Y2590" s="42"/>
      <c r="Z2590" s="42"/>
      <c r="AA2590" s="42"/>
      <c r="AB2590" s="42"/>
      <c r="AC2590" s="42"/>
      <c r="AD2590" s="42"/>
      <c r="AE2590" s="42"/>
      <c r="AT2590" s="20" t="s">
        <v>155</v>
      </c>
      <c r="AU2590" s="20" t="s">
        <v>88</v>
      </c>
    </row>
    <row r="2591" s="2" customFormat="1">
      <c r="A2591" s="42"/>
      <c r="B2591" s="43"/>
      <c r="C2591" s="44"/>
      <c r="D2591" s="226" t="s">
        <v>156</v>
      </c>
      <c r="E2591" s="44"/>
      <c r="F2591" s="227" t="s">
        <v>2595</v>
      </c>
      <c r="G2591" s="44"/>
      <c r="H2591" s="44"/>
      <c r="I2591" s="223"/>
      <c r="J2591" s="44"/>
      <c r="K2591" s="44"/>
      <c r="L2591" s="48"/>
      <c r="M2591" s="224"/>
      <c r="N2591" s="225"/>
      <c r="O2591" s="88"/>
      <c r="P2591" s="88"/>
      <c r="Q2591" s="88"/>
      <c r="R2591" s="88"/>
      <c r="S2591" s="88"/>
      <c r="T2591" s="89"/>
      <c r="U2591" s="42"/>
      <c r="V2591" s="42"/>
      <c r="W2591" s="42"/>
      <c r="X2591" s="42"/>
      <c r="Y2591" s="42"/>
      <c r="Z2591" s="42"/>
      <c r="AA2591" s="42"/>
      <c r="AB2591" s="42"/>
      <c r="AC2591" s="42"/>
      <c r="AD2591" s="42"/>
      <c r="AE2591" s="42"/>
      <c r="AT2591" s="20" t="s">
        <v>156</v>
      </c>
      <c r="AU2591" s="20" t="s">
        <v>88</v>
      </c>
    </row>
    <row r="2592" s="14" customFormat="1">
      <c r="A2592" s="14"/>
      <c r="B2592" s="244"/>
      <c r="C2592" s="245"/>
      <c r="D2592" s="221" t="s">
        <v>186</v>
      </c>
      <c r="E2592" s="246" t="s">
        <v>32</v>
      </c>
      <c r="F2592" s="247" t="s">
        <v>2596</v>
      </c>
      <c r="G2592" s="245"/>
      <c r="H2592" s="246" t="s">
        <v>32</v>
      </c>
      <c r="I2592" s="248"/>
      <c r="J2592" s="245"/>
      <c r="K2592" s="245"/>
      <c r="L2592" s="249"/>
      <c r="M2592" s="250"/>
      <c r="N2592" s="251"/>
      <c r="O2592" s="251"/>
      <c r="P2592" s="251"/>
      <c r="Q2592" s="251"/>
      <c r="R2592" s="251"/>
      <c r="S2592" s="251"/>
      <c r="T2592" s="252"/>
      <c r="U2592" s="14"/>
      <c r="V2592" s="14"/>
      <c r="W2592" s="14"/>
      <c r="X2592" s="14"/>
      <c r="Y2592" s="14"/>
      <c r="Z2592" s="14"/>
      <c r="AA2592" s="14"/>
      <c r="AB2592" s="14"/>
      <c r="AC2592" s="14"/>
      <c r="AD2592" s="14"/>
      <c r="AE2592" s="14"/>
      <c r="AT2592" s="253" t="s">
        <v>186</v>
      </c>
      <c r="AU2592" s="253" t="s">
        <v>88</v>
      </c>
      <c r="AV2592" s="14" t="s">
        <v>86</v>
      </c>
      <c r="AW2592" s="14" t="s">
        <v>39</v>
      </c>
      <c r="AX2592" s="14" t="s">
        <v>78</v>
      </c>
      <c r="AY2592" s="253" t="s">
        <v>146</v>
      </c>
    </row>
    <row r="2593" s="13" customFormat="1">
      <c r="A2593" s="13"/>
      <c r="B2593" s="229"/>
      <c r="C2593" s="230"/>
      <c r="D2593" s="221" t="s">
        <v>186</v>
      </c>
      <c r="E2593" s="231" t="s">
        <v>32</v>
      </c>
      <c r="F2593" s="232" t="s">
        <v>2597</v>
      </c>
      <c r="G2593" s="230"/>
      <c r="H2593" s="233">
        <v>160.31399999999999</v>
      </c>
      <c r="I2593" s="234"/>
      <c r="J2593" s="230"/>
      <c r="K2593" s="230"/>
      <c r="L2593" s="235"/>
      <c r="M2593" s="236"/>
      <c r="N2593" s="237"/>
      <c r="O2593" s="237"/>
      <c r="P2593" s="237"/>
      <c r="Q2593" s="237"/>
      <c r="R2593" s="237"/>
      <c r="S2593" s="237"/>
      <c r="T2593" s="238"/>
      <c r="U2593" s="13"/>
      <c r="V2593" s="13"/>
      <c r="W2593" s="13"/>
      <c r="X2593" s="13"/>
      <c r="Y2593" s="13"/>
      <c r="Z2593" s="13"/>
      <c r="AA2593" s="13"/>
      <c r="AB2593" s="13"/>
      <c r="AC2593" s="13"/>
      <c r="AD2593" s="13"/>
      <c r="AE2593" s="13"/>
      <c r="AT2593" s="239" t="s">
        <v>186</v>
      </c>
      <c r="AU2593" s="239" t="s">
        <v>88</v>
      </c>
      <c r="AV2593" s="13" t="s">
        <v>88</v>
      </c>
      <c r="AW2593" s="13" t="s">
        <v>39</v>
      </c>
      <c r="AX2593" s="13" t="s">
        <v>86</v>
      </c>
      <c r="AY2593" s="239" t="s">
        <v>146</v>
      </c>
    </row>
    <row r="2594" s="2" customFormat="1" ht="16.5" customHeight="1">
      <c r="A2594" s="42"/>
      <c r="B2594" s="43"/>
      <c r="C2594" s="265" t="s">
        <v>2598</v>
      </c>
      <c r="D2594" s="265" t="s">
        <v>286</v>
      </c>
      <c r="E2594" s="266" t="s">
        <v>2599</v>
      </c>
      <c r="F2594" s="267" t="s">
        <v>2600</v>
      </c>
      <c r="G2594" s="268" t="s">
        <v>294</v>
      </c>
      <c r="H2594" s="269">
        <v>168.33000000000001</v>
      </c>
      <c r="I2594" s="270"/>
      <c r="J2594" s="271">
        <f>ROUND(I2594*H2594,2)</f>
        <v>0</v>
      </c>
      <c r="K2594" s="267" t="s">
        <v>152</v>
      </c>
      <c r="L2594" s="272"/>
      <c r="M2594" s="273" t="s">
        <v>32</v>
      </c>
      <c r="N2594" s="274" t="s">
        <v>49</v>
      </c>
      <c r="O2594" s="88"/>
      <c r="P2594" s="217">
        <f>O2594*H2594</f>
        <v>0</v>
      </c>
      <c r="Q2594" s="217">
        <v>0</v>
      </c>
      <c r="R2594" s="217">
        <f>Q2594*H2594</f>
        <v>0</v>
      </c>
      <c r="S2594" s="217">
        <v>0</v>
      </c>
      <c r="T2594" s="218">
        <f>S2594*H2594</f>
        <v>0</v>
      </c>
      <c r="U2594" s="42"/>
      <c r="V2594" s="42"/>
      <c r="W2594" s="42"/>
      <c r="X2594" s="42"/>
      <c r="Y2594" s="42"/>
      <c r="Z2594" s="42"/>
      <c r="AA2594" s="42"/>
      <c r="AB2594" s="42"/>
      <c r="AC2594" s="42"/>
      <c r="AD2594" s="42"/>
      <c r="AE2594" s="42"/>
      <c r="AR2594" s="219" t="s">
        <v>538</v>
      </c>
      <c r="AT2594" s="219" t="s">
        <v>286</v>
      </c>
      <c r="AU2594" s="219" t="s">
        <v>88</v>
      </c>
      <c r="AY2594" s="20" t="s">
        <v>146</v>
      </c>
      <c r="BE2594" s="220">
        <f>IF(N2594="základní",J2594,0)</f>
        <v>0</v>
      </c>
      <c r="BF2594" s="220">
        <f>IF(N2594="snížená",J2594,0)</f>
        <v>0</v>
      </c>
      <c r="BG2594" s="220">
        <f>IF(N2594="zákl. přenesená",J2594,0)</f>
        <v>0</v>
      </c>
      <c r="BH2594" s="220">
        <f>IF(N2594="sníž. přenesená",J2594,0)</f>
        <v>0</v>
      </c>
      <c r="BI2594" s="220">
        <f>IF(N2594="nulová",J2594,0)</f>
        <v>0</v>
      </c>
      <c r="BJ2594" s="20" t="s">
        <v>86</v>
      </c>
      <c r="BK2594" s="220">
        <f>ROUND(I2594*H2594,2)</f>
        <v>0</v>
      </c>
      <c r="BL2594" s="20" t="s">
        <v>362</v>
      </c>
      <c r="BM2594" s="219" t="s">
        <v>2601</v>
      </c>
    </row>
    <row r="2595" s="2" customFormat="1">
      <c r="A2595" s="42"/>
      <c r="B2595" s="43"/>
      <c r="C2595" s="44"/>
      <c r="D2595" s="221" t="s">
        <v>155</v>
      </c>
      <c r="E2595" s="44"/>
      <c r="F2595" s="222" t="s">
        <v>2600</v>
      </c>
      <c r="G2595" s="44"/>
      <c r="H2595" s="44"/>
      <c r="I2595" s="223"/>
      <c r="J2595" s="44"/>
      <c r="K2595" s="44"/>
      <c r="L2595" s="48"/>
      <c r="M2595" s="224"/>
      <c r="N2595" s="225"/>
      <c r="O2595" s="88"/>
      <c r="P2595" s="88"/>
      <c r="Q2595" s="88"/>
      <c r="R2595" s="88"/>
      <c r="S2595" s="88"/>
      <c r="T2595" s="89"/>
      <c r="U2595" s="42"/>
      <c r="V2595" s="42"/>
      <c r="W2595" s="42"/>
      <c r="X2595" s="42"/>
      <c r="Y2595" s="42"/>
      <c r="Z2595" s="42"/>
      <c r="AA2595" s="42"/>
      <c r="AB2595" s="42"/>
      <c r="AC2595" s="42"/>
      <c r="AD2595" s="42"/>
      <c r="AE2595" s="42"/>
      <c r="AT2595" s="20" t="s">
        <v>155</v>
      </c>
      <c r="AU2595" s="20" t="s">
        <v>88</v>
      </c>
    </row>
    <row r="2596" s="13" customFormat="1">
      <c r="A2596" s="13"/>
      <c r="B2596" s="229"/>
      <c r="C2596" s="230"/>
      <c r="D2596" s="221" t="s">
        <v>186</v>
      </c>
      <c r="E2596" s="230"/>
      <c r="F2596" s="232" t="s">
        <v>2602</v>
      </c>
      <c r="G2596" s="230"/>
      <c r="H2596" s="233">
        <v>168.33000000000001</v>
      </c>
      <c r="I2596" s="234"/>
      <c r="J2596" s="230"/>
      <c r="K2596" s="230"/>
      <c r="L2596" s="235"/>
      <c r="M2596" s="236"/>
      <c r="N2596" s="237"/>
      <c r="O2596" s="237"/>
      <c r="P2596" s="237"/>
      <c r="Q2596" s="237"/>
      <c r="R2596" s="237"/>
      <c r="S2596" s="237"/>
      <c r="T2596" s="238"/>
      <c r="U2596" s="13"/>
      <c r="V2596" s="13"/>
      <c r="W2596" s="13"/>
      <c r="X2596" s="13"/>
      <c r="Y2596" s="13"/>
      <c r="Z2596" s="13"/>
      <c r="AA2596" s="13"/>
      <c r="AB2596" s="13"/>
      <c r="AC2596" s="13"/>
      <c r="AD2596" s="13"/>
      <c r="AE2596" s="13"/>
      <c r="AT2596" s="239" t="s">
        <v>186</v>
      </c>
      <c r="AU2596" s="239" t="s">
        <v>88</v>
      </c>
      <c r="AV2596" s="13" t="s">
        <v>88</v>
      </c>
      <c r="AW2596" s="13" t="s">
        <v>4</v>
      </c>
      <c r="AX2596" s="13" t="s">
        <v>86</v>
      </c>
      <c r="AY2596" s="239" t="s">
        <v>146</v>
      </c>
    </row>
    <row r="2597" s="2" customFormat="1" ht="24.15" customHeight="1">
      <c r="A2597" s="42"/>
      <c r="B2597" s="43"/>
      <c r="C2597" s="208" t="s">
        <v>2603</v>
      </c>
      <c r="D2597" s="208" t="s">
        <v>149</v>
      </c>
      <c r="E2597" s="209" t="s">
        <v>2604</v>
      </c>
      <c r="F2597" s="210" t="s">
        <v>2605</v>
      </c>
      <c r="G2597" s="211" t="s">
        <v>294</v>
      </c>
      <c r="H2597" s="212">
        <v>1469.4359999999999</v>
      </c>
      <c r="I2597" s="213"/>
      <c r="J2597" s="214">
        <f>ROUND(I2597*H2597,2)</f>
        <v>0</v>
      </c>
      <c r="K2597" s="210" t="s">
        <v>152</v>
      </c>
      <c r="L2597" s="48"/>
      <c r="M2597" s="215" t="s">
        <v>32</v>
      </c>
      <c r="N2597" s="216" t="s">
        <v>49</v>
      </c>
      <c r="O2597" s="88"/>
      <c r="P2597" s="217">
        <f>O2597*H2597</f>
        <v>0</v>
      </c>
      <c r="Q2597" s="217">
        <v>0.00020000000000000001</v>
      </c>
      <c r="R2597" s="217">
        <f>Q2597*H2597</f>
        <v>0.29388720000000002</v>
      </c>
      <c r="S2597" s="217">
        <v>0</v>
      </c>
      <c r="T2597" s="218">
        <f>S2597*H2597</f>
        <v>0</v>
      </c>
      <c r="U2597" s="42"/>
      <c r="V2597" s="42"/>
      <c r="W2597" s="42"/>
      <c r="X2597" s="42"/>
      <c r="Y2597" s="42"/>
      <c r="Z2597" s="42"/>
      <c r="AA2597" s="42"/>
      <c r="AB2597" s="42"/>
      <c r="AC2597" s="42"/>
      <c r="AD2597" s="42"/>
      <c r="AE2597" s="42"/>
      <c r="AR2597" s="219" t="s">
        <v>362</v>
      </c>
      <c r="AT2597" s="219" t="s">
        <v>149</v>
      </c>
      <c r="AU2597" s="219" t="s">
        <v>88</v>
      </c>
      <c r="AY2597" s="20" t="s">
        <v>146</v>
      </c>
      <c r="BE2597" s="220">
        <f>IF(N2597="základní",J2597,0)</f>
        <v>0</v>
      </c>
      <c r="BF2597" s="220">
        <f>IF(N2597="snížená",J2597,0)</f>
        <v>0</v>
      </c>
      <c r="BG2597" s="220">
        <f>IF(N2597="zákl. přenesená",J2597,0)</f>
        <v>0</v>
      </c>
      <c r="BH2597" s="220">
        <f>IF(N2597="sníž. přenesená",J2597,0)</f>
        <v>0</v>
      </c>
      <c r="BI2597" s="220">
        <f>IF(N2597="nulová",J2597,0)</f>
        <v>0</v>
      </c>
      <c r="BJ2597" s="20" t="s">
        <v>86</v>
      </c>
      <c r="BK2597" s="220">
        <f>ROUND(I2597*H2597,2)</f>
        <v>0</v>
      </c>
      <c r="BL2597" s="20" t="s">
        <v>362</v>
      </c>
      <c r="BM2597" s="219" t="s">
        <v>2606</v>
      </c>
    </row>
    <row r="2598" s="2" customFormat="1">
      <c r="A2598" s="42"/>
      <c r="B2598" s="43"/>
      <c r="C2598" s="44"/>
      <c r="D2598" s="221" t="s">
        <v>155</v>
      </c>
      <c r="E2598" s="44"/>
      <c r="F2598" s="222" t="s">
        <v>2607</v>
      </c>
      <c r="G2598" s="44"/>
      <c r="H2598" s="44"/>
      <c r="I2598" s="223"/>
      <c r="J2598" s="44"/>
      <c r="K2598" s="44"/>
      <c r="L2598" s="48"/>
      <c r="M2598" s="224"/>
      <c r="N2598" s="225"/>
      <c r="O2598" s="88"/>
      <c r="P2598" s="88"/>
      <c r="Q2598" s="88"/>
      <c r="R2598" s="88"/>
      <c r="S2598" s="88"/>
      <c r="T2598" s="89"/>
      <c r="U2598" s="42"/>
      <c r="V2598" s="42"/>
      <c r="W2598" s="42"/>
      <c r="X2598" s="42"/>
      <c r="Y2598" s="42"/>
      <c r="Z2598" s="42"/>
      <c r="AA2598" s="42"/>
      <c r="AB2598" s="42"/>
      <c r="AC2598" s="42"/>
      <c r="AD2598" s="42"/>
      <c r="AE2598" s="42"/>
      <c r="AT2598" s="20" t="s">
        <v>155</v>
      </c>
      <c r="AU2598" s="20" t="s">
        <v>88</v>
      </c>
    </row>
    <row r="2599" s="2" customFormat="1">
      <c r="A2599" s="42"/>
      <c r="B2599" s="43"/>
      <c r="C2599" s="44"/>
      <c r="D2599" s="226" t="s">
        <v>156</v>
      </c>
      <c r="E2599" s="44"/>
      <c r="F2599" s="227" t="s">
        <v>2608</v>
      </c>
      <c r="G2599" s="44"/>
      <c r="H2599" s="44"/>
      <c r="I2599" s="223"/>
      <c r="J2599" s="44"/>
      <c r="K2599" s="44"/>
      <c r="L2599" s="48"/>
      <c r="M2599" s="224"/>
      <c r="N2599" s="225"/>
      <c r="O2599" s="88"/>
      <c r="P2599" s="88"/>
      <c r="Q2599" s="88"/>
      <c r="R2599" s="88"/>
      <c r="S2599" s="88"/>
      <c r="T2599" s="89"/>
      <c r="U2599" s="42"/>
      <c r="V2599" s="42"/>
      <c r="W2599" s="42"/>
      <c r="X2599" s="42"/>
      <c r="Y2599" s="42"/>
      <c r="Z2599" s="42"/>
      <c r="AA2599" s="42"/>
      <c r="AB2599" s="42"/>
      <c r="AC2599" s="42"/>
      <c r="AD2599" s="42"/>
      <c r="AE2599" s="42"/>
      <c r="AT2599" s="20" t="s">
        <v>156</v>
      </c>
      <c r="AU2599" s="20" t="s">
        <v>88</v>
      </c>
    </row>
    <row r="2600" s="14" customFormat="1">
      <c r="A2600" s="14"/>
      <c r="B2600" s="244"/>
      <c r="C2600" s="245"/>
      <c r="D2600" s="221" t="s">
        <v>186</v>
      </c>
      <c r="E2600" s="246" t="s">
        <v>32</v>
      </c>
      <c r="F2600" s="247" t="s">
        <v>2090</v>
      </c>
      <c r="G2600" s="245"/>
      <c r="H2600" s="246" t="s">
        <v>32</v>
      </c>
      <c r="I2600" s="248"/>
      <c r="J2600" s="245"/>
      <c r="K2600" s="245"/>
      <c r="L2600" s="249"/>
      <c r="M2600" s="250"/>
      <c r="N2600" s="251"/>
      <c r="O2600" s="251"/>
      <c r="P2600" s="251"/>
      <c r="Q2600" s="251"/>
      <c r="R2600" s="251"/>
      <c r="S2600" s="251"/>
      <c r="T2600" s="252"/>
      <c r="U2600" s="14"/>
      <c r="V2600" s="14"/>
      <c r="W2600" s="14"/>
      <c r="X2600" s="14"/>
      <c r="Y2600" s="14"/>
      <c r="Z2600" s="14"/>
      <c r="AA2600" s="14"/>
      <c r="AB2600" s="14"/>
      <c r="AC2600" s="14"/>
      <c r="AD2600" s="14"/>
      <c r="AE2600" s="14"/>
      <c r="AT2600" s="253" t="s">
        <v>186</v>
      </c>
      <c r="AU2600" s="253" t="s">
        <v>88</v>
      </c>
      <c r="AV2600" s="14" t="s">
        <v>86</v>
      </c>
      <c r="AW2600" s="14" t="s">
        <v>39</v>
      </c>
      <c r="AX2600" s="14" t="s">
        <v>78</v>
      </c>
      <c r="AY2600" s="253" t="s">
        <v>146</v>
      </c>
    </row>
    <row r="2601" s="13" customFormat="1">
      <c r="A2601" s="13"/>
      <c r="B2601" s="229"/>
      <c r="C2601" s="230"/>
      <c r="D2601" s="221" t="s">
        <v>186</v>
      </c>
      <c r="E2601" s="231" t="s">
        <v>32</v>
      </c>
      <c r="F2601" s="232" t="s">
        <v>2530</v>
      </c>
      <c r="G2601" s="230"/>
      <c r="H2601" s="233">
        <v>33.479999999999997</v>
      </c>
      <c r="I2601" s="234"/>
      <c r="J2601" s="230"/>
      <c r="K2601" s="230"/>
      <c r="L2601" s="235"/>
      <c r="M2601" s="236"/>
      <c r="N2601" s="237"/>
      <c r="O2601" s="237"/>
      <c r="P2601" s="237"/>
      <c r="Q2601" s="237"/>
      <c r="R2601" s="237"/>
      <c r="S2601" s="237"/>
      <c r="T2601" s="238"/>
      <c r="U2601" s="13"/>
      <c r="V2601" s="13"/>
      <c r="W2601" s="13"/>
      <c r="X2601" s="13"/>
      <c r="Y2601" s="13"/>
      <c r="Z2601" s="13"/>
      <c r="AA2601" s="13"/>
      <c r="AB2601" s="13"/>
      <c r="AC2601" s="13"/>
      <c r="AD2601" s="13"/>
      <c r="AE2601" s="13"/>
      <c r="AT2601" s="239" t="s">
        <v>186</v>
      </c>
      <c r="AU2601" s="239" t="s">
        <v>88</v>
      </c>
      <c r="AV2601" s="13" t="s">
        <v>88</v>
      </c>
      <c r="AW2601" s="13" t="s">
        <v>39</v>
      </c>
      <c r="AX2601" s="13" t="s">
        <v>78</v>
      </c>
      <c r="AY2601" s="239" t="s">
        <v>146</v>
      </c>
    </row>
    <row r="2602" s="14" customFormat="1">
      <c r="A2602" s="14"/>
      <c r="B2602" s="244"/>
      <c r="C2602" s="245"/>
      <c r="D2602" s="221" t="s">
        <v>186</v>
      </c>
      <c r="E2602" s="246" t="s">
        <v>32</v>
      </c>
      <c r="F2602" s="247" t="s">
        <v>2531</v>
      </c>
      <c r="G2602" s="245"/>
      <c r="H2602" s="246" t="s">
        <v>32</v>
      </c>
      <c r="I2602" s="248"/>
      <c r="J2602" s="245"/>
      <c r="K2602" s="245"/>
      <c r="L2602" s="249"/>
      <c r="M2602" s="250"/>
      <c r="N2602" s="251"/>
      <c r="O2602" s="251"/>
      <c r="P2602" s="251"/>
      <c r="Q2602" s="251"/>
      <c r="R2602" s="251"/>
      <c r="S2602" s="251"/>
      <c r="T2602" s="252"/>
      <c r="U2602" s="14"/>
      <c r="V2602" s="14"/>
      <c r="W2602" s="14"/>
      <c r="X2602" s="14"/>
      <c r="Y2602" s="14"/>
      <c r="Z2602" s="14"/>
      <c r="AA2602" s="14"/>
      <c r="AB2602" s="14"/>
      <c r="AC2602" s="14"/>
      <c r="AD2602" s="14"/>
      <c r="AE2602" s="14"/>
      <c r="AT2602" s="253" t="s">
        <v>186</v>
      </c>
      <c r="AU2602" s="253" t="s">
        <v>88</v>
      </c>
      <c r="AV2602" s="14" t="s">
        <v>86</v>
      </c>
      <c r="AW2602" s="14" t="s">
        <v>39</v>
      </c>
      <c r="AX2602" s="14" t="s">
        <v>78</v>
      </c>
      <c r="AY2602" s="253" t="s">
        <v>146</v>
      </c>
    </row>
    <row r="2603" s="13" customFormat="1">
      <c r="A2603" s="13"/>
      <c r="B2603" s="229"/>
      <c r="C2603" s="230"/>
      <c r="D2603" s="221" t="s">
        <v>186</v>
      </c>
      <c r="E2603" s="231" t="s">
        <v>32</v>
      </c>
      <c r="F2603" s="232" t="s">
        <v>2532</v>
      </c>
      <c r="G2603" s="230"/>
      <c r="H2603" s="233">
        <v>28.818000000000001</v>
      </c>
      <c r="I2603" s="234"/>
      <c r="J2603" s="230"/>
      <c r="K2603" s="230"/>
      <c r="L2603" s="235"/>
      <c r="M2603" s="236"/>
      <c r="N2603" s="237"/>
      <c r="O2603" s="237"/>
      <c r="P2603" s="237"/>
      <c r="Q2603" s="237"/>
      <c r="R2603" s="237"/>
      <c r="S2603" s="237"/>
      <c r="T2603" s="238"/>
      <c r="U2603" s="13"/>
      <c r="V2603" s="13"/>
      <c r="W2603" s="13"/>
      <c r="X2603" s="13"/>
      <c r="Y2603" s="13"/>
      <c r="Z2603" s="13"/>
      <c r="AA2603" s="13"/>
      <c r="AB2603" s="13"/>
      <c r="AC2603" s="13"/>
      <c r="AD2603" s="13"/>
      <c r="AE2603" s="13"/>
      <c r="AT2603" s="239" t="s">
        <v>186</v>
      </c>
      <c r="AU2603" s="239" t="s">
        <v>88</v>
      </c>
      <c r="AV2603" s="13" t="s">
        <v>88</v>
      </c>
      <c r="AW2603" s="13" t="s">
        <v>39</v>
      </c>
      <c r="AX2603" s="13" t="s">
        <v>78</v>
      </c>
      <c r="AY2603" s="239" t="s">
        <v>146</v>
      </c>
    </row>
    <row r="2604" s="14" customFormat="1">
      <c r="A2604" s="14"/>
      <c r="B2604" s="244"/>
      <c r="C2604" s="245"/>
      <c r="D2604" s="221" t="s">
        <v>186</v>
      </c>
      <c r="E2604" s="246" t="s">
        <v>32</v>
      </c>
      <c r="F2604" s="247" t="s">
        <v>2533</v>
      </c>
      <c r="G2604" s="245"/>
      <c r="H2604" s="246" t="s">
        <v>32</v>
      </c>
      <c r="I2604" s="248"/>
      <c r="J2604" s="245"/>
      <c r="K2604" s="245"/>
      <c r="L2604" s="249"/>
      <c r="M2604" s="250"/>
      <c r="N2604" s="251"/>
      <c r="O2604" s="251"/>
      <c r="P2604" s="251"/>
      <c r="Q2604" s="251"/>
      <c r="R2604" s="251"/>
      <c r="S2604" s="251"/>
      <c r="T2604" s="252"/>
      <c r="U2604" s="14"/>
      <c r="V2604" s="14"/>
      <c r="W2604" s="14"/>
      <c r="X2604" s="14"/>
      <c r="Y2604" s="14"/>
      <c r="Z2604" s="14"/>
      <c r="AA2604" s="14"/>
      <c r="AB2604" s="14"/>
      <c r="AC2604" s="14"/>
      <c r="AD2604" s="14"/>
      <c r="AE2604" s="14"/>
      <c r="AT2604" s="253" t="s">
        <v>186</v>
      </c>
      <c r="AU2604" s="253" t="s">
        <v>88</v>
      </c>
      <c r="AV2604" s="14" t="s">
        <v>86</v>
      </c>
      <c r="AW2604" s="14" t="s">
        <v>39</v>
      </c>
      <c r="AX2604" s="14" t="s">
        <v>78</v>
      </c>
      <c r="AY2604" s="253" t="s">
        <v>146</v>
      </c>
    </row>
    <row r="2605" s="13" customFormat="1">
      <c r="A2605" s="13"/>
      <c r="B2605" s="229"/>
      <c r="C2605" s="230"/>
      <c r="D2605" s="221" t="s">
        <v>186</v>
      </c>
      <c r="E2605" s="231" t="s">
        <v>32</v>
      </c>
      <c r="F2605" s="232" t="s">
        <v>2534</v>
      </c>
      <c r="G2605" s="230"/>
      <c r="H2605" s="233">
        <v>17.826000000000001</v>
      </c>
      <c r="I2605" s="234"/>
      <c r="J2605" s="230"/>
      <c r="K2605" s="230"/>
      <c r="L2605" s="235"/>
      <c r="M2605" s="236"/>
      <c r="N2605" s="237"/>
      <c r="O2605" s="237"/>
      <c r="P2605" s="237"/>
      <c r="Q2605" s="237"/>
      <c r="R2605" s="237"/>
      <c r="S2605" s="237"/>
      <c r="T2605" s="238"/>
      <c r="U2605" s="13"/>
      <c r="V2605" s="13"/>
      <c r="W2605" s="13"/>
      <c r="X2605" s="13"/>
      <c r="Y2605" s="13"/>
      <c r="Z2605" s="13"/>
      <c r="AA2605" s="13"/>
      <c r="AB2605" s="13"/>
      <c r="AC2605" s="13"/>
      <c r="AD2605" s="13"/>
      <c r="AE2605" s="13"/>
      <c r="AT2605" s="239" t="s">
        <v>186</v>
      </c>
      <c r="AU2605" s="239" t="s">
        <v>88</v>
      </c>
      <c r="AV2605" s="13" t="s">
        <v>88</v>
      </c>
      <c r="AW2605" s="13" t="s">
        <v>39</v>
      </c>
      <c r="AX2605" s="13" t="s">
        <v>78</v>
      </c>
      <c r="AY2605" s="239" t="s">
        <v>146</v>
      </c>
    </row>
    <row r="2606" s="14" customFormat="1">
      <c r="A2606" s="14"/>
      <c r="B2606" s="244"/>
      <c r="C2606" s="245"/>
      <c r="D2606" s="221" t="s">
        <v>186</v>
      </c>
      <c r="E2606" s="246" t="s">
        <v>32</v>
      </c>
      <c r="F2606" s="247" t="s">
        <v>2535</v>
      </c>
      <c r="G2606" s="245"/>
      <c r="H2606" s="246" t="s">
        <v>32</v>
      </c>
      <c r="I2606" s="248"/>
      <c r="J2606" s="245"/>
      <c r="K2606" s="245"/>
      <c r="L2606" s="249"/>
      <c r="M2606" s="250"/>
      <c r="N2606" s="251"/>
      <c r="O2606" s="251"/>
      <c r="P2606" s="251"/>
      <c r="Q2606" s="251"/>
      <c r="R2606" s="251"/>
      <c r="S2606" s="251"/>
      <c r="T2606" s="252"/>
      <c r="U2606" s="14"/>
      <c r="V2606" s="14"/>
      <c r="W2606" s="14"/>
      <c r="X2606" s="14"/>
      <c r="Y2606" s="14"/>
      <c r="Z2606" s="14"/>
      <c r="AA2606" s="14"/>
      <c r="AB2606" s="14"/>
      <c r="AC2606" s="14"/>
      <c r="AD2606" s="14"/>
      <c r="AE2606" s="14"/>
      <c r="AT2606" s="253" t="s">
        <v>186</v>
      </c>
      <c r="AU2606" s="253" t="s">
        <v>88</v>
      </c>
      <c r="AV2606" s="14" t="s">
        <v>86</v>
      </c>
      <c r="AW2606" s="14" t="s">
        <v>39</v>
      </c>
      <c r="AX2606" s="14" t="s">
        <v>78</v>
      </c>
      <c r="AY2606" s="253" t="s">
        <v>146</v>
      </c>
    </row>
    <row r="2607" s="13" customFormat="1">
      <c r="A2607" s="13"/>
      <c r="B2607" s="229"/>
      <c r="C2607" s="230"/>
      <c r="D2607" s="221" t="s">
        <v>186</v>
      </c>
      <c r="E2607" s="231" t="s">
        <v>32</v>
      </c>
      <c r="F2607" s="232" t="s">
        <v>2536</v>
      </c>
      <c r="G2607" s="230"/>
      <c r="H2607" s="233">
        <v>19.832999999999998</v>
      </c>
      <c r="I2607" s="234"/>
      <c r="J2607" s="230"/>
      <c r="K2607" s="230"/>
      <c r="L2607" s="235"/>
      <c r="M2607" s="236"/>
      <c r="N2607" s="237"/>
      <c r="O2607" s="237"/>
      <c r="P2607" s="237"/>
      <c r="Q2607" s="237"/>
      <c r="R2607" s="237"/>
      <c r="S2607" s="237"/>
      <c r="T2607" s="238"/>
      <c r="U2607" s="13"/>
      <c r="V2607" s="13"/>
      <c r="W2607" s="13"/>
      <c r="X2607" s="13"/>
      <c r="Y2607" s="13"/>
      <c r="Z2607" s="13"/>
      <c r="AA2607" s="13"/>
      <c r="AB2607" s="13"/>
      <c r="AC2607" s="13"/>
      <c r="AD2607" s="13"/>
      <c r="AE2607" s="13"/>
      <c r="AT2607" s="239" t="s">
        <v>186</v>
      </c>
      <c r="AU2607" s="239" t="s">
        <v>88</v>
      </c>
      <c r="AV2607" s="13" t="s">
        <v>88</v>
      </c>
      <c r="AW2607" s="13" t="s">
        <v>39</v>
      </c>
      <c r="AX2607" s="13" t="s">
        <v>78</v>
      </c>
      <c r="AY2607" s="239" t="s">
        <v>146</v>
      </c>
    </row>
    <row r="2608" s="14" customFormat="1">
      <c r="A2608" s="14"/>
      <c r="B2608" s="244"/>
      <c r="C2608" s="245"/>
      <c r="D2608" s="221" t="s">
        <v>186</v>
      </c>
      <c r="E2608" s="246" t="s">
        <v>32</v>
      </c>
      <c r="F2608" s="247" t="s">
        <v>2537</v>
      </c>
      <c r="G2608" s="245"/>
      <c r="H2608" s="246" t="s">
        <v>32</v>
      </c>
      <c r="I2608" s="248"/>
      <c r="J2608" s="245"/>
      <c r="K2608" s="245"/>
      <c r="L2608" s="249"/>
      <c r="M2608" s="250"/>
      <c r="N2608" s="251"/>
      <c r="O2608" s="251"/>
      <c r="P2608" s="251"/>
      <c r="Q2608" s="251"/>
      <c r="R2608" s="251"/>
      <c r="S2608" s="251"/>
      <c r="T2608" s="252"/>
      <c r="U2608" s="14"/>
      <c r="V2608" s="14"/>
      <c r="W2608" s="14"/>
      <c r="X2608" s="14"/>
      <c r="Y2608" s="14"/>
      <c r="Z2608" s="14"/>
      <c r="AA2608" s="14"/>
      <c r="AB2608" s="14"/>
      <c r="AC2608" s="14"/>
      <c r="AD2608" s="14"/>
      <c r="AE2608" s="14"/>
      <c r="AT2608" s="253" t="s">
        <v>186</v>
      </c>
      <c r="AU2608" s="253" t="s">
        <v>88</v>
      </c>
      <c r="AV2608" s="14" t="s">
        <v>86</v>
      </c>
      <c r="AW2608" s="14" t="s">
        <v>39</v>
      </c>
      <c r="AX2608" s="14" t="s">
        <v>78</v>
      </c>
      <c r="AY2608" s="253" t="s">
        <v>146</v>
      </c>
    </row>
    <row r="2609" s="13" customFormat="1">
      <c r="A2609" s="13"/>
      <c r="B2609" s="229"/>
      <c r="C2609" s="230"/>
      <c r="D2609" s="221" t="s">
        <v>186</v>
      </c>
      <c r="E2609" s="231" t="s">
        <v>32</v>
      </c>
      <c r="F2609" s="232" t="s">
        <v>2538</v>
      </c>
      <c r="G2609" s="230"/>
      <c r="H2609" s="233">
        <v>43.576000000000001</v>
      </c>
      <c r="I2609" s="234"/>
      <c r="J2609" s="230"/>
      <c r="K2609" s="230"/>
      <c r="L2609" s="235"/>
      <c r="M2609" s="236"/>
      <c r="N2609" s="237"/>
      <c r="O2609" s="237"/>
      <c r="P2609" s="237"/>
      <c r="Q2609" s="237"/>
      <c r="R2609" s="237"/>
      <c r="S2609" s="237"/>
      <c r="T2609" s="238"/>
      <c r="U2609" s="13"/>
      <c r="V2609" s="13"/>
      <c r="W2609" s="13"/>
      <c r="X2609" s="13"/>
      <c r="Y2609" s="13"/>
      <c r="Z2609" s="13"/>
      <c r="AA2609" s="13"/>
      <c r="AB2609" s="13"/>
      <c r="AC2609" s="13"/>
      <c r="AD2609" s="13"/>
      <c r="AE2609" s="13"/>
      <c r="AT2609" s="239" t="s">
        <v>186</v>
      </c>
      <c r="AU2609" s="239" t="s">
        <v>88</v>
      </c>
      <c r="AV2609" s="13" t="s">
        <v>88</v>
      </c>
      <c r="AW2609" s="13" t="s">
        <v>39</v>
      </c>
      <c r="AX2609" s="13" t="s">
        <v>78</v>
      </c>
      <c r="AY2609" s="239" t="s">
        <v>146</v>
      </c>
    </row>
    <row r="2610" s="14" customFormat="1">
      <c r="A2610" s="14"/>
      <c r="B2610" s="244"/>
      <c r="C2610" s="245"/>
      <c r="D2610" s="221" t="s">
        <v>186</v>
      </c>
      <c r="E2610" s="246" t="s">
        <v>32</v>
      </c>
      <c r="F2610" s="247" t="s">
        <v>2539</v>
      </c>
      <c r="G2610" s="245"/>
      <c r="H2610" s="246" t="s">
        <v>32</v>
      </c>
      <c r="I2610" s="248"/>
      <c r="J2610" s="245"/>
      <c r="K2610" s="245"/>
      <c r="L2610" s="249"/>
      <c r="M2610" s="250"/>
      <c r="N2610" s="251"/>
      <c r="O2610" s="251"/>
      <c r="P2610" s="251"/>
      <c r="Q2610" s="251"/>
      <c r="R2610" s="251"/>
      <c r="S2610" s="251"/>
      <c r="T2610" s="252"/>
      <c r="U2610" s="14"/>
      <c r="V2610" s="14"/>
      <c r="W2610" s="14"/>
      <c r="X2610" s="14"/>
      <c r="Y2610" s="14"/>
      <c r="Z2610" s="14"/>
      <c r="AA2610" s="14"/>
      <c r="AB2610" s="14"/>
      <c r="AC2610" s="14"/>
      <c r="AD2610" s="14"/>
      <c r="AE2610" s="14"/>
      <c r="AT2610" s="253" t="s">
        <v>186</v>
      </c>
      <c r="AU2610" s="253" t="s">
        <v>88</v>
      </c>
      <c r="AV2610" s="14" t="s">
        <v>86</v>
      </c>
      <c r="AW2610" s="14" t="s">
        <v>39</v>
      </c>
      <c r="AX2610" s="14" t="s">
        <v>78</v>
      </c>
      <c r="AY2610" s="253" t="s">
        <v>146</v>
      </c>
    </row>
    <row r="2611" s="13" customFormat="1">
      <c r="A2611" s="13"/>
      <c r="B2611" s="229"/>
      <c r="C2611" s="230"/>
      <c r="D2611" s="221" t="s">
        <v>186</v>
      </c>
      <c r="E2611" s="231" t="s">
        <v>32</v>
      </c>
      <c r="F2611" s="232" t="s">
        <v>2540</v>
      </c>
      <c r="G2611" s="230"/>
      <c r="H2611" s="233">
        <v>44.32</v>
      </c>
      <c r="I2611" s="234"/>
      <c r="J2611" s="230"/>
      <c r="K2611" s="230"/>
      <c r="L2611" s="235"/>
      <c r="M2611" s="236"/>
      <c r="N2611" s="237"/>
      <c r="O2611" s="237"/>
      <c r="P2611" s="237"/>
      <c r="Q2611" s="237"/>
      <c r="R2611" s="237"/>
      <c r="S2611" s="237"/>
      <c r="T2611" s="238"/>
      <c r="U2611" s="13"/>
      <c r="V2611" s="13"/>
      <c r="W2611" s="13"/>
      <c r="X2611" s="13"/>
      <c r="Y2611" s="13"/>
      <c r="Z2611" s="13"/>
      <c r="AA2611" s="13"/>
      <c r="AB2611" s="13"/>
      <c r="AC2611" s="13"/>
      <c r="AD2611" s="13"/>
      <c r="AE2611" s="13"/>
      <c r="AT2611" s="239" t="s">
        <v>186</v>
      </c>
      <c r="AU2611" s="239" t="s">
        <v>88</v>
      </c>
      <c r="AV2611" s="13" t="s">
        <v>88</v>
      </c>
      <c r="AW2611" s="13" t="s">
        <v>39</v>
      </c>
      <c r="AX2611" s="13" t="s">
        <v>78</v>
      </c>
      <c r="AY2611" s="239" t="s">
        <v>146</v>
      </c>
    </row>
    <row r="2612" s="14" customFormat="1">
      <c r="A2612" s="14"/>
      <c r="B2612" s="244"/>
      <c r="C2612" s="245"/>
      <c r="D2612" s="221" t="s">
        <v>186</v>
      </c>
      <c r="E2612" s="246" t="s">
        <v>32</v>
      </c>
      <c r="F2612" s="247" t="s">
        <v>2541</v>
      </c>
      <c r="G2612" s="245"/>
      <c r="H2612" s="246" t="s">
        <v>32</v>
      </c>
      <c r="I2612" s="248"/>
      <c r="J2612" s="245"/>
      <c r="K2612" s="245"/>
      <c r="L2612" s="249"/>
      <c r="M2612" s="250"/>
      <c r="N2612" s="251"/>
      <c r="O2612" s="251"/>
      <c r="P2612" s="251"/>
      <c r="Q2612" s="251"/>
      <c r="R2612" s="251"/>
      <c r="S2612" s="251"/>
      <c r="T2612" s="252"/>
      <c r="U2612" s="14"/>
      <c r="V2612" s="14"/>
      <c r="W2612" s="14"/>
      <c r="X2612" s="14"/>
      <c r="Y2612" s="14"/>
      <c r="Z2612" s="14"/>
      <c r="AA2612" s="14"/>
      <c r="AB2612" s="14"/>
      <c r="AC2612" s="14"/>
      <c r="AD2612" s="14"/>
      <c r="AE2612" s="14"/>
      <c r="AT2612" s="253" t="s">
        <v>186</v>
      </c>
      <c r="AU2612" s="253" t="s">
        <v>88</v>
      </c>
      <c r="AV2612" s="14" t="s">
        <v>86</v>
      </c>
      <c r="AW2612" s="14" t="s">
        <v>39</v>
      </c>
      <c r="AX2612" s="14" t="s">
        <v>78</v>
      </c>
      <c r="AY2612" s="253" t="s">
        <v>146</v>
      </c>
    </row>
    <row r="2613" s="13" customFormat="1">
      <c r="A2613" s="13"/>
      <c r="B2613" s="229"/>
      <c r="C2613" s="230"/>
      <c r="D2613" s="221" t="s">
        <v>186</v>
      </c>
      <c r="E2613" s="231" t="s">
        <v>32</v>
      </c>
      <c r="F2613" s="232" t="s">
        <v>2542</v>
      </c>
      <c r="G2613" s="230"/>
      <c r="H2613" s="233">
        <v>115.89</v>
      </c>
      <c r="I2613" s="234"/>
      <c r="J2613" s="230"/>
      <c r="K2613" s="230"/>
      <c r="L2613" s="235"/>
      <c r="M2613" s="236"/>
      <c r="N2613" s="237"/>
      <c r="O2613" s="237"/>
      <c r="P2613" s="237"/>
      <c r="Q2613" s="237"/>
      <c r="R2613" s="237"/>
      <c r="S2613" s="237"/>
      <c r="T2613" s="238"/>
      <c r="U2613" s="13"/>
      <c r="V2613" s="13"/>
      <c r="W2613" s="13"/>
      <c r="X2613" s="13"/>
      <c r="Y2613" s="13"/>
      <c r="Z2613" s="13"/>
      <c r="AA2613" s="13"/>
      <c r="AB2613" s="13"/>
      <c r="AC2613" s="13"/>
      <c r="AD2613" s="13"/>
      <c r="AE2613" s="13"/>
      <c r="AT2613" s="239" t="s">
        <v>186</v>
      </c>
      <c r="AU2613" s="239" t="s">
        <v>88</v>
      </c>
      <c r="AV2613" s="13" t="s">
        <v>88</v>
      </c>
      <c r="AW2613" s="13" t="s">
        <v>39</v>
      </c>
      <c r="AX2613" s="13" t="s">
        <v>78</v>
      </c>
      <c r="AY2613" s="239" t="s">
        <v>146</v>
      </c>
    </row>
    <row r="2614" s="14" customFormat="1">
      <c r="A2614" s="14"/>
      <c r="B2614" s="244"/>
      <c r="C2614" s="245"/>
      <c r="D2614" s="221" t="s">
        <v>186</v>
      </c>
      <c r="E2614" s="246" t="s">
        <v>32</v>
      </c>
      <c r="F2614" s="247" t="s">
        <v>2543</v>
      </c>
      <c r="G2614" s="245"/>
      <c r="H2614" s="246" t="s">
        <v>32</v>
      </c>
      <c r="I2614" s="248"/>
      <c r="J2614" s="245"/>
      <c r="K2614" s="245"/>
      <c r="L2614" s="249"/>
      <c r="M2614" s="250"/>
      <c r="N2614" s="251"/>
      <c r="O2614" s="251"/>
      <c r="P2614" s="251"/>
      <c r="Q2614" s="251"/>
      <c r="R2614" s="251"/>
      <c r="S2614" s="251"/>
      <c r="T2614" s="252"/>
      <c r="U2614" s="14"/>
      <c r="V2614" s="14"/>
      <c r="W2614" s="14"/>
      <c r="X2614" s="14"/>
      <c r="Y2614" s="14"/>
      <c r="Z2614" s="14"/>
      <c r="AA2614" s="14"/>
      <c r="AB2614" s="14"/>
      <c r="AC2614" s="14"/>
      <c r="AD2614" s="14"/>
      <c r="AE2614" s="14"/>
      <c r="AT2614" s="253" t="s">
        <v>186</v>
      </c>
      <c r="AU2614" s="253" t="s">
        <v>88</v>
      </c>
      <c r="AV2614" s="14" t="s">
        <v>86</v>
      </c>
      <c r="AW2614" s="14" t="s">
        <v>39</v>
      </c>
      <c r="AX2614" s="14" t="s">
        <v>78</v>
      </c>
      <c r="AY2614" s="253" t="s">
        <v>146</v>
      </c>
    </row>
    <row r="2615" s="13" customFormat="1">
      <c r="A2615" s="13"/>
      <c r="B2615" s="229"/>
      <c r="C2615" s="230"/>
      <c r="D2615" s="221" t="s">
        <v>186</v>
      </c>
      <c r="E2615" s="231" t="s">
        <v>32</v>
      </c>
      <c r="F2615" s="232" t="s">
        <v>2544</v>
      </c>
      <c r="G2615" s="230"/>
      <c r="H2615" s="233">
        <v>88.799999999999997</v>
      </c>
      <c r="I2615" s="234"/>
      <c r="J2615" s="230"/>
      <c r="K2615" s="230"/>
      <c r="L2615" s="235"/>
      <c r="M2615" s="236"/>
      <c r="N2615" s="237"/>
      <c r="O2615" s="237"/>
      <c r="P2615" s="237"/>
      <c r="Q2615" s="237"/>
      <c r="R2615" s="237"/>
      <c r="S2615" s="237"/>
      <c r="T2615" s="238"/>
      <c r="U2615" s="13"/>
      <c r="V2615" s="13"/>
      <c r="W2615" s="13"/>
      <c r="X2615" s="13"/>
      <c r="Y2615" s="13"/>
      <c r="Z2615" s="13"/>
      <c r="AA2615" s="13"/>
      <c r="AB2615" s="13"/>
      <c r="AC2615" s="13"/>
      <c r="AD2615" s="13"/>
      <c r="AE2615" s="13"/>
      <c r="AT2615" s="239" t="s">
        <v>186</v>
      </c>
      <c r="AU2615" s="239" t="s">
        <v>88</v>
      </c>
      <c r="AV2615" s="13" t="s">
        <v>88</v>
      </c>
      <c r="AW2615" s="13" t="s">
        <v>39</v>
      </c>
      <c r="AX2615" s="13" t="s">
        <v>78</v>
      </c>
      <c r="AY2615" s="239" t="s">
        <v>146</v>
      </c>
    </row>
    <row r="2616" s="14" customFormat="1">
      <c r="A2616" s="14"/>
      <c r="B2616" s="244"/>
      <c r="C2616" s="245"/>
      <c r="D2616" s="221" t="s">
        <v>186</v>
      </c>
      <c r="E2616" s="246" t="s">
        <v>32</v>
      </c>
      <c r="F2616" s="247" t="s">
        <v>2545</v>
      </c>
      <c r="G2616" s="245"/>
      <c r="H2616" s="246" t="s">
        <v>32</v>
      </c>
      <c r="I2616" s="248"/>
      <c r="J2616" s="245"/>
      <c r="K2616" s="245"/>
      <c r="L2616" s="249"/>
      <c r="M2616" s="250"/>
      <c r="N2616" s="251"/>
      <c r="O2616" s="251"/>
      <c r="P2616" s="251"/>
      <c r="Q2616" s="251"/>
      <c r="R2616" s="251"/>
      <c r="S2616" s="251"/>
      <c r="T2616" s="252"/>
      <c r="U2616" s="14"/>
      <c r="V2616" s="14"/>
      <c r="W2616" s="14"/>
      <c r="X2616" s="14"/>
      <c r="Y2616" s="14"/>
      <c r="Z2616" s="14"/>
      <c r="AA2616" s="14"/>
      <c r="AB2616" s="14"/>
      <c r="AC2616" s="14"/>
      <c r="AD2616" s="14"/>
      <c r="AE2616" s="14"/>
      <c r="AT2616" s="253" t="s">
        <v>186</v>
      </c>
      <c r="AU2616" s="253" t="s">
        <v>88</v>
      </c>
      <c r="AV2616" s="14" t="s">
        <v>86</v>
      </c>
      <c r="AW2616" s="14" t="s">
        <v>39</v>
      </c>
      <c r="AX2616" s="14" t="s">
        <v>78</v>
      </c>
      <c r="AY2616" s="253" t="s">
        <v>146</v>
      </c>
    </row>
    <row r="2617" s="13" customFormat="1">
      <c r="A2617" s="13"/>
      <c r="B2617" s="229"/>
      <c r="C2617" s="230"/>
      <c r="D2617" s="221" t="s">
        <v>186</v>
      </c>
      <c r="E2617" s="231" t="s">
        <v>32</v>
      </c>
      <c r="F2617" s="232" t="s">
        <v>2546</v>
      </c>
      <c r="G2617" s="230"/>
      <c r="H2617" s="233">
        <v>60.539999999999999</v>
      </c>
      <c r="I2617" s="234"/>
      <c r="J2617" s="230"/>
      <c r="K2617" s="230"/>
      <c r="L2617" s="235"/>
      <c r="M2617" s="236"/>
      <c r="N2617" s="237"/>
      <c r="O2617" s="237"/>
      <c r="P2617" s="237"/>
      <c r="Q2617" s="237"/>
      <c r="R2617" s="237"/>
      <c r="S2617" s="237"/>
      <c r="T2617" s="238"/>
      <c r="U2617" s="13"/>
      <c r="V2617" s="13"/>
      <c r="W2617" s="13"/>
      <c r="X2617" s="13"/>
      <c r="Y2617" s="13"/>
      <c r="Z2617" s="13"/>
      <c r="AA2617" s="13"/>
      <c r="AB2617" s="13"/>
      <c r="AC2617" s="13"/>
      <c r="AD2617" s="13"/>
      <c r="AE2617" s="13"/>
      <c r="AT2617" s="239" t="s">
        <v>186</v>
      </c>
      <c r="AU2617" s="239" t="s">
        <v>88</v>
      </c>
      <c r="AV2617" s="13" t="s">
        <v>88</v>
      </c>
      <c r="AW2617" s="13" t="s">
        <v>39</v>
      </c>
      <c r="AX2617" s="13" t="s">
        <v>78</v>
      </c>
      <c r="AY2617" s="239" t="s">
        <v>146</v>
      </c>
    </row>
    <row r="2618" s="14" customFormat="1">
      <c r="A2618" s="14"/>
      <c r="B2618" s="244"/>
      <c r="C2618" s="245"/>
      <c r="D2618" s="221" t="s">
        <v>186</v>
      </c>
      <c r="E2618" s="246" t="s">
        <v>32</v>
      </c>
      <c r="F2618" s="247" t="s">
        <v>2547</v>
      </c>
      <c r="G2618" s="245"/>
      <c r="H2618" s="246" t="s">
        <v>32</v>
      </c>
      <c r="I2618" s="248"/>
      <c r="J2618" s="245"/>
      <c r="K2618" s="245"/>
      <c r="L2618" s="249"/>
      <c r="M2618" s="250"/>
      <c r="N2618" s="251"/>
      <c r="O2618" s="251"/>
      <c r="P2618" s="251"/>
      <c r="Q2618" s="251"/>
      <c r="R2618" s="251"/>
      <c r="S2618" s="251"/>
      <c r="T2618" s="252"/>
      <c r="U2618" s="14"/>
      <c r="V2618" s="14"/>
      <c r="W2618" s="14"/>
      <c r="X2618" s="14"/>
      <c r="Y2618" s="14"/>
      <c r="Z2618" s="14"/>
      <c r="AA2618" s="14"/>
      <c r="AB2618" s="14"/>
      <c r="AC2618" s="14"/>
      <c r="AD2618" s="14"/>
      <c r="AE2618" s="14"/>
      <c r="AT2618" s="253" t="s">
        <v>186</v>
      </c>
      <c r="AU2618" s="253" t="s">
        <v>88</v>
      </c>
      <c r="AV2618" s="14" t="s">
        <v>86</v>
      </c>
      <c r="AW2618" s="14" t="s">
        <v>39</v>
      </c>
      <c r="AX2618" s="14" t="s">
        <v>78</v>
      </c>
      <c r="AY2618" s="253" t="s">
        <v>146</v>
      </c>
    </row>
    <row r="2619" s="13" customFormat="1">
      <c r="A2619" s="13"/>
      <c r="B2619" s="229"/>
      <c r="C2619" s="230"/>
      <c r="D2619" s="221" t="s">
        <v>186</v>
      </c>
      <c r="E2619" s="231" t="s">
        <v>32</v>
      </c>
      <c r="F2619" s="232" t="s">
        <v>2548</v>
      </c>
      <c r="G2619" s="230"/>
      <c r="H2619" s="233">
        <v>47.729999999999997</v>
      </c>
      <c r="I2619" s="234"/>
      <c r="J2619" s="230"/>
      <c r="K2619" s="230"/>
      <c r="L2619" s="235"/>
      <c r="M2619" s="236"/>
      <c r="N2619" s="237"/>
      <c r="O2619" s="237"/>
      <c r="P2619" s="237"/>
      <c r="Q2619" s="237"/>
      <c r="R2619" s="237"/>
      <c r="S2619" s="237"/>
      <c r="T2619" s="238"/>
      <c r="U2619" s="13"/>
      <c r="V2619" s="13"/>
      <c r="W2619" s="13"/>
      <c r="X2619" s="13"/>
      <c r="Y2619" s="13"/>
      <c r="Z2619" s="13"/>
      <c r="AA2619" s="13"/>
      <c r="AB2619" s="13"/>
      <c r="AC2619" s="13"/>
      <c r="AD2619" s="13"/>
      <c r="AE2619" s="13"/>
      <c r="AT2619" s="239" t="s">
        <v>186</v>
      </c>
      <c r="AU2619" s="239" t="s">
        <v>88</v>
      </c>
      <c r="AV2619" s="13" t="s">
        <v>88</v>
      </c>
      <c r="AW2619" s="13" t="s">
        <v>39</v>
      </c>
      <c r="AX2619" s="13" t="s">
        <v>78</v>
      </c>
      <c r="AY2619" s="239" t="s">
        <v>146</v>
      </c>
    </row>
    <row r="2620" s="14" customFormat="1">
      <c r="A2620" s="14"/>
      <c r="B2620" s="244"/>
      <c r="C2620" s="245"/>
      <c r="D2620" s="221" t="s">
        <v>186</v>
      </c>
      <c r="E2620" s="246" t="s">
        <v>32</v>
      </c>
      <c r="F2620" s="247" t="s">
        <v>2549</v>
      </c>
      <c r="G2620" s="245"/>
      <c r="H2620" s="246" t="s">
        <v>32</v>
      </c>
      <c r="I2620" s="248"/>
      <c r="J2620" s="245"/>
      <c r="K2620" s="245"/>
      <c r="L2620" s="249"/>
      <c r="M2620" s="250"/>
      <c r="N2620" s="251"/>
      <c r="O2620" s="251"/>
      <c r="P2620" s="251"/>
      <c r="Q2620" s="251"/>
      <c r="R2620" s="251"/>
      <c r="S2620" s="251"/>
      <c r="T2620" s="252"/>
      <c r="U2620" s="14"/>
      <c r="V2620" s="14"/>
      <c r="W2620" s="14"/>
      <c r="X2620" s="14"/>
      <c r="Y2620" s="14"/>
      <c r="Z2620" s="14"/>
      <c r="AA2620" s="14"/>
      <c r="AB2620" s="14"/>
      <c r="AC2620" s="14"/>
      <c r="AD2620" s="14"/>
      <c r="AE2620" s="14"/>
      <c r="AT2620" s="253" t="s">
        <v>186</v>
      </c>
      <c r="AU2620" s="253" t="s">
        <v>88</v>
      </c>
      <c r="AV2620" s="14" t="s">
        <v>86</v>
      </c>
      <c r="AW2620" s="14" t="s">
        <v>39</v>
      </c>
      <c r="AX2620" s="14" t="s">
        <v>78</v>
      </c>
      <c r="AY2620" s="253" t="s">
        <v>146</v>
      </c>
    </row>
    <row r="2621" s="13" customFormat="1">
      <c r="A2621" s="13"/>
      <c r="B2621" s="229"/>
      <c r="C2621" s="230"/>
      <c r="D2621" s="221" t="s">
        <v>186</v>
      </c>
      <c r="E2621" s="231" t="s">
        <v>32</v>
      </c>
      <c r="F2621" s="232" t="s">
        <v>2550</v>
      </c>
      <c r="G2621" s="230"/>
      <c r="H2621" s="233">
        <v>20.399999999999999</v>
      </c>
      <c r="I2621" s="234"/>
      <c r="J2621" s="230"/>
      <c r="K2621" s="230"/>
      <c r="L2621" s="235"/>
      <c r="M2621" s="236"/>
      <c r="N2621" s="237"/>
      <c r="O2621" s="237"/>
      <c r="P2621" s="237"/>
      <c r="Q2621" s="237"/>
      <c r="R2621" s="237"/>
      <c r="S2621" s="237"/>
      <c r="T2621" s="238"/>
      <c r="U2621" s="13"/>
      <c r="V2621" s="13"/>
      <c r="W2621" s="13"/>
      <c r="X2621" s="13"/>
      <c r="Y2621" s="13"/>
      <c r="Z2621" s="13"/>
      <c r="AA2621" s="13"/>
      <c r="AB2621" s="13"/>
      <c r="AC2621" s="13"/>
      <c r="AD2621" s="13"/>
      <c r="AE2621" s="13"/>
      <c r="AT2621" s="239" t="s">
        <v>186</v>
      </c>
      <c r="AU2621" s="239" t="s">
        <v>88</v>
      </c>
      <c r="AV2621" s="13" t="s">
        <v>88</v>
      </c>
      <c r="AW2621" s="13" t="s">
        <v>39</v>
      </c>
      <c r="AX2621" s="13" t="s">
        <v>78</v>
      </c>
      <c r="AY2621" s="239" t="s">
        <v>146</v>
      </c>
    </row>
    <row r="2622" s="14" customFormat="1">
      <c r="A2622" s="14"/>
      <c r="B2622" s="244"/>
      <c r="C2622" s="245"/>
      <c r="D2622" s="221" t="s">
        <v>186</v>
      </c>
      <c r="E2622" s="246" t="s">
        <v>32</v>
      </c>
      <c r="F2622" s="247" t="s">
        <v>2551</v>
      </c>
      <c r="G2622" s="245"/>
      <c r="H2622" s="246" t="s">
        <v>32</v>
      </c>
      <c r="I2622" s="248"/>
      <c r="J2622" s="245"/>
      <c r="K2622" s="245"/>
      <c r="L2622" s="249"/>
      <c r="M2622" s="250"/>
      <c r="N2622" s="251"/>
      <c r="O2622" s="251"/>
      <c r="P2622" s="251"/>
      <c r="Q2622" s="251"/>
      <c r="R2622" s="251"/>
      <c r="S2622" s="251"/>
      <c r="T2622" s="252"/>
      <c r="U2622" s="14"/>
      <c r="V2622" s="14"/>
      <c r="W2622" s="14"/>
      <c r="X2622" s="14"/>
      <c r="Y2622" s="14"/>
      <c r="Z2622" s="14"/>
      <c r="AA2622" s="14"/>
      <c r="AB2622" s="14"/>
      <c r="AC2622" s="14"/>
      <c r="AD2622" s="14"/>
      <c r="AE2622" s="14"/>
      <c r="AT2622" s="253" t="s">
        <v>186</v>
      </c>
      <c r="AU2622" s="253" t="s">
        <v>88</v>
      </c>
      <c r="AV2622" s="14" t="s">
        <v>86</v>
      </c>
      <c r="AW2622" s="14" t="s">
        <v>39</v>
      </c>
      <c r="AX2622" s="14" t="s">
        <v>78</v>
      </c>
      <c r="AY2622" s="253" t="s">
        <v>146</v>
      </c>
    </row>
    <row r="2623" s="13" customFormat="1">
      <c r="A2623" s="13"/>
      <c r="B2623" s="229"/>
      <c r="C2623" s="230"/>
      <c r="D2623" s="221" t="s">
        <v>186</v>
      </c>
      <c r="E2623" s="231" t="s">
        <v>32</v>
      </c>
      <c r="F2623" s="232" t="s">
        <v>2552</v>
      </c>
      <c r="G2623" s="230"/>
      <c r="H2623" s="233">
        <v>0</v>
      </c>
      <c r="I2623" s="234"/>
      <c r="J2623" s="230"/>
      <c r="K2623" s="230"/>
      <c r="L2623" s="235"/>
      <c r="M2623" s="236"/>
      <c r="N2623" s="237"/>
      <c r="O2623" s="237"/>
      <c r="P2623" s="237"/>
      <c r="Q2623" s="237"/>
      <c r="R2623" s="237"/>
      <c r="S2623" s="237"/>
      <c r="T2623" s="238"/>
      <c r="U2623" s="13"/>
      <c r="V2623" s="13"/>
      <c r="W2623" s="13"/>
      <c r="X2623" s="13"/>
      <c r="Y2623" s="13"/>
      <c r="Z2623" s="13"/>
      <c r="AA2623" s="13"/>
      <c r="AB2623" s="13"/>
      <c r="AC2623" s="13"/>
      <c r="AD2623" s="13"/>
      <c r="AE2623" s="13"/>
      <c r="AT2623" s="239" t="s">
        <v>186</v>
      </c>
      <c r="AU2623" s="239" t="s">
        <v>88</v>
      </c>
      <c r="AV2623" s="13" t="s">
        <v>88</v>
      </c>
      <c r="AW2623" s="13" t="s">
        <v>39</v>
      </c>
      <c r="AX2623" s="13" t="s">
        <v>78</v>
      </c>
      <c r="AY2623" s="239" t="s">
        <v>146</v>
      </c>
    </row>
    <row r="2624" s="14" customFormat="1">
      <c r="A2624" s="14"/>
      <c r="B2624" s="244"/>
      <c r="C2624" s="245"/>
      <c r="D2624" s="221" t="s">
        <v>186</v>
      </c>
      <c r="E2624" s="246" t="s">
        <v>32</v>
      </c>
      <c r="F2624" s="247" t="s">
        <v>2553</v>
      </c>
      <c r="G2624" s="245"/>
      <c r="H2624" s="246" t="s">
        <v>32</v>
      </c>
      <c r="I2624" s="248"/>
      <c r="J2624" s="245"/>
      <c r="K2624" s="245"/>
      <c r="L2624" s="249"/>
      <c r="M2624" s="250"/>
      <c r="N2624" s="251"/>
      <c r="O2624" s="251"/>
      <c r="P2624" s="251"/>
      <c r="Q2624" s="251"/>
      <c r="R2624" s="251"/>
      <c r="S2624" s="251"/>
      <c r="T2624" s="252"/>
      <c r="U2624" s="14"/>
      <c r="V2624" s="14"/>
      <c r="W2624" s="14"/>
      <c r="X2624" s="14"/>
      <c r="Y2624" s="14"/>
      <c r="Z2624" s="14"/>
      <c r="AA2624" s="14"/>
      <c r="AB2624" s="14"/>
      <c r="AC2624" s="14"/>
      <c r="AD2624" s="14"/>
      <c r="AE2624" s="14"/>
      <c r="AT2624" s="253" t="s">
        <v>186</v>
      </c>
      <c r="AU2624" s="253" t="s">
        <v>88</v>
      </c>
      <c r="AV2624" s="14" t="s">
        <v>86</v>
      </c>
      <c r="AW2624" s="14" t="s">
        <v>39</v>
      </c>
      <c r="AX2624" s="14" t="s">
        <v>78</v>
      </c>
      <c r="AY2624" s="253" t="s">
        <v>146</v>
      </c>
    </row>
    <row r="2625" s="13" customFormat="1">
      <c r="A2625" s="13"/>
      <c r="B2625" s="229"/>
      <c r="C2625" s="230"/>
      <c r="D2625" s="221" t="s">
        <v>186</v>
      </c>
      <c r="E2625" s="231" t="s">
        <v>32</v>
      </c>
      <c r="F2625" s="232" t="s">
        <v>2554</v>
      </c>
      <c r="G2625" s="230"/>
      <c r="H2625" s="233">
        <v>47.262999999999998</v>
      </c>
      <c r="I2625" s="234"/>
      <c r="J2625" s="230"/>
      <c r="K2625" s="230"/>
      <c r="L2625" s="235"/>
      <c r="M2625" s="236"/>
      <c r="N2625" s="237"/>
      <c r="O2625" s="237"/>
      <c r="P2625" s="237"/>
      <c r="Q2625" s="237"/>
      <c r="R2625" s="237"/>
      <c r="S2625" s="237"/>
      <c r="T2625" s="238"/>
      <c r="U2625" s="13"/>
      <c r="V2625" s="13"/>
      <c r="W2625" s="13"/>
      <c r="X2625" s="13"/>
      <c r="Y2625" s="13"/>
      <c r="Z2625" s="13"/>
      <c r="AA2625" s="13"/>
      <c r="AB2625" s="13"/>
      <c r="AC2625" s="13"/>
      <c r="AD2625" s="13"/>
      <c r="AE2625" s="13"/>
      <c r="AT2625" s="239" t="s">
        <v>186</v>
      </c>
      <c r="AU2625" s="239" t="s">
        <v>88</v>
      </c>
      <c r="AV2625" s="13" t="s">
        <v>88</v>
      </c>
      <c r="AW2625" s="13" t="s">
        <v>39</v>
      </c>
      <c r="AX2625" s="13" t="s">
        <v>78</v>
      </c>
      <c r="AY2625" s="239" t="s">
        <v>146</v>
      </c>
    </row>
    <row r="2626" s="14" customFormat="1">
      <c r="A2626" s="14"/>
      <c r="B2626" s="244"/>
      <c r="C2626" s="245"/>
      <c r="D2626" s="221" t="s">
        <v>186</v>
      </c>
      <c r="E2626" s="246" t="s">
        <v>32</v>
      </c>
      <c r="F2626" s="247" t="s">
        <v>2555</v>
      </c>
      <c r="G2626" s="245"/>
      <c r="H2626" s="246" t="s">
        <v>32</v>
      </c>
      <c r="I2626" s="248"/>
      <c r="J2626" s="245"/>
      <c r="K2626" s="245"/>
      <c r="L2626" s="249"/>
      <c r="M2626" s="250"/>
      <c r="N2626" s="251"/>
      <c r="O2626" s="251"/>
      <c r="P2626" s="251"/>
      <c r="Q2626" s="251"/>
      <c r="R2626" s="251"/>
      <c r="S2626" s="251"/>
      <c r="T2626" s="252"/>
      <c r="U2626" s="14"/>
      <c r="V2626" s="14"/>
      <c r="W2626" s="14"/>
      <c r="X2626" s="14"/>
      <c r="Y2626" s="14"/>
      <c r="Z2626" s="14"/>
      <c r="AA2626" s="14"/>
      <c r="AB2626" s="14"/>
      <c r="AC2626" s="14"/>
      <c r="AD2626" s="14"/>
      <c r="AE2626" s="14"/>
      <c r="AT2626" s="253" t="s">
        <v>186</v>
      </c>
      <c r="AU2626" s="253" t="s">
        <v>88</v>
      </c>
      <c r="AV2626" s="14" t="s">
        <v>86</v>
      </c>
      <c r="AW2626" s="14" t="s">
        <v>39</v>
      </c>
      <c r="AX2626" s="14" t="s">
        <v>78</v>
      </c>
      <c r="AY2626" s="253" t="s">
        <v>146</v>
      </c>
    </row>
    <row r="2627" s="13" customFormat="1">
      <c r="A2627" s="13"/>
      <c r="B2627" s="229"/>
      <c r="C2627" s="230"/>
      <c r="D2627" s="221" t="s">
        <v>186</v>
      </c>
      <c r="E2627" s="231" t="s">
        <v>32</v>
      </c>
      <c r="F2627" s="232" t="s">
        <v>2556</v>
      </c>
      <c r="G2627" s="230"/>
      <c r="H2627" s="233">
        <v>43.118000000000002</v>
      </c>
      <c r="I2627" s="234"/>
      <c r="J2627" s="230"/>
      <c r="K2627" s="230"/>
      <c r="L2627" s="235"/>
      <c r="M2627" s="236"/>
      <c r="N2627" s="237"/>
      <c r="O2627" s="237"/>
      <c r="P2627" s="237"/>
      <c r="Q2627" s="237"/>
      <c r="R2627" s="237"/>
      <c r="S2627" s="237"/>
      <c r="T2627" s="238"/>
      <c r="U2627" s="13"/>
      <c r="V2627" s="13"/>
      <c r="W2627" s="13"/>
      <c r="X2627" s="13"/>
      <c r="Y2627" s="13"/>
      <c r="Z2627" s="13"/>
      <c r="AA2627" s="13"/>
      <c r="AB2627" s="13"/>
      <c r="AC2627" s="13"/>
      <c r="AD2627" s="13"/>
      <c r="AE2627" s="13"/>
      <c r="AT2627" s="239" t="s">
        <v>186</v>
      </c>
      <c r="AU2627" s="239" t="s">
        <v>88</v>
      </c>
      <c r="AV2627" s="13" t="s">
        <v>88</v>
      </c>
      <c r="AW2627" s="13" t="s">
        <v>39</v>
      </c>
      <c r="AX2627" s="13" t="s">
        <v>78</v>
      </c>
      <c r="AY2627" s="239" t="s">
        <v>146</v>
      </c>
    </row>
    <row r="2628" s="14" customFormat="1">
      <c r="A2628" s="14"/>
      <c r="B2628" s="244"/>
      <c r="C2628" s="245"/>
      <c r="D2628" s="221" t="s">
        <v>186</v>
      </c>
      <c r="E2628" s="246" t="s">
        <v>32</v>
      </c>
      <c r="F2628" s="247" t="s">
        <v>2557</v>
      </c>
      <c r="G2628" s="245"/>
      <c r="H2628" s="246" t="s">
        <v>32</v>
      </c>
      <c r="I2628" s="248"/>
      <c r="J2628" s="245"/>
      <c r="K2628" s="245"/>
      <c r="L2628" s="249"/>
      <c r="M2628" s="250"/>
      <c r="N2628" s="251"/>
      <c r="O2628" s="251"/>
      <c r="P2628" s="251"/>
      <c r="Q2628" s="251"/>
      <c r="R2628" s="251"/>
      <c r="S2628" s="251"/>
      <c r="T2628" s="252"/>
      <c r="U2628" s="14"/>
      <c r="V2628" s="14"/>
      <c r="W2628" s="14"/>
      <c r="X2628" s="14"/>
      <c r="Y2628" s="14"/>
      <c r="Z2628" s="14"/>
      <c r="AA2628" s="14"/>
      <c r="AB2628" s="14"/>
      <c r="AC2628" s="14"/>
      <c r="AD2628" s="14"/>
      <c r="AE2628" s="14"/>
      <c r="AT2628" s="253" t="s">
        <v>186</v>
      </c>
      <c r="AU2628" s="253" t="s">
        <v>88</v>
      </c>
      <c r="AV2628" s="14" t="s">
        <v>86</v>
      </c>
      <c r="AW2628" s="14" t="s">
        <v>39</v>
      </c>
      <c r="AX2628" s="14" t="s">
        <v>78</v>
      </c>
      <c r="AY2628" s="253" t="s">
        <v>146</v>
      </c>
    </row>
    <row r="2629" s="13" customFormat="1">
      <c r="A2629" s="13"/>
      <c r="B2629" s="229"/>
      <c r="C2629" s="230"/>
      <c r="D2629" s="221" t="s">
        <v>186</v>
      </c>
      <c r="E2629" s="231" t="s">
        <v>32</v>
      </c>
      <c r="F2629" s="232" t="s">
        <v>2558</v>
      </c>
      <c r="G2629" s="230"/>
      <c r="H2629" s="233">
        <v>20.41</v>
      </c>
      <c r="I2629" s="234"/>
      <c r="J2629" s="230"/>
      <c r="K2629" s="230"/>
      <c r="L2629" s="235"/>
      <c r="M2629" s="236"/>
      <c r="N2629" s="237"/>
      <c r="O2629" s="237"/>
      <c r="P2629" s="237"/>
      <c r="Q2629" s="237"/>
      <c r="R2629" s="237"/>
      <c r="S2629" s="237"/>
      <c r="T2629" s="238"/>
      <c r="U2629" s="13"/>
      <c r="V2629" s="13"/>
      <c r="W2629" s="13"/>
      <c r="X2629" s="13"/>
      <c r="Y2629" s="13"/>
      <c r="Z2629" s="13"/>
      <c r="AA2629" s="13"/>
      <c r="AB2629" s="13"/>
      <c r="AC2629" s="13"/>
      <c r="AD2629" s="13"/>
      <c r="AE2629" s="13"/>
      <c r="AT2629" s="239" t="s">
        <v>186</v>
      </c>
      <c r="AU2629" s="239" t="s">
        <v>88</v>
      </c>
      <c r="AV2629" s="13" t="s">
        <v>88</v>
      </c>
      <c r="AW2629" s="13" t="s">
        <v>39</v>
      </c>
      <c r="AX2629" s="13" t="s">
        <v>78</v>
      </c>
      <c r="AY2629" s="239" t="s">
        <v>146</v>
      </c>
    </row>
    <row r="2630" s="14" customFormat="1">
      <c r="A2630" s="14"/>
      <c r="B2630" s="244"/>
      <c r="C2630" s="245"/>
      <c r="D2630" s="221" t="s">
        <v>186</v>
      </c>
      <c r="E2630" s="246" t="s">
        <v>32</v>
      </c>
      <c r="F2630" s="247" t="s">
        <v>2559</v>
      </c>
      <c r="G2630" s="245"/>
      <c r="H2630" s="246" t="s">
        <v>32</v>
      </c>
      <c r="I2630" s="248"/>
      <c r="J2630" s="245"/>
      <c r="K2630" s="245"/>
      <c r="L2630" s="249"/>
      <c r="M2630" s="250"/>
      <c r="N2630" s="251"/>
      <c r="O2630" s="251"/>
      <c r="P2630" s="251"/>
      <c r="Q2630" s="251"/>
      <c r="R2630" s="251"/>
      <c r="S2630" s="251"/>
      <c r="T2630" s="252"/>
      <c r="U2630" s="14"/>
      <c r="V2630" s="14"/>
      <c r="W2630" s="14"/>
      <c r="X2630" s="14"/>
      <c r="Y2630" s="14"/>
      <c r="Z2630" s="14"/>
      <c r="AA2630" s="14"/>
      <c r="AB2630" s="14"/>
      <c r="AC2630" s="14"/>
      <c r="AD2630" s="14"/>
      <c r="AE2630" s="14"/>
      <c r="AT2630" s="253" t="s">
        <v>186</v>
      </c>
      <c r="AU2630" s="253" t="s">
        <v>88</v>
      </c>
      <c r="AV2630" s="14" t="s">
        <v>86</v>
      </c>
      <c r="AW2630" s="14" t="s">
        <v>39</v>
      </c>
      <c r="AX2630" s="14" t="s">
        <v>78</v>
      </c>
      <c r="AY2630" s="253" t="s">
        <v>146</v>
      </c>
    </row>
    <row r="2631" s="13" customFormat="1">
      <c r="A2631" s="13"/>
      <c r="B2631" s="229"/>
      <c r="C2631" s="230"/>
      <c r="D2631" s="221" t="s">
        <v>186</v>
      </c>
      <c r="E2631" s="231" t="s">
        <v>32</v>
      </c>
      <c r="F2631" s="232" t="s">
        <v>2560</v>
      </c>
      <c r="G2631" s="230"/>
      <c r="H2631" s="233">
        <v>97.841999999999999</v>
      </c>
      <c r="I2631" s="234"/>
      <c r="J2631" s="230"/>
      <c r="K2631" s="230"/>
      <c r="L2631" s="235"/>
      <c r="M2631" s="236"/>
      <c r="N2631" s="237"/>
      <c r="O2631" s="237"/>
      <c r="P2631" s="237"/>
      <c r="Q2631" s="237"/>
      <c r="R2631" s="237"/>
      <c r="S2631" s="237"/>
      <c r="T2631" s="238"/>
      <c r="U2631" s="13"/>
      <c r="V2631" s="13"/>
      <c r="W2631" s="13"/>
      <c r="X2631" s="13"/>
      <c r="Y2631" s="13"/>
      <c r="Z2631" s="13"/>
      <c r="AA2631" s="13"/>
      <c r="AB2631" s="13"/>
      <c r="AC2631" s="13"/>
      <c r="AD2631" s="13"/>
      <c r="AE2631" s="13"/>
      <c r="AT2631" s="239" t="s">
        <v>186</v>
      </c>
      <c r="AU2631" s="239" t="s">
        <v>88</v>
      </c>
      <c r="AV2631" s="13" t="s">
        <v>88</v>
      </c>
      <c r="AW2631" s="13" t="s">
        <v>39</v>
      </c>
      <c r="AX2631" s="13" t="s">
        <v>78</v>
      </c>
      <c r="AY2631" s="239" t="s">
        <v>146</v>
      </c>
    </row>
    <row r="2632" s="14" customFormat="1">
      <c r="A2632" s="14"/>
      <c r="B2632" s="244"/>
      <c r="C2632" s="245"/>
      <c r="D2632" s="221" t="s">
        <v>186</v>
      </c>
      <c r="E2632" s="246" t="s">
        <v>32</v>
      </c>
      <c r="F2632" s="247" t="s">
        <v>2561</v>
      </c>
      <c r="G2632" s="245"/>
      <c r="H2632" s="246" t="s">
        <v>32</v>
      </c>
      <c r="I2632" s="248"/>
      <c r="J2632" s="245"/>
      <c r="K2632" s="245"/>
      <c r="L2632" s="249"/>
      <c r="M2632" s="250"/>
      <c r="N2632" s="251"/>
      <c r="O2632" s="251"/>
      <c r="P2632" s="251"/>
      <c r="Q2632" s="251"/>
      <c r="R2632" s="251"/>
      <c r="S2632" s="251"/>
      <c r="T2632" s="252"/>
      <c r="U2632" s="14"/>
      <c r="V2632" s="14"/>
      <c r="W2632" s="14"/>
      <c r="X2632" s="14"/>
      <c r="Y2632" s="14"/>
      <c r="Z2632" s="14"/>
      <c r="AA2632" s="14"/>
      <c r="AB2632" s="14"/>
      <c r="AC2632" s="14"/>
      <c r="AD2632" s="14"/>
      <c r="AE2632" s="14"/>
      <c r="AT2632" s="253" t="s">
        <v>186</v>
      </c>
      <c r="AU2632" s="253" t="s">
        <v>88</v>
      </c>
      <c r="AV2632" s="14" t="s">
        <v>86</v>
      </c>
      <c r="AW2632" s="14" t="s">
        <v>39</v>
      </c>
      <c r="AX2632" s="14" t="s">
        <v>78</v>
      </c>
      <c r="AY2632" s="253" t="s">
        <v>146</v>
      </c>
    </row>
    <row r="2633" s="13" customFormat="1">
      <c r="A2633" s="13"/>
      <c r="B2633" s="229"/>
      <c r="C2633" s="230"/>
      <c r="D2633" s="221" t="s">
        <v>186</v>
      </c>
      <c r="E2633" s="231" t="s">
        <v>32</v>
      </c>
      <c r="F2633" s="232" t="s">
        <v>2562</v>
      </c>
      <c r="G2633" s="230"/>
      <c r="H2633" s="233">
        <v>84.738</v>
      </c>
      <c r="I2633" s="234"/>
      <c r="J2633" s="230"/>
      <c r="K2633" s="230"/>
      <c r="L2633" s="235"/>
      <c r="M2633" s="236"/>
      <c r="N2633" s="237"/>
      <c r="O2633" s="237"/>
      <c r="P2633" s="237"/>
      <c r="Q2633" s="237"/>
      <c r="R2633" s="237"/>
      <c r="S2633" s="237"/>
      <c r="T2633" s="238"/>
      <c r="U2633" s="13"/>
      <c r="V2633" s="13"/>
      <c r="W2633" s="13"/>
      <c r="X2633" s="13"/>
      <c r="Y2633" s="13"/>
      <c r="Z2633" s="13"/>
      <c r="AA2633" s="13"/>
      <c r="AB2633" s="13"/>
      <c r="AC2633" s="13"/>
      <c r="AD2633" s="13"/>
      <c r="AE2633" s="13"/>
      <c r="AT2633" s="239" t="s">
        <v>186</v>
      </c>
      <c r="AU2633" s="239" t="s">
        <v>88</v>
      </c>
      <c r="AV2633" s="13" t="s">
        <v>88</v>
      </c>
      <c r="AW2633" s="13" t="s">
        <v>39</v>
      </c>
      <c r="AX2633" s="13" t="s">
        <v>78</v>
      </c>
      <c r="AY2633" s="239" t="s">
        <v>146</v>
      </c>
    </row>
    <row r="2634" s="14" customFormat="1">
      <c r="A2634" s="14"/>
      <c r="B2634" s="244"/>
      <c r="C2634" s="245"/>
      <c r="D2634" s="221" t="s">
        <v>186</v>
      </c>
      <c r="E2634" s="246" t="s">
        <v>32</v>
      </c>
      <c r="F2634" s="247" t="s">
        <v>2563</v>
      </c>
      <c r="G2634" s="245"/>
      <c r="H2634" s="246" t="s">
        <v>32</v>
      </c>
      <c r="I2634" s="248"/>
      <c r="J2634" s="245"/>
      <c r="K2634" s="245"/>
      <c r="L2634" s="249"/>
      <c r="M2634" s="250"/>
      <c r="N2634" s="251"/>
      <c r="O2634" s="251"/>
      <c r="P2634" s="251"/>
      <c r="Q2634" s="251"/>
      <c r="R2634" s="251"/>
      <c r="S2634" s="251"/>
      <c r="T2634" s="252"/>
      <c r="U2634" s="14"/>
      <c r="V2634" s="14"/>
      <c r="W2634" s="14"/>
      <c r="X2634" s="14"/>
      <c r="Y2634" s="14"/>
      <c r="Z2634" s="14"/>
      <c r="AA2634" s="14"/>
      <c r="AB2634" s="14"/>
      <c r="AC2634" s="14"/>
      <c r="AD2634" s="14"/>
      <c r="AE2634" s="14"/>
      <c r="AT2634" s="253" t="s">
        <v>186</v>
      </c>
      <c r="AU2634" s="253" t="s">
        <v>88</v>
      </c>
      <c r="AV2634" s="14" t="s">
        <v>86</v>
      </c>
      <c r="AW2634" s="14" t="s">
        <v>39</v>
      </c>
      <c r="AX2634" s="14" t="s">
        <v>78</v>
      </c>
      <c r="AY2634" s="253" t="s">
        <v>146</v>
      </c>
    </row>
    <row r="2635" s="13" customFormat="1">
      <c r="A2635" s="13"/>
      <c r="B2635" s="229"/>
      <c r="C2635" s="230"/>
      <c r="D2635" s="221" t="s">
        <v>186</v>
      </c>
      <c r="E2635" s="231" t="s">
        <v>32</v>
      </c>
      <c r="F2635" s="232" t="s">
        <v>2564</v>
      </c>
      <c r="G2635" s="230"/>
      <c r="H2635" s="233">
        <v>98.189999999999998</v>
      </c>
      <c r="I2635" s="234"/>
      <c r="J2635" s="230"/>
      <c r="K2635" s="230"/>
      <c r="L2635" s="235"/>
      <c r="M2635" s="236"/>
      <c r="N2635" s="237"/>
      <c r="O2635" s="237"/>
      <c r="P2635" s="237"/>
      <c r="Q2635" s="237"/>
      <c r="R2635" s="237"/>
      <c r="S2635" s="237"/>
      <c r="T2635" s="238"/>
      <c r="U2635" s="13"/>
      <c r="V2635" s="13"/>
      <c r="W2635" s="13"/>
      <c r="X2635" s="13"/>
      <c r="Y2635" s="13"/>
      <c r="Z2635" s="13"/>
      <c r="AA2635" s="13"/>
      <c r="AB2635" s="13"/>
      <c r="AC2635" s="13"/>
      <c r="AD2635" s="13"/>
      <c r="AE2635" s="13"/>
      <c r="AT2635" s="239" t="s">
        <v>186</v>
      </c>
      <c r="AU2635" s="239" t="s">
        <v>88</v>
      </c>
      <c r="AV2635" s="13" t="s">
        <v>88</v>
      </c>
      <c r="AW2635" s="13" t="s">
        <v>39</v>
      </c>
      <c r="AX2635" s="13" t="s">
        <v>78</v>
      </c>
      <c r="AY2635" s="239" t="s">
        <v>146</v>
      </c>
    </row>
    <row r="2636" s="14" customFormat="1">
      <c r="A2636" s="14"/>
      <c r="B2636" s="244"/>
      <c r="C2636" s="245"/>
      <c r="D2636" s="221" t="s">
        <v>186</v>
      </c>
      <c r="E2636" s="246" t="s">
        <v>32</v>
      </c>
      <c r="F2636" s="247" t="s">
        <v>2565</v>
      </c>
      <c r="G2636" s="245"/>
      <c r="H2636" s="246" t="s">
        <v>32</v>
      </c>
      <c r="I2636" s="248"/>
      <c r="J2636" s="245"/>
      <c r="K2636" s="245"/>
      <c r="L2636" s="249"/>
      <c r="M2636" s="250"/>
      <c r="N2636" s="251"/>
      <c r="O2636" s="251"/>
      <c r="P2636" s="251"/>
      <c r="Q2636" s="251"/>
      <c r="R2636" s="251"/>
      <c r="S2636" s="251"/>
      <c r="T2636" s="252"/>
      <c r="U2636" s="14"/>
      <c r="V2636" s="14"/>
      <c r="W2636" s="14"/>
      <c r="X2636" s="14"/>
      <c r="Y2636" s="14"/>
      <c r="Z2636" s="14"/>
      <c r="AA2636" s="14"/>
      <c r="AB2636" s="14"/>
      <c r="AC2636" s="14"/>
      <c r="AD2636" s="14"/>
      <c r="AE2636" s="14"/>
      <c r="AT2636" s="253" t="s">
        <v>186</v>
      </c>
      <c r="AU2636" s="253" t="s">
        <v>88</v>
      </c>
      <c r="AV2636" s="14" t="s">
        <v>86</v>
      </c>
      <c r="AW2636" s="14" t="s">
        <v>39</v>
      </c>
      <c r="AX2636" s="14" t="s">
        <v>78</v>
      </c>
      <c r="AY2636" s="253" t="s">
        <v>146</v>
      </c>
    </row>
    <row r="2637" s="13" customFormat="1">
      <c r="A2637" s="13"/>
      <c r="B2637" s="229"/>
      <c r="C2637" s="230"/>
      <c r="D2637" s="221" t="s">
        <v>186</v>
      </c>
      <c r="E2637" s="231" t="s">
        <v>32</v>
      </c>
      <c r="F2637" s="232" t="s">
        <v>2566</v>
      </c>
      <c r="G2637" s="230"/>
      <c r="H2637" s="233">
        <v>25.449000000000002</v>
      </c>
      <c r="I2637" s="234"/>
      <c r="J2637" s="230"/>
      <c r="K2637" s="230"/>
      <c r="L2637" s="235"/>
      <c r="M2637" s="236"/>
      <c r="N2637" s="237"/>
      <c r="O2637" s="237"/>
      <c r="P2637" s="237"/>
      <c r="Q2637" s="237"/>
      <c r="R2637" s="237"/>
      <c r="S2637" s="237"/>
      <c r="T2637" s="238"/>
      <c r="U2637" s="13"/>
      <c r="V2637" s="13"/>
      <c r="W2637" s="13"/>
      <c r="X2637" s="13"/>
      <c r="Y2637" s="13"/>
      <c r="Z2637" s="13"/>
      <c r="AA2637" s="13"/>
      <c r="AB2637" s="13"/>
      <c r="AC2637" s="13"/>
      <c r="AD2637" s="13"/>
      <c r="AE2637" s="13"/>
      <c r="AT2637" s="239" t="s">
        <v>186</v>
      </c>
      <c r="AU2637" s="239" t="s">
        <v>88</v>
      </c>
      <c r="AV2637" s="13" t="s">
        <v>88</v>
      </c>
      <c r="AW2637" s="13" t="s">
        <v>39</v>
      </c>
      <c r="AX2637" s="13" t="s">
        <v>78</v>
      </c>
      <c r="AY2637" s="239" t="s">
        <v>146</v>
      </c>
    </row>
    <row r="2638" s="14" customFormat="1">
      <c r="A2638" s="14"/>
      <c r="B2638" s="244"/>
      <c r="C2638" s="245"/>
      <c r="D2638" s="221" t="s">
        <v>186</v>
      </c>
      <c r="E2638" s="246" t="s">
        <v>32</v>
      </c>
      <c r="F2638" s="247" t="s">
        <v>2567</v>
      </c>
      <c r="G2638" s="245"/>
      <c r="H2638" s="246" t="s">
        <v>32</v>
      </c>
      <c r="I2638" s="248"/>
      <c r="J2638" s="245"/>
      <c r="K2638" s="245"/>
      <c r="L2638" s="249"/>
      <c r="M2638" s="250"/>
      <c r="N2638" s="251"/>
      <c r="O2638" s="251"/>
      <c r="P2638" s="251"/>
      <c r="Q2638" s="251"/>
      <c r="R2638" s="251"/>
      <c r="S2638" s="251"/>
      <c r="T2638" s="252"/>
      <c r="U2638" s="14"/>
      <c r="V2638" s="14"/>
      <c r="W2638" s="14"/>
      <c r="X2638" s="14"/>
      <c r="Y2638" s="14"/>
      <c r="Z2638" s="14"/>
      <c r="AA2638" s="14"/>
      <c r="AB2638" s="14"/>
      <c r="AC2638" s="14"/>
      <c r="AD2638" s="14"/>
      <c r="AE2638" s="14"/>
      <c r="AT2638" s="253" t="s">
        <v>186</v>
      </c>
      <c r="AU2638" s="253" t="s">
        <v>88</v>
      </c>
      <c r="AV2638" s="14" t="s">
        <v>86</v>
      </c>
      <c r="AW2638" s="14" t="s">
        <v>39</v>
      </c>
      <c r="AX2638" s="14" t="s">
        <v>78</v>
      </c>
      <c r="AY2638" s="253" t="s">
        <v>146</v>
      </c>
    </row>
    <row r="2639" s="13" customFormat="1">
      <c r="A2639" s="13"/>
      <c r="B2639" s="229"/>
      <c r="C2639" s="230"/>
      <c r="D2639" s="221" t="s">
        <v>186</v>
      </c>
      <c r="E2639" s="231" t="s">
        <v>32</v>
      </c>
      <c r="F2639" s="232" t="s">
        <v>2568</v>
      </c>
      <c r="G2639" s="230"/>
      <c r="H2639" s="233">
        <v>27.227</v>
      </c>
      <c r="I2639" s="234"/>
      <c r="J2639" s="230"/>
      <c r="K2639" s="230"/>
      <c r="L2639" s="235"/>
      <c r="M2639" s="236"/>
      <c r="N2639" s="237"/>
      <c r="O2639" s="237"/>
      <c r="P2639" s="237"/>
      <c r="Q2639" s="237"/>
      <c r="R2639" s="237"/>
      <c r="S2639" s="237"/>
      <c r="T2639" s="238"/>
      <c r="U2639" s="13"/>
      <c r="V2639" s="13"/>
      <c r="W2639" s="13"/>
      <c r="X2639" s="13"/>
      <c r="Y2639" s="13"/>
      <c r="Z2639" s="13"/>
      <c r="AA2639" s="13"/>
      <c r="AB2639" s="13"/>
      <c r="AC2639" s="13"/>
      <c r="AD2639" s="13"/>
      <c r="AE2639" s="13"/>
      <c r="AT2639" s="239" t="s">
        <v>186</v>
      </c>
      <c r="AU2639" s="239" t="s">
        <v>88</v>
      </c>
      <c r="AV2639" s="13" t="s">
        <v>88</v>
      </c>
      <c r="AW2639" s="13" t="s">
        <v>39</v>
      </c>
      <c r="AX2639" s="13" t="s">
        <v>78</v>
      </c>
      <c r="AY2639" s="239" t="s">
        <v>146</v>
      </c>
    </row>
    <row r="2640" s="14" customFormat="1">
      <c r="A2640" s="14"/>
      <c r="B2640" s="244"/>
      <c r="C2640" s="245"/>
      <c r="D2640" s="221" t="s">
        <v>186</v>
      </c>
      <c r="E2640" s="246" t="s">
        <v>32</v>
      </c>
      <c r="F2640" s="247" t="s">
        <v>2569</v>
      </c>
      <c r="G2640" s="245"/>
      <c r="H2640" s="246" t="s">
        <v>32</v>
      </c>
      <c r="I2640" s="248"/>
      <c r="J2640" s="245"/>
      <c r="K2640" s="245"/>
      <c r="L2640" s="249"/>
      <c r="M2640" s="250"/>
      <c r="N2640" s="251"/>
      <c r="O2640" s="251"/>
      <c r="P2640" s="251"/>
      <c r="Q2640" s="251"/>
      <c r="R2640" s="251"/>
      <c r="S2640" s="251"/>
      <c r="T2640" s="252"/>
      <c r="U2640" s="14"/>
      <c r="V2640" s="14"/>
      <c r="W2640" s="14"/>
      <c r="X2640" s="14"/>
      <c r="Y2640" s="14"/>
      <c r="Z2640" s="14"/>
      <c r="AA2640" s="14"/>
      <c r="AB2640" s="14"/>
      <c r="AC2640" s="14"/>
      <c r="AD2640" s="14"/>
      <c r="AE2640" s="14"/>
      <c r="AT2640" s="253" t="s">
        <v>186</v>
      </c>
      <c r="AU2640" s="253" t="s">
        <v>88</v>
      </c>
      <c r="AV2640" s="14" t="s">
        <v>86</v>
      </c>
      <c r="AW2640" s="14" t="s">
        <v>39</v>
      </c>
      <c r="AX2640" s="14" t="s">
        <v>78</v>
      </c>
      <c r="AY2640" s="253" t="s">
        <v>146</v>
      </c>
    </row>
    <row r="2641" s="13" customFormat="1">
      <c r="A2641" s="13"/>
      <c r="B2641" s="229"/>
      <c r="C2641" s="230"/>
      <c r="D2641" s="221" t="s">
        <v>186</v>
      </c>
      <c r="E2641" s="231" t="s">
        <v>32</v>
      </c>
      <c r="F2641" s="232" t="s">
        <v>2570</v>
      </c>
      <c r="G2641" s="230"/>
      <c r="H2641" s="233">
        <v>43.658999999999999</v>
      </c>
      <c r="I2641" s="234"/>
      <c r="J2641" s="230"/>
      <c r="K2641" s="230"/>
      <c r="L2641" s="235"/>
      <c r="M2641" s="236"/>
      <c r="N2641" s="237"/>
      <c r="O2641" s="237"/>
      <c r="P2641" s="237"/>
      <c r="Q2641" s="237"/>
      <c r="R2641" s="237"/>
      <c r="S2641" s="237"/>
      <c r="T2641" s="238"/>
      <c r="U2641" s="13"/>
      <c r="V2641" s="13"/>
      <c r="W2641" s="13"/>
      <c r="X2641" s="13"/>
      <c r="Y2641" s="13"/>
      <c r="Z2641" s="13"/>
      <c r="AA2641" s="13"/>
      <c r="AB2641" s="13"/>
      <c r="AC2641" s="13"/>
      <c r="AD2641" s="13"/>
      <c r="AE2641" s="13"/>
      <c r="AT2641" s="239" t="s">
        <v>186</v>
      </c>
      <c r="AU2641" s="239" t="s">
        <v>88</v>
      </c>
      <c r="AV2641" s="13" t="s">
        <v>88</v>
      </c>
      <c r="AW2641" s="13" t="s">
        <v>39</v>
      </c>
      <c r="AX2641" s="13" t="s">
        <v>78</v>
      </c>
      <c r="AY2641" s="239" t="s">
        <v>146</v>
      </c>
    </row>
    <row r="2642" s="14" customFormat="1">
      <c r="A2642" s="14"/>
      <c r="B2642" s="244"/>
      <c r="C2642" s="245"/>
      <c r="D2642" s="221" t="s">
        <v>186</v>
      </c>
      <c r="E2642" s="246" t="s">
        <v>32</v>
      </c>
      <c r="F2642" s="247" t="s">
        <v>2571</v>
      </c>
      <c r="G2642" s="245"/>
      <c r="H2642" s="246" t="s">
        <v>32</v>
      </c>
      <c r="I2642" s="248"/>
      <c r="J2642" s="245"/>
      <c r="K2642" s="245"/>
      <c r="L2642" s="249"/>
      <c r="M2642" s="250"/>
      <c r="N2642" s="251"/>
      <c r="O2642" s="251"/>
      <c r="P2642" s="251"/>
      <c r="Q2642" s="251"/>
      <c r="R2642" s="251"/>
      <c r="S2642" s="251"/>
      <c r="T2642" s="252"/>
      <c r="U2642" s="14"/>
      <c r="V2642" s="14"/>
      <c r="W2642" s="14"/>
      <c r="X2642" s="14"/>
      <c r="Y2642" s="14"/>
      <c r="Z2642" s="14"/>
      <c r="AA2642" s="14"/>
      <c r="AB2642" s="14"/>
      <c r="AC2642" s="14"/>
      <c r="AD2642" s="14"/>
      <c r="AE2642" s="14"/>
      <c r="AT2642" s="253" t="s">
        <v>186</v>
      </c>
      <c r="AU2642" s="253" t="s">
        <v>88</v>
      </c>
      <c r="AV2642" s="14" t="s">
        <v>86</v>
      </c>
      <c r="AW2642" s="14" t="s">
        <v>39</v>
      </c>
      <c r="AX2642" s="14" t="s">
        <v>78</v>
      </c>
      <c r="AY2642" s="253" t="s">
        <v>146</v>
      </c>
    </row>
    <row r="2643" s="13" customFormat="1">
      <c r="A2643" s="13"/>
      <c r="B2643" s="229"/>
      <c r="C2643" s="230"/>
      <c r="D2643" s="221" t="s">
        <v>186</v>
      </c>
      <c r="E2643" s="231" t="s">
        <v>32</v>
      </c>
      <c r="F2643" s="232" t="s">
        <v>2572</v>
      </c>
      <c r="G2643" s="230"/>
      <c r="H2643" s="233">
        <v>38.017000000000003</v>
      </c>
      <c r="I2643" s="234"/>
      <c r="J2643" s="230"/>
      <c r="K2643" s="230"/>
      <c r="L2643" s="235"/>
      <c r="M2643" s="236"/>
      <c r="N2643" s="237"/>
      <c r="O2643" s="237"/>
      <c r="P2643" s="237"/>
      <c r="Q2643" s="237"/>
      <c r="R2643" s="237"/>
      <c r="S2643" s="237"/>
      <c r="T2643" s="238"/>
      <c r="U2643" s="13"/>
      <c r="V2643" s="13"/>
      <c r="W2643" s="13"/>
      <c r="X2643" s="13"/>
      <c r="Y2643" s="13"/>
      <c r="Z2643" s="13"/>
      <c r="AA2643" s="13"/>
      <c r="AB2643" s="13"/>
      <c r="AC2643" s="13"/>
      <c r="AD2643" s="13"/>
      <c r="AE2643" s="13"/>
      <c r="AT2643" s="239" t="s">
        <v>186</v>
      </c>
      <c r="AU2643" s="239" t="s">
        <v>88</v>
      </c>
      <c r="AV2643" s="13" t="s">
        <v>88</v>
      </c>
      <c r="AW2643" s="13" t="s">
        <v>39</v>
      </c>
      <c r="AX2643" s="13" t="s">
        <v>78</v>
      </c>
      <c r="AY2643" s="239" t="s">
        <v>146</v>
      </c>
    </row>
    <row r="2644" s="14" customFormat="1">
      <c r="A2644" s="14"/>
      <c r="B2644" s="244"/>
      <c r="C2644" s="245"/>
      <c r="D2644" s="221" t="s">
        <v>186</v>
      </c>
      <c r="E2644" s="246" t="s">
        <v>32</v>
      </c>
      <c r="F2644" s="247" t="s">
        <v>2573</v>
      </c>
      <c r="G2644" s="245"/>
      <c r="H2644" s="246" t="s">
        <v>32</v>
      </c>
      <c r="I2644" s="248"/>
      <c r="J2644" s="245"/>
      <c r="K2644" s="245"/>
      <c r="L2644" s="249"/>
      <c r="M2644" s="250"/>
      <c r="N2644" s="251"/>
      <c r="O2644" s="251"/>
      <c r="P2644" s="251"/>
      <c r="Q2644" s="251"/>
      <c r="R2644" s="251"/>
      <c r="S2644" s="251"/>
      <c r="T2644" s="252"/>
      <c r="U2644" s="14"/>
      <c r="V2644" s="14"/>
      <c r="W2644" s="14"/>
      <c r="X2644" s="14"/>
      <c r="Y2644" s="14"/>
      <c r="Z2644" s="14"/>
      <c r="AA2644" s="14"/>
      <c r="AB2644" s="14"/>
      <c r="AC2644" s="14"/>
      <c r="AD2644" s="14"/>
      <c r="AE2644" s="14"/>
      <c r="AT2644" s="253" t="s">
        <v>186</v>
      </c>
      <c r="AU2644" s="253" t="s">
        <v>88</v>
      </c>
      <c r="AV2644" s="14" t="s">
        <v>86</v>
      </c>
      <c r="AW2644" s="14" t="s">
        <v>39</v>
      </c>
      <c r="AX2644" s="14" t="s">
        <v>78</v>
      </c>
      <c r="AY2644" s="253" t="s">
        <v>146</v>
      </c>
    </row>
    <row r="2645" s="13" customFormat="1">
      <c r="A2645" s="13"/>
      <c r="B2645" s="229"/>
      <c r="C2645" s="230"/>
      <c r="D2645" s="221" t="s">
        <v>186</v>
      </c>
      <c r="E2645" s="231" t="s">
        <v>32</v>
      </c>
      <c r="F2645" s="232" t="s">
        <v>2574</v>
      </c>
      <c r="G2645" s="230"/>
      <c r="H2645" s="233">
        <v>24.486999999999998</v>
      </c>
      <c r="I2645" s="234"/>
      <c r="J2645" s="230"/>
      <c r="K2645" s="230"/>
      <c r="L2645" s="235"/>
      <c r="M2645" s="236"/>
      <c r="N2645" s="237"/>
      <c r="O2645" s="237"/>
      <c r="P2645" s="237"/>
      <c r="Q2645" s="237"/>
      <c r="R2645" s="237"/>
      <c r="S2645" s="237"/>
      <c r="T2645" s="238"/>
      <c r="U2645" s="13"/>
      <c r="V2645" s="13"/>
      <c r="W2645" s="13"/>
      <c r="X2645" s="13"/>
      <c r="Y2645" s="13"/>
      <c r="Z2645" s="13"/>
      <c r="AA2645" s="13"/>
      <c r="AB2645" s="13"/>
      <c r="AC2645" s="13"/>
      <c r="AD2645" s="13"/>
      <c r="AE2645" s="13"/>
      <c r="AT2645" s="239" t="s">
        <v>186</v>
      </c>
      <c r="AU2645" s="239" t="s">
        <v>88</v>
      </c>
      <c r="AV2645" s="13" t="s">
        <v>88</v>
      </c>
      <c r="AW2645" s="13" t="s">
        <v>39</v>
      </c>
      <c r="AX2645" s="13" t="s">
        <v>78</v>
      </c>
      <c r="AY2645" s="239" t="s">
        <v>146</v>
      </c>
    </row>
    <row r="2646" s="14" customFormat="1">
      <c r="A2646" s="14"/>
      <c r="B2646" s="244"/>
      <c r="C2646" s="245"/>
      <c r="D2646" s="221" t="s">
        <v>186</v>
      </c>
      <c r="E2646" s="246" t="s">
        <v>32</v>
      </c>
      <c r="F2646" s="247" t="s">
        <v>2575</v>
      </c>
      <c r="G2646" s="245"/>
      <c r="H2646" s="246" t="s">
        <v>32</v>
      </c>
      <c r="I2646" s="248"/>
      <c r="J2646" s="245"/>
      <c r="K2646" s="245"/>
      <c r="L2646" s="249"/>
      <c r="M2646" s="250"/>
      <c r="N2646" s="251"/>
      <c r="O2646" s="251"/>
      <c r="P2646" s="251"/>
      <c r="Q2646" s="251"/>
      <c r="R2646" s="251"/>
      <c r="S2646" s="251"/>
      <c r="T2646" s="252"/>
      <c r="U2646" s="14"/>
      <c r="V2646" s="14"/>
      <c r="W2646" s="14"/>
      <c r="X2646" s="14"/>
      <c r="Y2646" s="14"/>
      <c r="Z2646" s="14"/>
      <c r="AA2646" s="14"/>
      <c r="AB2646" s="14"/>
      <c r="AC2646" s="14"/>
      <c r="AD2646" s="14"/>
      <c r="AE2646" s="14"/>
      <c r="AT2646" s="253" t="s">
        <v>186</v>
      </c>
      <c r="AU2646" s="253" t="s">
        <v>88</v>
      </c>
      <c r="AV2646" s="14" t="s">
        <v>86</v>
      </c>
      <c r="AW2646" s="14" t="s">
        <v>39</v>
      </c>
      <c r="AX2646" s="14" t="s">
        <v>78</v>
      </c>
      <c r="AY2646" s="253" t="s">
        <v>146</v>
      </c>
    </row>
    <row r="2647" s="13" customFormat="1">
      <c r="A2647" s="13"/>
      <c r="B2647" s="229"/>
      <c r="C2647" s="230"/>
      <c r="D2647" s="221" t="s">
        <v>186</v>
      </c>
      <c r="E2647" s="231" t="s">
        <v>32</v>
      </c>
      <c r="F2647" s="232" t="s">
        <v>2548</v>
      </c>
      <c r="G2647" s="230"/>
      <c r="H2647" s="233">
        <v>47.729999999999997</v>
      </c>
      <c r="I2647" s="234"/>
      <c r="J2647" s="230"/>
      <c r="K2647" s="230"/>
      <c r="L2647" s="235"/>
      <c r="M2647" s="236"/>
      <c r="N2647" s="237"/>
      <c r="O2647" s="237"/>
      <c r="P2647" s="237"/>
      <c r="Q2647" s="237"/>
      <c r="R2647" s="237"/>
      <c r="S2647" s="237"/>
      <c r="T2647" s="238"/>
      <c r="U2647" s="13"/>
      <c r="V2647" s="13"/>
      <c r="W2647" s="13"/>
      <c r="X2647" s="13"/>
      <c r="Y2647" s="13"/>
      <c r="Z2647" s="13"/>
      <c r="AA2647" s="13"/>
      <c r="AB2647" s="13"/>
      <c r="AC2647" s="13"/>
      <c r="AD2647" s="13"/>
      <c r="AE2647" s="13"/>
      <c r="AT2647" s="239" t="s">
        <v>186</v>
      </c>
      <c r="AU2647" s="239" t="s">
        <v>88</v>
      </c>
      <c r="AV2647" s="13" t="s">
        <v>88</v>
      </c>
      <c r="AW2647" s="13" t="s">
        <v>39</v>
      </c>
      <c r="AX2647" s="13" t="s">
        <v>78</v>
      </c>
      <c r="AY2647" s="239" t="s">
        <v>146</v>
      </c>
    </row>
    <row r="2648" s="14" customFormat="1">
      <c r="A2648" s="14"/>
      <c r="B2648" s="244"/>
      <c r="C2648" s="245"/>
      <c r="D2648" s="221" t="s">
        <v>186</v>
      </c>
      <c r="E2648" s="246" t="s">
        <v>32</v>
      </c>
      <c r="F2648" s="247" t="s">
        <v>2576</v>
      </c>
      <c r="G2648" s="245"/>
      <c r="H2648" s="246" t="s">
        <v>32</v>
      </c>
      <c r="I2648" s="248"/>
      <c r="J2648" s="245"/>
      <c r="K2648" s="245"/>
      <c r="L2648" s="249"/>
      <c r="M2648" s="250"/>
      <c r="N2648" s="251"/>
      <c r="O2648" s="251"/>
      <c r="P2648" s="251"/>
      <c r="Q2648" s="251"/>
      <c r="R2648" s="251"/>
      <c r="S2648" s="251"/>
      <c r="T2648" s="252"/>
      <c r="U2648" s="14"/>
      <c r="V2648" s="14"/>
      <c r="W2648" s="14"/>
      <c r="X2648" s="14"/>
      <c r="Y2648" s="14"/>
      <c r="Z2648" s="14"/>
      <c r="AA2648" s="14"/>
      <c r="AB2648" s="14"/>
      <c r="AC2648" s="14"/>
      <c r="AD2648" s="14"/>
      <c r="AE2648" s="14"/>
      <c r="AT2648" s="253" t="s">
        <v>186</v>
      </c>
      <c r="AU2648" s="253" t="s">
        <v>88</v>
      </c>
      <c r="AV2648" s="14" t="s">
        <v>86</v>
      </c>
      <c r="AW2648" s="14" t="s">
        <v>39</v>
      </c>
      <c r="AX2648" s="14" t="s">
        <v>78</v>
      </c>
      <c r="AY2648" s="253" t="s">
        <v>146</v>
      </c>
    </row>
    <row r="2649" s="13" customFormat="1">
      <c r="A2649" s="13"/>
      <c r="B2649" s="229"/>
      <c r="C2649" s="230"/>
      <c r="D2649" s="221" t="s">
        <v>186</v>
      </c>
      <c r="E2649" s="231" t="s">
        <v>32</v>
      </c>
      <c r="F2649" s="232" t="s">
        <v>2577</v>
      </c>
      <c r="G2649" s="230"/>
      <c r="H2649" s="233">
        <v>20.405999999999999</v>
      </c>
      <c r="I2649" s="234"/>
      <c r="J2649" s="230"/>
      <c r="K2649" s="230"/>
      <c r="L2649" s="235"/>
      <c r="M2649" s="236"/>
      <c r="N2649" s="237"/>
      <c r="O2649" s="237"/>
      <c r="P2649" s="237"/>
      <c r="Q2649" s="237"/>
      <c r="R2649" s="237"/>
      <c r="S2649" s="237"/>
      <c r="T2649" s="238"/>
      <c r="U2649" s="13"/>
      <c r="V2649" s="13"/>
      <c r="W2649" s="13"/>
      <c r="X2649" s="13"/>
      <c r="Y2649" s="13"/>
      <c r="Z2649" s="13"/>
      <c r="AA2649" s="13"/>
      <c r="AB2649" s="13"/>
      <c r="AC2649" s="13"/>
      <c r="AD2649" s="13"/>
      <c r="AE2649" s="13"/>
      <c r="AT2649" s="239" t="s">
        <v>186</v>
      </c>
      <c r="AU2649" s="239" t="s">
        <v>88</v>
      </c>
      <c r="AV2649" s="13" t="s">
        <v>88</v>
      </c>
      <c r="AW2649" s="13" t="s">
        <v>39</v>
      </c>
      <c r="AX2649" s="13" t="s">
        <v>78</v>
      </c>
      <c r="AY2649" s="239" t="s">
        <v>146</v>
      </c>
    </row>
    <row r="2650" s="14" customFormat="1">
      <c r="A2650" s="14"/>
      <c r="B2650" s="244"/>
      <c r="C2650" s="245"/>
      <c r="D2650" s="221" t="s">
        <v>186</v>
      </c>
      <c r="E2650" s="246" t="s">
        <v>32</v>
      </c>
      <c r="F2650" s="247" t="s">
        <v>2578</v>
      </c>
      <c r="G2650" s="245"/>
      <c r="H2650" s="246" t="s">
        <v>32</v>
      </c>
      <c r="I2650" s="248"/>
      <c r="J2650" s="245"/>
      <c r="K2650" s="245"/>
      <c r="L2650" s="249"/>
      <c r="M2650" s="250"/>
      <c r="N2650" s="251"/>
      <c r="O2650" s="251"/>
      <c r="P2650" s="251"/>
      <c r="Q2650" s="251"/>
      <c r="R2650" s="251"/>
      <c r="S2650" s="251"/>
      <c r="T2650" s="252"/>
      <c r="U2650" s="14"/>
      <c r="V2650" s="14"/>
      <c r="W2650" s="14"/>
      <c r="X2650" s="14"/>
      <c r="Y2650" s="14"/>
      <c r="Z2650" s="14"/>
      <c r="AA2650" s="14"/>
      <c r="AB2650" s="14"/>
      <c r="AC2650" s="14"/>
      <c r="AD2650" s="14"/>
      <c r="AE2650" s="14"/>
      <c r="AT2650" s="253" t="s">
        <v>186</v>
      </c>
      <c r="AU2650" s="253" t="s">
        <v>88</v>
      </c>
      <c r="AV2650" s="14" t="s">
        <v>86</v>
      </c>
      <c r="AW2650" s="14" t="s">
        <v>39</v>
      </c>
      <c r="AX2650" s="14" t="s">
        <v>78</v>
      </c>
      <c r="AY2650" s="253" t="s">
        <v>146</v>
      </c>
    </row>
    <row r="2651" s="13" customFormat="1">
      <c r="A2651" s="13"/>
      <c r="B2651" s="229"/>
      <c r="C2651" s="230"/>
      <c r="D2651" s="221" t="s">
        <v>186</v>
      </c>
      <c r="E2651" s="231" t="s">
        <v>32</v>
      </c>
      <c r="F2651" s="232" t="s">
        <v>2579</v>
      </c>
      <c r="G2651" s="230"/>
      <c r="H2651" s="233">
        <v>34.5</v>
      </c>
      <c r="I2651" s="234"/>
      <c r="J2651" s="230"/>
      <c r="K2651" s="230"/>
      <c r="L2651" s="235"/>
      <c r="M2651" s="236"/>
      <c r="N2651" s="237"/>
      <c r="O2651" s="237"/>
      <c r="P2651" s="237"/>
      <c r="Q2651" s="237"/>
      <c r="R2651" s="237"/>
      <c r="S2651" s="237"/>
      <c r="T2651" s="238"/>
      <c r="U2651" s="13"/>
      <c r="V2651" s="13"/>
      <c r="W2651" s="13"/>
      <c r="X2651" s="13"/>
      <c r="Y2651" s="13"/>
      <c r="Z2651" s="13"/>
      <c r="AA2651" s="13"/>
      <c r="AB2651" s="13"/>
      <c r="AC2651" s="13"/>
      <c r="AD2651" s="13"/>
      <c r="AE2651" s="13"/>
      <c r="AT2651" s="239" t="s">
        <v>186</v>
      </c>
      <c r="AU2651" s="239" t="s">
        <v>88</v>
      </c>
      <c r="AV2651" s="13" t="s">
        <v>88</v>
      </c>
      <c r="AW2651" s="13" t="s">
        <v>39</v>
      </c>
      <c r="AX2651" s="13" t="s">
        <v>78</v>
      </c>
      <c r="AY2651" s="239" t="s">
        <v>146</v>
      </c>
    </row>
    <row r="2652" s="14" customFormat="1">
      <c r="A2652" s="14"/>
      <c r="B2652" s="244"/>
      <c r="C2652" s="245"/>
      <c r="D2652" s="221" t="s">
        <v>186</v>
      </c>
      <c r="E2652" s="246" t="s">
        <v>32</v>
      </c>
      <c r="F2652" s="247" t="s">
        <v>2580</v>
      </c>
      <c r="G2652" s="245"/>
      <c r="H2652" s="246" t="s">
        <v>32</v>
      </c>
      <c r="I2652" s="248"/>
      <c r="J2652" s="245"/>
      <c r="K2652" s="245"/>
      <c r="L2652" s="249"/>
      <c r="M2652" s="250"/>
      <c r="N2652" s="251"/>
      <c r="O2652" s="251"/>
      <c r="P2652" s="251"/>
      <c r="Q2652" s="251"/>
      <c r="R2652" s="251"/>
      <c r="S2652" s="251"/>
      <c r="T2652" s="252"/>
      <c r="U2652" s="14"/>
      <c r="V2652" s="14"/>
      <c r="W2652" s="14"/>
      <c r="X2652" s="14"/>
      <c r="Y2652" s="14"/>
      <c r="Z2652" s="14"/>
      <c r="AA2652" s="14"/>
      <c r="AB2652" s="14"/>
      <c r="AC2652" s="14"/>
      <c r="AD2652" s="14"/>
      <c r="AE2652" s="14"/>
      <c r="AT2652" s="253" t="s">
        <v>186</v>
      </c>
      <c r="AU2652" s="253" t="s">
        <v>88</v>
      </c>
      <c r="AV2652" s="14" t="s">
        <v>86</v>
      </c>
      <c r="AW2652" s="14" t="s">
        <v>39</v>
      </c>
      <c r="AX2652" s="14" t="s">
        <v>78</v>
      </c>
      <c r="AY2652" s="253" t="s">
        <v>146</v>
      </c>
    </row>
    <row r="2653" s="13" customFormat="1">
      <c r="A2653" s="13"/>
      <c r="B2653" s="229"/>
      <c r="C2653" s="230"/>
      <c r="D2653" s="221" t="s">
        <v>186</v>
      </c>
      <c r="E2653" s="231" t="s">
        <v>32</v>
      </c>
      <c r="F2653" s="232" t="s">
        <v>2554</v>
      </c>
      <c r="G2653" s="230"/>
      <c r="H2653" s="233">
        <v>47.262999999999998</v>
      </c>
      <c r="I2653" s="234"/>
      <c r="J2653" s="230"/>
      <c r="K2653" s="230"/>
      <c r="L2653" s="235"/>
      <c r="M2653" s="236"/>
      <c r="N2653" s="237"/>
      <c r="O2653" s="237"/>
      <c r="P2653" s="237"/>
      <c r="Q2653" s="237"/>
      <c r="R2653" s="237"/>
      <c r="S2653" s="237"/>
      <c r="T2653" s="238"/>
      <c r="U2653" s="13"/>
      <c r="V2653" s="13"/>
      <c r="W2653" s="13"/>
      <c r="X2653" s="13"/>
      <c r="Y2653" s="13"/>
      <c r="Z2653" s="13"/>
      <c r="AA2653" s="13"/>
      <c r="AB2653" s="13"/>
      <c r="AC2653" s="13"/>
      <c r="AD2653" s="13"/>
      <c r="AE2653" s="13"/>
      <c r="AT2653" s="239" t="s">
        <v>186</v>
      </c>
      <c r="AU2653" s="239" t="s">
        <v>88</v>
      </c>
      <c r="AV2653" s="13" t="s">
        <v>88</v>
      </c>
      <c r="AW2653" s="13" t="s">
        <v>39</v>
      </c>
      <c r="AX2653" s="13" t="s">
        <v>78</v>
      </c>
      <c r="AY2653" s="239" t="s">
        <v>146</v>
      </c>
    </row>
    <row r="2654" s="14" customFormat="1">
      <c r="A2654" s="14"/>
      <c r="B2654" s="244"/>
      <c r="C2654" s="245"/>
      <c r="D2654" s="221" t="s">
        <v>186</v>
      </c>
      <c r="E2654" s="246" t="s">
        <v>32</v>
      </c>
      <c r="F2654" s="247" t="s">
        <v>2581</v>
      </c>
      <c r="G2654" s="245"/>
      <c r="H2654" s="246" t="s">
        <v>32</v>
      </c>
      <c r="I2654" s="248"/>
      <c r="J2654" s="245"/>
      <c r="K2654" s="245"/>
      <c r="L2654" s="249"/>
      <c r="M2654" s="250"/>
      <c r="N2654" s="251"/>
      <c r="O2654" s="251"/>
      <c r="P2654" s="251"/>
      <c r="Q2654" s="251"/>
      <c r="R2654" s="251"/>
      <c r="S2654" s="251"/>
      <c r="T2654" s="252"/>
      <c r="U2654" s="14"/>
      <c r="V2654" s="14"/>
      <c r="W2654" s="14"/>
      <c r="X2654" s="14"/>
      <c r="Y2654" s="14"/>
      <c r="Z2654" s="14"/>
      <c r="AA2654" s="14"/>
      <c r="AB2654" s="14"/>
      <c r="AC2654" s="14"/>
      <c r="AD2654" s="14"/>
      <c r="AE2654" s="14"/>
      <c r="AT2654" s="253" t="s">
        <v>186</v>
      </c>
      <c r="AU2654" s="253" t="s">
        <v>88</v>
      </c>
      <c r="AV2654" s="14" t="s">
        <v>86</v>
      </c>
      <c r="AW2654" s="14" t="s">
        <v>39</v>
      </c>
      <c r="AX2654" s="14" t="s">
        <v>78</v>
      </c>
      <c r="AY2654" s="253" t="s">
        <v>146</v>
      </c>
    </row>
    <row r="2655" s="13" customFormat="1">
      <c r="A2655" s="13"/>
      <c r="B2655" s="229"/>
      <c r="C2655" s="230"/>
      <c r="D2655" s="221" t="s">
        <v>186</v>
      </c>
      <c r="E2655" s="231" t="s">
        <v>32</v>
      </c>
      <c r="F2655" s="232" t="s">
        <v>2556</v>
      </c>
      <c r="G2655" s="230"/>
      <c r="H2655" s="233">
        <v>43.118000000000002</v>
      </c>
      <c r="I2655" s="234"/>
      <c r="J2655" s="230"/>
      <c r="K2655" s="230"/>
      <c r="L2655" s="235"/>
      <c r="M2655" s="236"/>
      <c r="N2655" s="237"/>
      <c r="O2655" s="237"/>
      <c r="P2655" s="237"/>
      <c r="Q2655" s="237"/>
      <c r="R2655" s="237"/>
      <c r="S2655" s="237"/>
      <c r="T2655" s="238"/>
      <c r="U2655" s="13"/>
      <c r="V2655" s="13"/>
      <c r="W2655" s="13"/>
      <c r="X2655" s="13"/>
      <c r="Y2655" s="13"/>
      <c r="Z2655" s="13"/>
      <c r="AA2655" s="13"/>
      <c r="AB2655" s="13"/>
      <c r="AC2655" s="13"/>
      <c r="AD2655" s="13"/>
      <c r="AE2655" s="13"/>
      <c r="AT2655" s="239" t="s">
        <v>186</v>
      </c>
      <c r="AU2655" s="239" t="s">
        <v>88</v>
      </c>
      <c r="AV2655" s="13" t="s">
        <v>88</v>
      </c>
      <c r="AW2655" s="13" t="s">
        <v>39</v>
      </c>
      <c r="AX2655" s="13" t="s">
        <v>78</v>
      </c>
      <c r="AY2655" s="239" t="s">
        <v>146</v>
      </c>
    </row>
    <row r="2656" s="14" customFormat="1">
      <c r="A2656" s="14"/>
      <c r="B2656" s="244"/>
      <c r="C2656" s="245"/>
      <c r="D2656" s="221" t="s">
        <v>186</v>
      </c>
      <c r="E2656" s="246" t="s">
        <v>32</v>
      </c>
      <c r="F2656" s="247" t="s">
        <v>2582</v>
      </c>
      <c r="G2656" s="245"/>
      <c r="H2656" s="246" t="s">
        <v>32</v>
      </c>
      <c r="I2656" s="248"/>
      <c r="J2656" s="245"/>
      <c r="K2656" s="245"/>
      <c r="L2656" s="249"/>
      <c r="M2656" s="250"/>
      <c r="N2656" s="251"/>
      <c r="O2656" s="251"/>
      <c r="P2656" s="251"/>
      <c r="Q2656" s="251"/>
      <c r="R2656" s="251"/>
      <c r="S2656" s="251"/>
      <c r="T2656" s="252"/>
      <c r="U2656" s="14"/>
      <c r="V2656" s="14"/>
      <c r="W2656" s="14"/>
      <c r="X2656" s="14"/>
      <c r="Y2656" s="14"/>
      <c r="Z2656" s="14"/>
      <c r="AA2656" s="14"/>
      <c r="AB2656" s="14"/>
      <c r="AC2656" s="14"/>
      <c r="AD2656" s="14"/>
      <c r="AE2656" s="14"/>
      <c r="AT2656" s="253" t="s">
        <v>186</v>
      </c>
      <c r="AU2656" s="253" t="s">
        <v>88</v>
      </c>
      <c r="AV2656" s="14" t="s">
        <v>86</v>
      </c>
      <c r="AW2656" s="14" t="s">
        <v>39</v>
      </c>
      <c r="AX2656" s="14" t="s">
        <v>78</v>
      </c>
      <c r="AY2656" s="253" t="s">
        <v>146</v>
      </c>
    </row>
    <row r="2657" s="13" customFormat="1">
      <c r="A2657" s="13"/>
      <c r="B2657" s="229"/>
      <c r="C2657" s="230"/>
      <c r="D2657" s="221" t="s">
        <v>186</v>
      </c>
      <c r="E2657" s="231" t="s">
        <v>32</v>
      </c>
      <c r="F2657" s="232" t="s">
        <v>2558</v>
      </c>
      <c r="G2657" s="230"/>
      <c r="H2657" s="233">
        <v>20.41</v>
      </c>
      <c r="I2657" s="234"/>
      <c r="J2657" s="230"/>
      <c r="K2657" s="230"/>
      <c r="L2657" s="235"/>
      <c r="M2657" s="236"/>
      <c r="N2657" s="237"/>
      <c r="O2657" s="237"/>
      <c r="P2657" s="237"/>
      <c r="Q2657" s="237"/>
      <c r="R2657" s="237"/>
      <c r="S2657" s="237"/>
      <c r="T2657" s="238"/>
      <c r="U2657" s="13"/>
      <c r="V2657" s="13"/>
      <c r="W2657" s="13"/>
      <c r="X2657" s="13"/>
      <c r="Y2657" s="13"/>
      <c r="Z2657" s="13"/>
      <c r="AA2657" s="13"/>
      <c r="AB2657" s="13"/>
      <c r="AC2657" s="13"/>
      <c r="AD2657" s="13"/>
      <c r="AE2657" s="13"/>
      <c r="AT2657" s="239" t="s">
        <v>186</v>
      </c>
      <c r="AU2657" s="239" t="s">
        <v>88</v>
      </c>
      <c r="AV2657" s="13" t="s">
        <v>88</v>
      </c>
      <c r="AW2657" s="13" t="s">
        <v>39</v>
      </c>
      <c r="AX2657" s="13" t="s">
        <v>78</v>
      </c>
      <c r="AY2657" s="239" t="s">
        <v>146</v>
      </c>
    </row>
    <row r="2658" s="14" customFormat="1">
      <c r="A2658" s="14"/>
      <c r="B2658" s="244"/>
      <c r="C2658" s="245"/>
      <c r="D2658" s="221" t="s">
        <v>186</v>
      </c>
      <c r="E2658" s="246" t="s">
        <v>32</v>
      </c>
      <c r="F2658" s="247" t="s">
        <v>2583</v>
      </c>
      <c r="G2658" s="245"/>
      <c r="H2658" s="246" t="s">
        <v>32</v>
      </c>
      <c r="I2658" s="248"/>
      <c r="J2658" s="245"/>
      <c r="K2658" s="245"/>
      <c r="L2658" s="249"/>
      <c r="M2658" s="250"/>
      <c r="N2658" s="251"/>
      <c r="O2658" s="251"/>
      <c r="P2658" s="251"/>
      <c r="Q2658" s="251"/>
      <c r="R2658" s="251"/>
      <c r="S2658" s="251"/>
      <c r="T2658" s="252"/>
      <c r="U2658" s="14"/>
      <c r="V2658" s="14"/>
      <c r="W2658" s="14"/>
      <c r="X2658" s="14"/>
      <c r="Y2658" s="14"/>
      <c r="Z2658" s="14"/>
      <c r="AA2658" s="14"/>
      <c r="AB2658" s="14"/>
      <c r="AC2658" s="14"/>
      <c r="AD2658" s="14"/>
      <c r="AE2658" s="14"/>
      <c r="AT2658" s="253" t="s">
        <v>186</v>
      </c>
      <c r="AU2658" s="253" t="s">
        <v>88</v>
      </c>
      <c r="AV2658" s="14" t="s">
        <v>86</v>
      </c>
      <c r="AW2658" s="14" t="s">
        <v>39</v>
      </c>
      <c r="AX2658" s="14" t="s">
        <v>78</v>
      </c>
      <c r="AY2658" s="253" t="s">
        <v>146</v>
      </c>
    </row>
    <row r="2659" s="13" customFormat="1">
      <c r="A2659" s="13"/>
      <c r="B2659" s="229"/>
      <c r="C2659" s="230"/>
      <c r="D2659" s="221" t="s">
        <v>186</v>
      </c>
      <c r="E2659" s="231" t="s">
        <v>32</v>
      </c>
      <c r="F2659" s="232" t="s">
        <v>2560</v>
      </c>
      <c r="G2659" s="230"/>
      <c r="H2659" s="233">
        <v>97.841999999999999</v>
      </c>
      <c r="I2659" s="234"/>
      <c r="J2659" s="230"/>
      <c r="K2659" s="230"/>
      <c r="L2659" s="235"/>
      <c r="M2659" s="236"/>
      <c r="N2659" s="237"/>
      <c r="O2659" s="237"/>
      <c r="P2659" s="237"/>
      <c r="Q2659" s="237"/>
      <c r="R2659" s="237"/>
      <c r="S2659" s="237"/>
      <c r="T2659" s="238"/>
      <c r="U2659" s="13"/>
      <c r="V2659" s="13"/>
      <c r="W2659" s="13"/>
      <c r="X2659" s="13"/>
      <c r="Y2659" s="13"/>
      <c r="Z2659" s="13"/>
      <c r="AA2659" s="13"/>
      <c r="AB2659" s="13"/>
      <c r="AC2659" s="13"/>
      <c r="AD2659" s="13"/>
      <c r="AE2659" s="13"/>
      <c r="AT2659" s="239" t="s">
        <v>186</v>
      </c>
      <c r="AU2659" s="239" t="s">
        <v>88</v>
      </c>
      <c r="AV2659" s="13" t="s">
        <v>88</v>
      </c>
      <c r="AW2659" s="13" t="s">
        <v>39</v>
      </c>
      <c r="AX2659" s="13" t="s">
        <v>78</v>
      </c>
      <c r="AY2659" s="239" t="s">
        <v>146</v>
      </c>
    </row>
    <row r="2660" s="14" customFormat="1">
      <c r="A2660" s="14"/>
      <c r="B2660" s="244"/>
      <c r="C2660" s="245"/>
      <c r="D2660" s="221" t="s">
        <v>186</v>
      </c>
      <c r="E2660" s="246" t="s">
        <v>32</v>
      </c>
      <c r="F2660" s="247" t="s">
        <v>2584</v>
      </c>
      <c r="G2660" s="245"/>
      <c r="H2660" s="246" t="s">
        <v>32</v>
      </c>
      <c r="I2660" s="248"/>
      <c r="J2660" s="245"/>
      <c r="K2660" s="245"/>
      <c r="L2660" s="249"/>
      <c r="M2660" s="250"/>
      <c r="N2660" s="251"/>
      <c r="O2660" s="251"/>
      <c r="P2660" s="251"/>
      <c r="Q2660" s="251"/>
      <c r="R2660" s="251"/>
      <c r="S2660" s="251"/>
      <c r="T2660" s="252"/>
      <c r="U2660" s="14"/>
      <c r="V2660" s="14"/>
      <c r="W2660" s="14"/>
      <c r="X2660" s="14"/>
      <c r="Y2660" s="14"/>
      <c r="Z2660" s="14"/>
      <c r="AA2660" s="14"/>
      <c r="AB2660" s="14"/>
      <c r="AC2660" s="14"/>
      <c r="AD2660" s="14"/>
      <c r="AE2660" s="14"/>
      <c r="AT2660" s="253" t="s">
        <v>186</v>
      </c>
      <c r="AU2660" s="253" t="s">
        <v>88</v>
      </c>
      <c r="AV2660" s="14" t="s">
        <v>86</v>
      </c>
      <c r="AW2660" s="14" t="s">
        <v>39</v>
      </c>
      <c r="AX2660" s="14" t="s">
        <v>78</v>
      </c>
      <c r="AY2660" s="253" t="s">
        <v>146</v>
      </c>
    </row>
    <row r="2661" s="13" customFormat="1">
      <c r="A2661" s="13"/>
      <c r="B2661" s="229"/>
      <c r="C2661" s="230"/>
      <c r="D2661" s="221" t="s">
        <v>186</v>
      </c>
      <c r="E2661" s="231" t="s">
        <v>32</v>
      </c>
      <c r="F2661" s="232" t="s">
        <v>2585</v>
      </c>
      <c r="G2661" s="230"/>
      <c r="H2661" s="233">
        <v>71.924999999999997</v>
      </c>
      <c r="I2661" s="234"/>
      <c r="J2661" s="230"/>
      <c r="K2661" s="230"/>
      <c r="L2661" s="235"/>
      <c r="M2661" s="236"/>
      <c r="N2661" s="237"/>
      <c r="O2661" s="237"/>
      <c r="P2661" s="237"/>
      <c r="Q2661" s="237"/>
      <c r="R2661" s="237"/>
      <c r="S2661" s="237"/>
      <c r="T2661" s="238"/>
      <c r="U2661" s="13"/>
      <c r="V2661" s="13"/>
      <c r="W2661" s="13"/>
      <c r="X2661" s="13"/>
      <c r="Y2661" s="13"/>
      <c r="Z2661" s="13"/>
      <c r="AA2661" s="13"/>
      <c r="AB2661" s="13"/>
      <c r="AC2661" s="13"/>
      <c r="AD2661" s="13"/>
      <c r="AE2661" s="13"/>
      <c r="AT2661" s="239" t="s">
        <v>186</v>
      </c>
      <c r="AU2661" s="239" t="s">
        <v>88</v>
      </c>
      <c r="AV2661" s="13" t="s">
        <v>88</v>
      </c>
      <c r="AW2661" s="13" t="s">
        <v>39</v>
      </c>
      <c r="AX2661" s="13" t="s">
        <v>78</v>
      </c>
      <c r="AY2661" s="239" t="s">
        <v>146</v>
      </c>
    </row>
    <row r="2662" s="14" customFormat="1">
      <c r="A2662" s="14"/>
      <c r="B2662" s="244"/>
      <c r="C2662" s="245"/>
      <c r="D2662" s="221" t="s">
        <v>186</v>
      </c>
      <c r="E2662" s="246" t="s">
        <v>32</v>
      </c>
      <c r="F2662" s="247" t="s">
        <v>1107</v>
      </c>
      <c r="G2662" s="245"/>
      <c r="H2662" s="246" t="s">
        <v>32</v>
      </c>
      <c r="I2662" s="248"/>
      <c r="J2662" s="245"/>
      <c r="K2662" s="245"/>
      <c r="L2662" s="249"/>
      <c r="M2662" s="250"/>
      <c r="N2662" s="251"/>
      <c r="O2662" s="251"/>
      <c r="P2662" s="251"/>
      <c r="Q2662" s="251"/>
      <c r="R2662" s="251"/>
      <c r="S2662" s="251"/>
      <c r="T2662" s="252"/>
      <c r="U2662" s="14"/>
      <c r="V2662" s="14"/>
      <c r="W2662" s="14"/>
      <c r="X2662" s="14"/>
      <c r="Y2662" s="14"/>
      <c r="Z2662" s="14"/>
      <c r="AA2662" s="14"/>
      <c r="AB2662" s="14"/>
      <c r="AC2662" s="14"/>
      <c r="AD2662" s="14"/>
      <c r="AE2662" s="14"/>
      <c r="AT2662" s="253" t="s">
        <v>186</v>
      </c>
      <c r="AU2662" s="253" t="s">
        <v>88</v>
      </c>
      <c r="AV2662" s="14" t="s">
        <v>86</v>
      </c>
      <c r="AW2662" s="14" t="s">
        <v>39</v>
      </c>
      <c r="AX2662" s="14" t="s">
        <v>78</v>
      </c>
      <c r="AY2662" s="253" t="s">
        <v>146</v>
      </c>
    </row>
    <row r="2663" s="13" customFormat="1">
      <c r="A2663" s="13"/>
      <c r="B2663" s="229"/>
      <c r="C2663" s="230"/>
      <c r="D2663" s="221" t="s">
        <v>186</v>
      </c>
      <c r="E2663" s="231" t="s">
        <v>32</v>
      </c>
      <c r="F2663" s="232" t="s">
        <v>1108</v>
      </c>
      <c r="G2663" s="230"/>
      <c r="H2663" s="233">
        <v>-160.31399999999999</v>
      </c>
      <c r="I2663" s="234"/>
      <c r="J2663" s="230"/>
      <c r="K2663" s="230"/>
      <c r="L2663" s="235"/>
      <c r="M2663" s="236"/>
      <c r="N2663" s="237"/>
      <c r="O2663" s="237"/>
      <c r="P2663" s="237"/>
      <c r="Q2663" s="237"/>
      <c r="R2663" s="237"/>
      <c r="S2663" s="237"/>
      <c r="T2663" s="238"/>
      <c r="U2663" s="13"/>
      <c r="V2663" s="13"/>
      <c r="W2663" s="13"/>
      <c r="X2663" s="13"/>
      <c r="Y2663" s="13"/>
      <c r="Z2663" s="13"/>
      <c r="AA2663" s="13"/>
      <c r="AB2663" s="13"/>
      <c r="AC2663" s="13"/>
      <c r="AD2663" s="13"/>
      <c r="AE2663" s="13"/>
      <c r="AT2663" s="239" t="s">
        <v>186</v>
      </c>
      <c r="AU2663" s="239" t="s">
        <v>88</v>
      </c>
      <c r="AV2663" s="13" t="s">
        <v>88</v>
      </c>
      <c r="AW2663" s="13" t="s">
        <v>39</v>
      </c>
      <c r="AX2663" s="13" t="s">
        <v>78</v>
      </c>
      <c r="AY2663" s="239" t="s">
        <v>146</v>
      </c>
    </row>
    <row r="2664" s="13" customFormat="1">
      <c r="A2664" s="13"/>
      <c r="B2664" s="229"/>
      <c r="C2664" s="230"/>
      <c r="D2664" s="221" t="s">
        <v>186</v>
      </c>
      <c r="E2664" s="231" t="s">
        <v>32</v>
      </c>
      <c r="F2664" s="232" t="s">
        <v>2586</v>
      </c>
      <c r="G2664" s="230"/>
      <c r="H2664" s="233">
        <v>45.122999999999998</v>
      </c>
      <c r="I2664" s="234"/>
      <c r="J2664" s="230"/>
      <c r="K2664" s="230"/>
      <c r="L2664" s="235"/>
      <c r="M2664" s="236"/>
      <c r="N2664" s="237"/>
      <c r="O2664" s="237"/>
      <c r="P2664" s="237"/>
      <c r="Q2664" s="237"/>
      <c r="R2664" s="237"/>
      <c r="S2664" s="237"/>
      <c r="T2664" s="238"/>
      <c r="U2664" s="13"/>
      <c r="V2664" s="13"/>
      <c r="W2664" s="13"/>
      <c r="X2664" s="13"/>
      <c r="Y2664" s="13"/>
      <c r="Z2664" s="13"/>
      <c r="AA2664" s="13"/>
      <c r="AB2664" s="13"/>
      <c r="AC2664" s="13"/>
      <c r="AD2664" s="13"/>
      <c r="AE2664" s="13"/>
      <c r="AT2664" s="239" t="s">
        <v>186</v>
      </c>
      <c r="AU2664" s="239" t="s">
        <v>88</v>
      </c>
      <c r="AV2664" s="13" t="s">
        <v>88</v>
      </c>
      <c r="AW2664" s="13" t="s">
        <v>39</v>
      </c>
      <c r="AX2664" s="13" t="s">
        <v>78</v>
      </c>
      <c r="AY2664" s="239" t="s">
        <v>146</v>
      </c>
    </row>
    <row r="2665" s="13" customFormat="1">
      <c r="A2665" s="13"/>
      <c r="B2665" s="229"/>
      <c r="C2665" s="230"/>
      <c r="D2665" s="221" t="s">
        <v>186</v>
      </c>
      <c r="E2665" s="231" t="s">
        <v>32</v>
      </c>
      <c r="F2665" s="232" t="s">
        <v>2587</v>
      </c>
      <c r="G2665" s="230"/>
      <c r="H2665" s="233">
        <v>-178.25999999999999</v>
      </c>
      <c r="I2665" s="234"/>
      <c r="J2665" s="230"/>
      <c r="K2665" s="230"/>
      <c r="L2665" s="235"/>
      <c r="M2665" s="236"/>
      <c r="N2665" s="237"/>
      <c r="O2665" s="237"/>
      <c r="P2665" s="237"/>
      <c r="Q2665" s="237"/>
      <c r="R2665" s="237"/>
      <c r="S2665" s="237"/>
      <c r="T2665" s="238"/>
      <c r="U2665" s="13"/>
      <c r="V2665" s="13"/>
      <c r="W2665" s="13"/>
      <c r="X2665" s="13"/>
      <c r="Y2665" s="13"/>
      <c r="Z2665" s="13"/>
      <c r="AA2665" s="13"/>
      <c r="AB2665" s="13"/>
      <c r="AC2665" s="13"/>
      <c r="AD2665" s="13"/>
      <c r="AE2665" s="13"/>
      <c r="AT2665" s="239" t="s">
        <v>186</v>
      </c>
      <c r="AU2665" s="239" t="s">
        <v>88</v>
      </c>
      <c r="AV2665" s="13" t="s">
        <v>88</v>
      </c>
      <c r="AW2665" s="13" t="s">
        <v>39</v>
      </c>
      <c r="AX2665" s="13" t="s">
        <v>78</v>
      </c>
      <c r="AY2665" s="239" t="s">
        <v>146</v>
      </c>
    </row>
    <row r="2666" s="14" customFormat="1">
      <c r="A2666" s="14"/>
      <c r="B2666" s="244"/>
      <c r="C2666" s="245"/>
      <c r="D2666" s="221" t="s">
        <v>186</v>
      </c>
      <c r="E2666" s="246" t="s">
        <v>32</v>
      </c>
      <c r="F2666" s="247" t="s">
        <v>2609</v>
      </c>
      <c r="G2666" s="245"/>
      <c r="H2666" s="246" t="s">
        <v>32</v>
      </c>
      <c r="I2666" s="248"/>
      <c r="J2666" s="245"/>
      <c r="K2666" s="245"/>
      <c r="L2666" s="249"/>
      <c r="M2666" s="250"/>
      <c r="N2666" s="251"/>
      <c r="O2666" s="251"/>
      <c r="P2666" s="251"/>
      <c r="Q2666" s="251"/>
      <c r="R2666" s="251"/>
      <c r="S2666" s="251"/>
      <c r="T2666" s="252"/>
      <c r="U2666" s="14"/>
      <c r="V2666" s="14"/>
      <c r="W2666" s="14"/>
      <c r="X2666" s="14"/>
      <c r="Y2666" s="14"/>
      <c r="Z2666" s="14"/>
      <c r="AA2666" s="14"/>
      <c r="AB2666" s="14"/>
      <c r="AC2666" s="14"/>
      <c r="AD2666" s="14"/>
      <c r="AE2666" s="14"/>
      <c r="AT2666" s="253" t="s">
        <v>186</v>
      </c>
      <c r="AU2666" s="253" t="s">
        <v>88</v>
      </c>
      <c r="AV2666" s="14" t="s">
        <v>86</v>
      </c>
      <c r="AW2666" s="14" t="s">
        <v>39</v>
      </c>
      <c r="AX2666" s="14" t="s">
        <v>78</v>
      </c>
      <c r="AY2666" s="253" t="s">
        <v>146</v>
      </c>
    </row>
    <row r="2667" s="13" customFormat="1">
      <c r="A2667" s="13"/>
      <c r="B2667" s="229"/>
      <c r="C2667" s="230"/>
      <c r="D2667" s="221" t="s">
        <v>186</v>
      </c>
      <c r="E2667" s="231" t="s">
        <v>32</v>
      </c>
      <c r="F2667" s="232" t="s">
        <v>2610</v>
      </c>
      <c r="G2667" s="230"/>
      <c r="H2667" s="233">
        <v>-211.08000000000001</v>
      </c>
      <c r="I2667" s="234"/>
      <c r="J2667" s="230"/>
      <c r="K2667" s="230"/>
      <c r="L2667" s="235"/>
      <c r="M2667" s="236"/>
      <c r="N2667" s="237"/>
      <c r="O2667" s="237"/>
      <c r="P2667" s="237"/>
      <c r="Q2667" s="237"/>
      <c r="R2667" s="237"/>
      <c r="S2667" s="237"/>
      <c r="T2667" s="238"/>
      <c r="U2667" s="13"/>
      <c r="V2667" s="13"/>
      <c r="W2667" s="13"/>
      <c r="X2667" s="13"/>
      <c r="Y2667" s="13"/>
      <c r="Z2667" s="13"/>
      <c r="AA2667" s="13"/>
      <c r="AB2667" s="13"/>
      <c r="AC2667" s="13"/>
      <c r="AD2667" s="13"/>
      <c r="AE2667" s="13"/>
      <c r="AT2667" s="239" t="s">
        <v>186</v>
      </c>
      <c r="AU2667" s="239" t="s">
        <v>88</v>
      </c>
      <c r="AV2667" s="13" t="s">
        <v>88</v>
      </c>
      <c r="AW2667" s="13" t="s">
        <v>39</v>
      </c>
      <c r="AX2667" s="13" t="s">
        <v>78</v>
      </c>
      <c r="AY2667" s="239" t="s">
        <v>146</v>
      </c>
    </row>
    <row r="2668" s="14" customFormat="1">
      <c r="A2668" s="14"/>
      <c r="B2668" s="244"/>
      <c r="C2668" s="245"/>
      <c r="D2668" s="221" t="s">
        <v>186</v>
      </c>
      <c r="E2668" s="246" t="s">
        <v>32</v>
      </c>
      <c r="F2668" s="247" t="s">
        <v>2588</v>
      </c>
      <c r="G2668" s="245"/>
      <c r="H2668" s="246" t="s">
        <v>32</v>
      </c>
      <c r="I2668" s="248"/>
      <c r="J2668" s="245"/>
      <c r="K2668" s="245"/>
      <c r="L2668" s="249"/>
      <c r="M2668" s="250"/>
      <c r="N2668" s="251"/>
      <c r="O2668" s="251"/>
      <c r="P2668" s="251"/>
      <c r="Q2668" s="251"/>
      <c r="R2668" s="251"/>
      <c r="S2668" s="251"/>
      <c r="T2668" s="252"/>
      <c r="U2668" s="14"/>
      <c r="V2668" s="14"/>
      <c r="W2668" s="14"/>
      <c r="X2668" s="14"/>
      <c r="Y2668" s="14"/>
      <c r="Z2668" s="14"/>
      <c r="AA2668" s="14"/>
      <c r="AB2668" s="14"/>
      <c r="AC2668" s="14"/>
      <c r="AD2668" s="14"/>
      <c r="AE2668" s="14"/>
      <c r="AT2668" s="253" t="s">
        <v>186</v>
      </c>
      <c r="AU2668" s="253" t="s">
        <v>88</v>
      </c>
      <c r="AV2668" s="14" t="s">
        <v>86</v>
      </c>
      <c r="AW2668" s="14" t="s">
        <v>39</v>
      </c>
      <c r="AX2668" s="14" t="s">
        <v>78</v>
      </c>
      <c r="AY2668" s="253" t="s">
        <v>146</v>
      </c>
    </row>
    <row r="2669" s="13" customFormat="1">
      <c r="A2669" s="13"/>
      <c r="B2669" s="229"/>
      <c r="C2669" s="230"/>
      <c r="D2669" s="221" t="s">
        <v>186</v>
      </c>
      <c r="E2669" s="231" t="s">
        <v>32</v>
      </c>
      <c r="F2669" s="232" t="s">
        <v>2589</v>
      </c>
      <c r="G2669" s="230"/>
      <c r="H2669" s="233">
        <v>519.15999999999997</v>
      </c>
      <c r="I2669" s="234"/>
      <c r="J2669" s="230"/>
      <c r="K2669" s="230"/>
      <c r="L2669" s="235"/>
      <c r="M2669" s="236"/>
      <c r="N2669" s="237"/>
      <c r="O2669" s="237"/>
      <c r="P2669" s="237"/>
      <c r="Q2669" s="237"/>
      <c r="R2669" s="237"/>
      <c r="S2669" s="237"/>
      <c r="T2669" s="238"/>
      <c r="U2669" s="13"/>
      <c r="V2669" s="13"/>
      <c r="W2669" s="13"/>
      <c r="X2669" s="13"/>
      <c r="Y2669" s="13"/>
      <c r="Z2669" s="13"/>
      <c r="AA2669" s="13"/>
      <c r="AB2669" s="13"/>
      <c r="AC2669" s="13"/>
      <c r="AD2669" s="13"/>
      <c r="AE2669" s="13"/>
      <c r="AT2669" s="239" t="s">
        <v>186</v>
      </c>
      <c r="AU2669" s="239" t="s">
        <v>88</v>
      </c>
      <c r="AV2669" s="13" t="s">
        <v>88</v>
      </c>
      <c r="AW2669" s="13" t="s">
        <v>39</v>
      </c>
      <c r="AX2669" s="13" t="s">
        <v>78</v>
      </c>
      <c r="AY2669" s="239" t="s">
        <v>146</v>
      </c>
    </row>
    <row r="2670" s="15" customFormat="1">
      <c r="A2670" s="15"/>
      <c r="B2670" s="254"/>
      <c r="C2670" s="255"/>
      <c r="D2670" s="221" t="s">
        <v>186</v>
      </c>
      <c r="E2670" s="256" t="s">
        <v>32</v>
      </c>
      <c r="F2670" s="257" t="s">
        <v>256</v>
      </c>
      <c r="G2670" s="255"/>
      <c r="H2670" s="258">
        <v>1469.4359999999999</v>
      </c>
      <c r="I2670" s="259"/>
      <c r="J2670" s="255"/>
      <c r="K2670" s="255"/>
      <c r="L2670" s="260"/>
      <c r="M2670" s="261"/>
      <c r="N2670" s="262"/>
      <c r="O2670" s="262"/>
      <c r="P2670" s="262"/>
      <c r="Q2670" s="262"/>
      <c r="R2670" s="262"/>
      <c r="S2670" s="262"/>
      <c r="T2670" s="263"/>
      <c r="U2670" s="15"/>
      <c r="V2670" s="15"/>
      <c r="W2670" s="15"/>
      <c r="X2670" s="15"/>
      <c r="Y2670" s="15"/>
      <c r="Z2670" s="15"/>
      <c r="AA2670" s="15"/>
      <c r="AB2670" s="15"/>
      <c r="AC2670" s="15"/>
      <c r="AD2670" s="15"/>
      <c r="AE2670" s="15"/>
      <c r="AT2670" s="264" t="s">
        <v>186</v>
      </c>
      <c r="AU2670" s="264" t="s">
        <v>88</v>
      </c>
      <c r="AV2670" s="15" t="s">
        <v>171</v>
      </c>
      <c r="AW2670" s="15" t="s">
        <v>39</v>
      </c>
      <c r="AX2670" s="15" t="s">
        <v>86</v>
      </c>
      <c r="AY2670" s="264" t="s">
        <v>146</v>
      </c>
    </row>
    <row r="2671" s="2" customFormat="1" ht="33" customHeight="1">
      <c r="A2671" s="42"/>
      <c r="B2671" s="43"/>
      <c r="C2671" s="208" t="s">
        <v>2611</v>
      </c>
      <c r="D2671" s="208" t="s">
        <v>149</v>
      </c>
      <c r="E2671" s="209" t="s">
        <v>2612</v>
      </c>
      <c r="F2671" s="210" t="s">
        <v>2613</v>
      </c>
      <c r="G2671" s="211" t="s">
        <v>294</v>
      </c>
      <c r="H2671" s="212">
        <v>1469.4359999999999</v>
      </c>
      <c r="I2671" s="213"/>
      <c r="J2671" s="214">
        <f>ROUND(I2671*H2671,2)</f>
        <v>0</v>
      </c>
      <c r="K2671" s="210" t="s">
        <v>152</v>
      </c>
      <c r="L2671" s="48"/>
      <c r="M2671" s="215" t="s">
        <v>32</v>
      </c>
      <c r="N2671" s="216" t="s">
        <v>49</v>
      </c>
      <c r="O2671" s="88"/>
      <c r="P2671" s="217">
        <f>O2671*H2671</f>
        <v>0</v>
      </c>
      <c r="Q2671" s="217">
        <v>0.00025999999999999998</v>
      </c>
      <c r="R2671" s="217">
        <f>Q2671*H2671</f>
        <v>0.38205335999999995</v>
      </c>
      <c r="S2671" s="217">
        <v>0</v>
      </c>
      <c r="T2671" s="218">
        <f>S2671*H2671</f>
        <v>0</v>
      </c>
      <c r="U2671" s="42"/>
      <c r="V2671" s="42"/>
      <c r="W2671" s="42"/>
      <c r="X2671" s="42"/>
      <c r="Y2671" s="42"/>
      <c r="Z2671" s="42"/>
      <c r="AA2671" s="42"/>
      <c r="AB2671" s="42"/>
      <c r="AC2671" s="42"/>
      <c r="AD2671" s="42"/>
      <c r="AE2671" s="42"/>
      <c r="AR2671" s="219" t="s">
        <v>362</v>
      </c>
      <c r="AT2671" s="219" t="s">
        <v>149</v>
      </c>
      <c r="AU2671" s="219" t="s">
        <v>88</v>
      </c>
      <c r="AY2671" s="20" t="s">
        <v>146</v>
      </c>
      <c r="BE2671" s="220">
        <f>IF(N2671="základní",J2671,0)</f>
        <v>0</v>
      </c>
      <c r="BF2671" s="220">
        <f>IF(N2671="snížená",J2671,0)</f>
        <v>0</v>
      </c>
      <c r="BG2671" s="220">
        <f>IF(N2671="zákl. přenesená",J2671,0)</f>
        <v>0</v>
      </c>
      <c r="BH2671" s="220">
        <f>IF(N2671="sníž. přenesená",J2671,0)</f>
        <v>0</v>
      </c>
      <c r="BI2671" s="220">
        <f>IF(N2671="nulová",J2671,0)</f>
        <v>0</v>
      </c>
      <c r="BJ2671" s="20" t="s">
        <v>86</v>
      </c>
      <c r="BK2671" s="220">
        <f>ROUND(I2671*H2671,2)</f>
        <v>0</v>
      </c>
      <c r="BL2671" s="20" t="s">
        <v>362</v>
      </c>
      <c r="BM2671" s="219" t="s">
        <v>2614</v>
      </c>
    </row>
    <row r="2672" s="2" customFormat="1">
      <c r="A2672" s="42"/>
      <c r="B2672" s="43"/>
      <c r="C2672" s="44"/>
      <c r="D2672" s="221" t="s">
        <v>155</v>
      </c>
      <c r="E2672" s="44"/>
      <c r="F2672" s="222" t="s">
        <v>2615</v>
      </c>
      <c r="G2672" s="44"/>
      <c r="H2672" s="44"/>
      <c r="I2672" s="223"/>
      <c r="J2672" s="44"/>
      <c r="K2672" s="44"/>
      <c r="L2672" s="48"/>
      <c r="M2672" s="224"/>
      <c r="N2672" s="225"/>
      <c r="O2672" s="88"/>
      <c r="P2672" s="88"/>
      <c r="Q2672" s="88"/>
      <c r="R2672" s="88"/>
      <c r="S2672" s="88"/>
      <c r="T2672" s="89"/>
      <c r="U2672" s="42"/>
      <c r="V2672" s="42"/>
      <c r="W2672" s="42"/>
      <c r="X2672" s="42"/>
      <c r="Y2672" s="42"/>
      <c r="Z2672" s="42"/>
      <c r="AA2672" s="42"/>
      <c r="AB2672" s="42"/>
      <c r="AC2672" s="42"/>
      <c r="AD2672" s="42"/>
      <c r="AE2672" s="42"/>
      <c r="AT2672" s="20" t="s">
        <v>155</v>
      </c>
      <c r="AU2672" s="20" t="s">
        <v>88</v>
      </c>
    </row>
    <row r="2673" s="2" customFormat="1">
      <c r="A2673" s="42"/>
      <c r="B2673" s="43"/>
      <c r="C2673" s="44"/>
      <c r="D2673" s="226" t="s">
        <v>156</v>
      </c>
      <c r="E2673" s="44"/>
      <c r="F2673" s="227" t="s">
        <v>2616</v>
      </c>
      <c r="G2673" s="44"/>
      <c r="H2673" s="44"/>
      <c r="I2673" s="223"/>
      <c r="J2673" s="44"/>
      <c r="K2673" s="44"/>
      <c r="L2673" s="48"/>
      <c r="M2673" s="224"/>
      <c r="N2673" s="225"/>
      <c r="O2673" s="88"/>
      <c r="P2673" s="88"/>
      <c r="Q2673" s="88"/>
      <c r="R2673" s="88"/>
      <c r="S2673" s="88"/>
      <c r="T2673" s="89"/>
      <c r="U2673" s="42"/>
      <c r="V2673" s="42"/>
      <c r="W2673" s="42"/>
      <c r="X2673" s="42"/>
      <c r="Y2673" s="42"/>
      <c r="Z2673" s="42"/>
      <c r="AA2673" s="42"/>
      <c r="AB2673" s="42"/>
      <c r="AC2673" s="42"/>
      <c r="AD2673" s="42"/>
      <c r="AE2673" s="42"/>
      <c r="AT2673" s="20" t="s">
        <v>156</v>
      </c>
      <c r="AU2673" s="20" t="s">
        <v>88</v>
      </c>
    </row>
    <row r="2674" s="14" customFormat="1">
      <c r="A2674" s="14"/>
      <c r="B2674" s="244"/>
      <c r="C2674" s="245"/>
      <c r="D2674" s="221" t="s">
        <v>186</v>
      </c>
      <c r="E2674" s="246" t="s">
        <v>32</v>
      </c>
      <c r="F2674" s="247" t="s">
        <v>2617</v>
      </c>
      <c r="G2674" s="245"/>
      <c r="H2674" s="246" t="s">
        <v>32</v>
      </c>
      <c r="I2674" s="248"/>
      <c r="J2674" s="245"/>
      <c r="K2674" s="245"/>
      <c r="L2674" s="249"/>
      <c r="M2674" s="250"/>
      <c r="N2674" s="251"/>
      <c r="O2674" s="251"/>
      <c r="P2674" s="251"/>
      <c r="Q2674" s="251"/>
      <c r="R2674" s="251"/>
      <c r="S2674" s="251"/>
      <c r="T2674" s="252"/>
      <c r="U2674" s="14"/>
      <c r="V2674" s="14"/>
      <c r="W2674" s="14"/>
      <c r="X2674" s="14"/>
      <c r="Y2674" s="14"/>
      <c r="Z2674" s="14"/>
      <c r="AA2674" s="14"/>
      <c r="AB2674" s="14"/>
      <c r="AC2674" s="14"/>
      <c r="AD2674" s="14"/>
      <c r="AE2674" s="14"/>
      <c r="AT2674" s="253" t="s">
        <v>186</v>
      </c>
      <c r="AU2674" s="253" t="s">
        <v>88</v>
      </c>
      <c r="AV2674" s="14" t="s">
        <v>86</v>
      </c>
      <c r="AW2674" s="14" t="s">
        <v>39</v>
      </c>
      <c r="AX2674" s="14" t="s">
        <v>78</v>
      </c>
      <c r="AY2674" s="253" t="s">
        <v>146</v>
      </c>
    </row>
    <row r="2675" s="13" customFormat="1">
      <c r="A2675" s="13"/>
      <c r="B2675" s="229"/>
      <c r="C2675" s="230"/>
      <c r="D2675" s="221" t="s">
        <v>186</v>
      </c>
      <c r="E2675" s="231" t="s">
        <v>32</v>
      </c>
      <c r="F2675" s="232" t="s">
        <v>2618</v>
      </c>
      <c r="G2675" s="230"/>
      <c r="H2675" s="233">
        <v>1469.4359999999999</v>
      </c>
      <c r="I2675" s="234"/>
      <c r="J2675" s="230"/>
      <c r="K2675" s="230"/>
      <c r="L2675" s="235"/>
      <c r="M2675" s="236"/>
      <c r="N2675" s="237"/>
      <c r="O2675" s="237"/>
      <c r="P2675" s="237"/>
      <c r="Q2675" s="237"/>
      <c r="R2675" s="237"/>
      <c r="S2675" s="237"/>
      <c r="T2675" s="238"/>
      <c r="U2675" s="13"/>
      <c r="V2675" s="13"/>
      <c r="W2675" s="13"/>
      <c r="X2675" s="13"/>
      <c r="Y2675" s="13"/>
      <c r="Z2675" s="13"/>
      <c r="AA2675" s="13"/>
      <c r="AB2675" s="13"/>
      <c r="AC2675" s="13"/>
      <c r="AD2675" s="13"/>
      <c r="AE2675" s="13"/>
      <c r="AT2675" s="239" t="s">
        <v>186</v>
      </c>
      <c r="AU2675" s="239" t="s">
        <v>88</v>
      </c>
      <c r="AV2675" s="13" t="s">
        <v>88</v>
      </c>
      <c r="AW2675" s="13" t="s">
        <v>39</v>
      </c>
      <c r="AX2675" s="13" t="s">
        <v>86</v>
      </c>
      <c r="AY2675" s="239" t="s">
        <v>146</v>
      </c>
    </row>
    <row r="2676" s="12" customFormat="1" ht="22.8" customHeight="1">
      <c r="A2676" s="12"/>
      <c r="B2676" s="192"/>
      <c r="C2676" s="193"/>
      <c r="D2676" s="194" t="s">
        <v>77</v>
      </c>
      <c r="E2676" s="206" t="s">
        <v>2619</v>
      </c>
      <c r="F2676" s="206" t="s">
        <v>2620</v>
      </c>
      <c r="G2676" s="193"/>
      <c r="H2676" s="193"/>
      <c r="I2676" s="196"/>
      <c r="J2676" s="207">
        <f>BK2676</f>
        <v>0</v>
      </c>
      <c r="K2676" s="193"/>
      <c r="L2676" s="198"/>
      <c r="M2676" s="199"/>
      <c r="N2676" s="200"/>
      <c r="O2676" s="200"/>
      <c r="P2676" s="201">
        <f>SUM(P2677:P2728)</f>
        <v>0</v>
      </c>
      <c r="Q2676" s="200"/>
      <c r="R2676" s="201">
        <f>SUM(R2677:R2728)</f>
        <v>0.026876000000000001</v>
      </c>
      <c r="S2676" s="200"/>
      <c r="T2676" s="202">
        <f>SUM(T2677:T2728)</f>
        <v>0</v>
      </c>
      <c r="U2676" s="12"/>
      <c r="V2676" s="12"/>
      <c r="W2676" s="12"/>
      <c r="X2676" s="12"/>
      <c r="Y2676" s="12"/>
      <c r="Z2676" s="12"/>
      <c r="AA2676" s="12"/>
      <c r="AB2676" s="12"/>
      <c r="AC2676" s="12"/>
      <c r="AD2676" s="12"/>
      <c r="AE2676" s="12"/>
      <c r="AR2676" s="203" t="s">
        <v>88</v>
      </c>
      <c r="AT2676" s="204" t="s">
        <v>77</v>
      </c>
      <c r="AU2676" s="204" t="s">
        <v>86</v>
      </c>
      <c r="AY2676" s="203" t="s">
        <v>146</v>
      </c>
      <c r="BK2676" s="205">
        <f>SUM(BK2677:BK2728)</f>
        <v>0</v>
      </c>
    </row>
    <row r="2677" s="2" customFormat="1" ht="37.8" customHeight="1">
      <c r="A2677" s="42"/>
      <c r="B2677" s="43"/>
      <c r="C2677" s="208" t="s">
        <v>2621</v>
      </c>
      <c r="D2677" s="208" t="s">
        <v>149</v>
      </c>
      <c r="E2677" s="209" t="s">
        <v>2622</v>
      </c>
      <c r="F2677" s="210" t="s">
        <v>2623</v>
      </c>
      <c r="G2677" s="211" t="s">
        <v>802</v>
      </c>
      <c r="H2677" s="212">
        <v>1</v>
      </c>
      <c r="I2677" s="213"/>
      <c r="J2677" s="214">
        <f>ROUND(I2677*H2677,2)</f>
        <v>0</v>
      </c>
      <c r="K2677" s="210" t="s">
        <v>152</v>
      </c>
      <c r="L2677" s="48"/>
      <c r="M2677" s="215" t="s">
        <v>32</v>
      </c>
      <c r="N2677" s="216" t="s">
        <v>49</v>
      </c>
      <c r="O2677" s="88"/>
      <c r="P2677" s="217">
        <f>O2677*H2677</f>
        <v>0</v>
      </c>
      <c r="Q2677" s="217">
        <v>0</v>
      </c>
      <c r="R2677" s="217">
        <f>Q2677*H2677</f>
        <v>0</v>
      </c>
      <c r="S2677" s="217">
        <v>0</v>
      </c>
      <c r="T2677" s="218">
        <f>S2677*H2677</f>
        <v>0</v>
      </c>
      <c r="U2677" s="42"/>
      <c r="V2677" s="42"/>
      <c r="W2677" s="42"/>
      <c r="X2677" s="42"/>
      <c r="Y2677" s="42"/>
      <c r="Z2677" s="42"/>
      <c r="AA2677" s="42"/>
      <c r="AB2677" s="42"/>
      <c r="AC2677" s="42"/>
      <c r="AD2677" s="42"/>
      <c r="AE2677" s="42"/>
      <c r="AR2677" s="219" t="s">
        <v>362</v>
      </c>
      <c r="AT2677" s="219" t="s">
        <v>149</v>
      </c>
      <c r="AU2677" s="219" t="s">
        <v>88</v>
      </c>
      <c r="AY2677" s="20" t="s">
        <v>146</v>
      </c>
      <c r="BE2677" s="220">
        <f>IF(N2677="základní",J2677,0)</f>
        <v>0</v>
      </c>
      <c r="BF2677" s="220">
        <f>IF(N2677="snížená",J2677,0)</f>
        <v>0</v>
      </c>
      <c r="BG2677" s="220">
        <f>IF(N2677="zákl. přenesená",J2677,0)</f>
        <v>0</v>
      </c>
      <c r="BH2677" s="220">
        <f>IF(N2677="sníž. přenesená",J2677,0)</f>
        <v>0</v>
      </c>
      <c r="BI2677" s="220">
        <f>IF(N2677="nulová",J2677,0)</f>
        <v>0</v>
      </c>
      <c r="BJ2677" s="20" t="s">
        <v>86</v>
      </c>
      <c r="BK2677" s="220">
        <f>ROUND(I2677*H2677,2)</f>
        <v>0</v>
      </c>
      <c r="BL2677" s="20" t="s">
        <v>362</v>
      </c>
      <c r="BM2677" s="219" t="s">
        <v>2624</v>
      </c>
    </row>
    <row r="2678" s="2" customFormat="1">
      <c r="A2678" s="42"/>
      <c r="B2678" s="43"/>
      <c r="C2678" s="44"/>
      <c r="D2678" s="221" t="s">
        <v>155</v>
      </c>
      <c r="E2678" s="44"/>
      <c r="F2678" s="222" t="s">
        <v>2625</v>
      </c>
      <c r="G2678" s="44"/>
      <c r="H2678" s="44"/>
      <c r="I2678" s="223"/>
      <c r="J2678" s="44"/>
      <c r="K2678" s="44"/>
      <c r="L2678" s="48"/>
      <c r="M2678" s="224"/>
      <c r="N2678" s="225"/>
      <c r="O2678" s="88"/>
      <c r="P2678" s="88"/>
      <c r="Q2678" s="88"/>
      <c r="R2678" s="88"/>
      <c r="S2678" s="88"/>
      <c r="T2678" s="89"/>
      <c r="U2678" s="42"/>
      <c r="V2678" s="42"/>
      <c r="W2678" s="42"/>
      <c r="X2678" s="42"/>
      <c r="Y2678" s="42"/>
      <c r="Z2678" s="42"/>
      <c r="AA2678" s="42"/>
      <c r="AB2678" s="42"/>
      <c r="AC2678" s="42"/>
      <c r="AD2678" s="42"/>
      <c r="AE2678" s="42"/>
      <c r="AT2678" s="20" t="s">
        <v>155</v>
      </c>
      <c r="AU2678" s="20" t="s">
        <v>88</v>
      </c>
    </row>
    <row r="2679" s="2" customFormat="1">
      <c r="A2679" s="42"/>
      <c r="B2679" s="43"/>
      <c r="C2679" s="44"/>
      <c r="D2679" s="226" t="s">
        <v>156</v>
      </c>
      <c r="E2679" s="44"/>
      <c r="F2679" s="227" t="s">
        <v>2626</v>
      </c>
      <c r="G2679" s="44"/>
      <c r="H2679" s="44"/>
      <c r="I2679" s="223"/>
      <c r="J2679" s="44"/>
      <c r="K2679" s="44"/>
      <c r="L2679" s="48"/>
      <c r="M2679" s="224"/>
      <c r="N2679" s="225"/>
      <c r="O2679" s="88"/>
      <c r="P2679" s="88"/>
      <c r="Q2679" s="88"/>
      <c r="R2679" s="88"/>
      <c r="S2679" s="88"/>
      <c r="T2679" s="89"/>
      <c r="U2679" s="42"/>
      <c r="V2679" s="42"/>
      <c r="W2679" s="42"/>
      <c r="X2679" s="42"/>
      <c r="Y2679" s="42"/>
      <c r="Z2679" s="42"/>
      <c r="AA2679" s="42"/>
      <c r="AB2679" s="42"/>
      <c r="AC2679" s="42"/>
      <c r="AD2679" s="42"/>
      <c r="AE2679" s="42"/>
      <c r="AT2679" s="20" t="s">
        <v>156</v>
      </c>
      <c r="AU2679" s="20" t="s">
        <v>88</v>
      </c>
    </row>
    <row r="2680" s="13" customFormat="1">
      <c r="A2680" s="13"/>
      <c r="B2680" s="229"/>
      <c r="C2680" s="230"/>
      <c r="D2680" s="221" t="s">
        <v>186</v>
      </c>
      <c r="E2680" s="231" t="s">
        <v>32</v>
      </c>
      <c r="F2680" s="232" t="s">
        <v>2627</v>
      </c>
      <c r="G2680" s="230"/>
      <c r="H2680" s="233">
        <v>1</v>
      </c>
      <c r="I2680" s="234"/>
      <c r="J2680" s="230"/>
      <c r="K2680" s="230"/>
      <c r="L2680" s="235"/>
      <c r="M2680" s="236"/>
      <c r="N2680" s="237"/>
      <c r="O2680" s="237"/>
      <c r="P2680" s="237"/>
      <c r="Q2680" s="237"/>
      <c r="R2680" s="237"/>
      <c r="S2680" s="237"/>
      <c r="T2680" s="238"/>
      <c r="U2680" s="13"/>
      <c r="V2680" s="13"/>
      <c r="W2680" s="13"/>
      <c r="X2680" s="13"/>
      <c r="Y2680" s="13"/>
      <c r="Z2680" s="13"/>
      <c r="AA2680" s="13"/>
      <c r="AB2680" s="13"/>
      <c r="AC2680" s="13"/>
      <c r="AD2680" s="13"/>
      <c r="AE2680" s="13"/>
      <c r="AT2680" s="239" t="s">
        <v>186</v>
      </c>
      <c r="AU2680" s="239" t="s">
        <v>88</v>
      </c>
      <c r="AV2680" s="13" t="s">
        <v>88</v>
      </c>
      <c r="AW2680" s="13" t="s">
        <v>39</v>
      </c>
      <c r="AX2680" s="13" t="s">
        <v>86</v>
      </c>
      <c r="AY2680" s="239" t="s">
        <v>146</v>
      </c>
    </row>
    <row r="2681" s="2" customFormat="1" ht="24.15" customHeight="1">
      <c r="A2681" s="42"/>
      <c r="B2681" s="43"/>
      <c r="C2681" s="265" t="s">
        <v>2628</v>
      </c>
      <c r="D2681" s="265" t="s">
        <v>286</v>
      </c>
      <c r="E2681" s="266" t="s">
        <v>2629</v>
      </c>
      <c r="F2681" s="267" t="s">
        <v>2630</v>
      </c>
      <c r="G2681" s="268" t="s">
        <v>294</v>
      </c>
      <c r="H2681" s="269">
        <v>3.7080000000000002</v>
      </c>
      <c r="I2681" s="270"/>
      <c r="J2681" s="271">
        <f>ROUND(I2681*H2681,2)</f>
        <v>0</v>
      </c>
      <c r="K2681" s="267" t="s">
        <v>152</v>
      </c>
      <c r="L2681" s="272"/>
      <c r="M2681" s="273" t="s">
        <v>32</v>
      </c>
      <c r="N2681" s="274" t="s">
        <v>49</v>
      </c>
      <c r="O2681" s="88"/>
      <c r="P2681" s="217">
        <f>O2681*H2681</f>
        <v>0</v>
      </c>
      <c r="Q2681" s="217">
        <v>0.001</v>
      </c>
      <c r="R2681" s="217">
        <f>Q2681*H2681</f>
        <v>0.0037080000000000004</v>
      </c>
      <c r="S2681" s="217">
        <v>0</v>
      </c>
      <c r="T2681" s="218">
        <f>S2681*H2681</f>
        <v>0</v>
      </c>
      <c r="U2681" s="42"/>
      <c r="V2681" s="42"/>
      <c r="W2681" s="42"/>
      <c r="X2681" s="42"/>
      <c r="Y2681" s="42"/>
      <c r="Z2681" s="42"/>
      <c r="AA2681" s="42"/>
      <c r="AB2681" s="42"/>
      <c r="AC2681" s="42"/>
      <c r="AD2681" s="42"/>
      <c r="AE2681" s="42"/>
      <c r="AR2681" s="219" t="s">
        <v>538</v>
      </c>
      <c r="AT2681" s="219" t="s">
        <v>286</v>
      </c>
      <c r="AU2681" s="219" t="s">
        <v>88</v>
      </c>
      <c r="AY2681" s="20" t="s">
        <v>146</v>
      </c>
      <c r="BE2681" s="220">
        <f>IF(N2681="základní",J2681,0)</f>
        <v>0</v>
      </c>
      <c r="BF2681" s="220">
        <f>IF(N2681="snížená",J2681,0)</f>
        <v>0</v>
      </c>
      <c r="BG2681" s="220">
        <f>IF(N2681="zákl. přenesená",J2681,0)</f>
        <v>0</v>
      </c>
      <c r="BH2681" s="220">
        <f>IF(N2681="sníž. přenesená",J2681,0)</f>
        <v>0</v>
      </c>
      <c r="BI2681" s="220">
        <f>IF(N2681="nulová",J2681,0)</f>
        <v>0</v>
      </c>
      <c r="BJ2681" s="20" t="s">
        <v>86</v>
      </c>
      <c r="BK2681" s="220">
        <f>ROUND(I2681*H2681,2)</f>
        <v>0</v>
      </c>
      <c r="BL2681" s="20" t="s">
        <v>362</v>
      </c>
      <c r="BM2681" s="219" t="s">
        <v>2631</v>
      </c>
    </row>
    <row r="2682" s="2" customFormat="1">
      <c r="A2682" s="42"/>
      <c r="B2682" s="43"/>
      <c r="C2682" s="44"/>
      <c r="D2682" s="221" t="s">
        <v>155</v>
      </c>
      <c r="E2682" s="44"/>
      <c r="F2682" s="222" t="s">
        <v>2630</v>
      </c>
      <c r="G2682" s="44"/>
      <c r="H2682" s="44"/>
      <c r="I2682" s="223"/>
      <c r="J2682" s="44"/>
      <c r="K2682" s="44"/>
      <c r="L2682" s="48"/>
      <c r="M2682" s="224"/>
      <c r="N2682" s="225"/>
      <c r="O2682" s="88"/>
      <c r="P2682" s="88"/>
      <c r="Q2682" s="88"/>
      <c r="R2682" s="88"/>
      <c r="S2682" s="88"/>
      <c r="T2682" s="89"/>
      <c r="U2682" s="42"/>
      <c r="V2682" s="42"/>
      <c r="W2682" s="42"/>
      <c r="X2682" s="42"/>
      <c r="Y2682" s="42"/>
      <c r="Z2682" s="42"/>
      <c r="AA2682" s="42"/>
      <c r="AB2682" s="42"/>
      <c r="AC2682" s="42"/>
      <c r="AD2682" s="42"/>
      <c r="AE2682" s="42"/>
      <c r="AT2682" s="20" t="s">
        <v>155</v>
      </c>
      <c r="AU2682" s="20" t="s">
        <v>88</v>
      </c>
    </row>
    <row r="2683" s="13" customFormat="1">
      <c r="A2683" s="13"/>
      <c r="B2683" s="229"/>
      <c r="C2683" s="230"/>
      <c r="D2683" s="221" t="s">
        <v>186</v>
      </c>
      <c r="E2683" s="231" t="s">
        <v>32</v>
      </c>
      <c r="F2683" s="232" t="s">
        <v>2632</v>
      </c>
      <c r="G2683" s="230"/>
      <c r="H2683" s="233">
        <v>3.7080000000000002</v>
      </c>
      <c r="I2683" s="234"/>
      <c r="J2683" s="230"/>
      <c r="K2683" s="230"/>
      <c r="L2683" s="235"/>
      <c r="M2683" s="236"/>
      <c r="N2683" s="237"/>
      <c r="O2683" s="237"/>
      <c r="P2683" s="237"/>
      <c r="Q2683" s="237"/>
      <c r="R2683" s="237"/>
      <c r="S2683" s="237"/>
      <c r="T2683" s="238"/>
      <c r="U2683" s="13"/>
      <c r="V2683" s="13"/>
      <c r="W2683" s="13"/>
      <c r="X2683" s="13"/>
      <c r="Y2683" s="13"/>
      <c r="Z2683" s="13"/>
      <c r="AA2683" s="13"/>
      <c r="AB2683" s="13"/>
      <c r="AC2683" s="13"/>
      <c r="AD2683" s="13"/>
      <c r="AE2683" s="13"/>
      <c r="AT2683" s="239" t="s">
        <v>186</v>
      </c>
      <c r="AU2683" s="239" t="s">
        <v>88</v>
      </c>
      <c r="AV2683" s="13" t="s">
        <v>88</v>
      </c>
      <c r="AW2683" s="13" t="s">
        <v>39</v>
      </c>
      <c r="AX2683" s="13" t="s">
        <v>86</v>
      </c>
      <c r="AY2683" s="239" t="s">
        <v>146</v>
      </c>
    </row>
    <row r="2684" s="2" customFormat="1" ht="44.25" customHeight="1">
      <c r="A2684" s="42"/>
      <c r="B2684" s="43"/>
      <c r="C2684" s="208" t="s">
        <v>2633</v>
      </c>
      <c r="D2684" s="208" t="s">
        <v>149</v>
      </c>
      <c r="E2684" s="209" t="s">
        <v>2634</v>
      </c>
      <c r="F2684" s="210" t="s">
        <v>2635</v>
      </c>
      <c r="G2684" s="211" t="s">
        <v>802</v>
      </c>
      <c r="H2684" s="212">
        <v>2</v>
      </c>
      <c r="I2684" s="213"/>
      <c r="J2684" s="214">
        <f>ROUND(I2684*H2684,2)</f>
        <v>0</v>
      </c>
      <c r="K2684" s="210" t="s">
        <v>152</v>
      </c>
      <c r="L2684" s="48"/>
      <c r="M2684" s="215" t="s">
        <v>32</v>
      </c>
      <c r="N2684" s="216" t="s">
        <v>49</v>
      </c>
      <c r="O2684" s="88"/>
      <c r="P2684" s="217">
        <f>O2684*H2684</f>
        <v>0</v>
      </c>
      <c r="Q2684" s="217">
        <v>0</v>
      </c>
      <c r="R2684" s="217">
        <f>Q2684*H2684</f>
        <v>0</v>
      </c>
      <c r="S2684" s="217">
        <v>0</v>
      </c>
      <c r="T2684" s="218">
        <f>S2684*H2684</f>
        <v>0</v>
      </c>
      <c r="U2684" s="42"/>
      <c r="V2684" s="42"/>
      <c r="W2684" s="42"/>
      <c r="X2684" s="42"/>
      <c r="Y2684" s="42"/>
      <c r="Z2684" s="42"/>
      <c r="AA2684" s="42"/>
      <c r="AB2684" s="42"/>
      <c r="AC2684" s="42"/>
      <c r="AD2684" s="42"/>
      <c r="AE2684" s="42"/>
      <c r="AR2684" s="219" t="s">
        <v>362</v>
      </c>
      <c r="AT2684" s="219" t="s">
        <v>149</v>
      </c>
      <c r="AU2684" s="219" t="s">
        <v>88</v>
      </c>
      <c r="AY2684" s="20" t="s">
        <v>146</v>
      </c>
      <c r="BE2684" s="220">
        <f>IF(N2684="základní",J2684,0)</f>
        <v>0</v>
      </c>
      <c r="BF2684" s="220">
        <f>IF(N2684="snížená",J2684,0)</f>
        <v>0</v>
      </c>
      <c r="BG2684" s="220">
        <f>IF(N2684="zákl. přenesená",J2684,0)</f>
        <v>0</v>
      </c>
      <c r="BH2684" s="220">
        <f>IF(N2684="sníž. přenesená",J2684,0)</f>
        <v>0</v>
      </c>
      <c r="BI2684" s="220">
        <f>IF(N2684="nulová",J2684,0)</f>
        <v>0</v>
      </c>
      <c r="BJ2684" s="20" t="s">
        <v>86</v>
      </c>
      <c r="BK2684" s="220">
        <f>ROUND(I2684*H2684,2)</f>
        <v>0</v>
      </c>
      <c r="BL2684" s="20" t="s">
        <v>362</v>
      </c>
      <c r="BM2684" s="219" t="s">
        <v>2636</v>
      </c>
    </row>
    <row r="2685" s="2" customFormat="1">
      <c r="A2685" s="42"/>
      <c r="B2685" s="43"/>
      <c r="C2685" s="44"/>
      <c r="D2685" s="221" t="s">
        <v>155</v>
      </c>
      <c r="E2685" s="44"/>
      <c r="F2685" s="222" t="s">
        <v>2637</v>
      </c>
      <c r="G2685" s="44"/>
      <c r="H2685" s="44"/>
      <c r="I2685" s="223"/>
      <c r="J2685" s="44"/>
      <c r="K2685" s="44"/>
      <c r="L2685" s="48"/>
      <c r="M2685" s="224"/>
      <c r="N2685" s="225"/>
      <c r="O2685" s="88"/>
      <c r="P2685" s="88"/>
      <c r="Q2685" s="88"/>
      <c r="R2685" s="88"/>
      <c r="S2685" s="88"/>
      <c r="T2685" s="89"/>
      <c r="U2685" s="42"/>
      <c r="V2685" s="42"/>
      <c r="W2685" s="42"/>
      <c r="X2685" s="42"/>
      <c r="Y2685" s="42"/>
      <c r="Z2685" s="42"/>
      <c r="AA2685" s="42"/>
      <c r="AB2685" s="42"/>
      <c r="AC2685" s="42"/>
      <c r="AD2685" s="42"/>
      <c r="AE2685" s="42"/>
      <c r="AT2685" s="20" t="s">
        <v>155</v>
      </c>
      <c r="AU2685" s="20" t="s">
        <v>88</v>
      </c>
    </row>
    <row r="2686" s="2" customFormat="1">
      <c r="A2686" s="42"/>
      <c r="B2686" s="43"/>
      <c r="C2686" s="44"/>
      <c r="D2686" s="226" t="s">
        <v>156</v>
      </c>
      <c r="E2686" s="44"/>
      <c r="F2686" s="227" t="s">
        <v>2638</v>
      </c>
      <c r="G2686" s="44"/>
      <c r="H2686" s="44"/>
      <c r="I2686" s="223"/>
      <c r="J2686" s="44"/>
      <c r="K2686" s="44"/>
      <c r="L2686" s="48"/>
      <c r="M2686" s="224"/>
      <c r="N2686" s="225"/>
      <c r="O2686" s="88"/>
      <c r="P2686" s="88"/>
      <c r="Q2686" s="88"/>
      <c r="R2686" s="88"/>
      <c r="S2686" s="88"/>
      <c r="T2686" s="89"/>
      <c r="U2686" s="42"/>
      <c r="V2686" s="42"/>
      <c r="W2686" s="42"/>
      <c r="X2686" s="42"/>
      <c r="Y2686" s="42"/>
      <c r="Z2686" s="42"/>
      <c r="AA2686" s="42"/>
      <c r="AB2686" s="42"/>
      <c r="AC2686" s="42"/>
      <c r="AD2686" s="42"/>
      <c r="AE2686" s="42"/>
      <c r="AT2686" s="20" t="s">
        <v>156</v>
      </c>
      <c r="AU2686" s="20" t="s">
        <v>88</v>
      </c>
    </row>
    <row r="2687" s="13" customFormat="1">
      <c r="A2687" s="13"/>
      <c r="B2687" s="229"/>
      <c r="C2687" s="230"/>
      <c r="D2687" s="221" t="s">
        <v>186</v>
      </c>
      <c r="E2687" s="231" t="s">
        <v>32</v>
      </c>
      <c r="F2687" s="232" t="s">
        <v>2639</v>
      </c>
      <c r="G2687" s="230"/>
      <c r="H2687" s="233">
        <v>1</v>
      </c>
      <c r="I2687" s="234"/>
      <c r="J2687" s="230"/>
      <c r="K2687" s="230"/>
      <c r="L2687" s="235"/>
      <c r="M2687" s="236"/>
      <c r="N2687" s="237"/>
      <c r="O2687" s="237"/>
      <c r="P2687" s="237"/>
      <c r="Q2687" s="237"/>
      <c r="R2687" s="237"/>
      <c r="S2687" s="237"/>
      <c r="T2687" s="238"/>
      <c r="U2687" s="13"/>
      <c r="V2687" s="13"/>
      <c r="W2687" s="13"/>
      <c r="X2687" s="13"/>
      <c r="Y2687" s="13"/>
      <c r="Z2687" s="13"/>
      <c r="AA2687" s="13"/>
      <c r="AB2687" s="13"/>
      <c r="AC2687" s="13"/>
      <c r="AD2687" s="13"/>
      <c r="AE2687" s="13"/>
      <c r="AT2687" s="239" t="s">
        <v>186</v>
      </c>
      <c r="AU2687" s="239" t="s">
        <v>88</v>
      </c>
      <c r="AV2687" s="13" t="s">
        <v>88</v>
      </c>
      <c r="AW2687" s="13" t="s">
        <v>39</v>
      </c>
      <c r="AX2687" s="13" t="s">
        <v>78</v>
      </c>
      <c r="AY2687" s="239" t="s">
        <v>146</v>
      </c>
    </row>
    <row r="2688" s="13" customFormat="1">
      <c r="A2688" s="13"/>
      <c r="B2688" s="229"/>
      <c r="C2688" s="230"/>
      <c r="D2688" s="221" t="s">
        <v>186</v>
      </c>
      <c r="E2688" s="231" t="s">
        <v>32</v>
      </c>
      <c r="F2688" s="232" t="s">
        <v>2640</v>
      </c>
      <c r="G2688" s="230"/>
      <c r="H2688" s="233">
        <v>1</v>
      </c>
      <c r="I2688" s="234"/>
      <c r="J2688" s="230"/>
      <c r="K2688" s="230"/>
      <c r="L2688" s="235"/>
      <c r="M2688" s="236"/>
      <c r="N2688" s="237"/>
      <c r="O2688" s="237"/>
      <c r="P2688" s="237"/>
      <c r="Q2688" s="237"/>
      <c r="R2688" s="237"/>
      <c r="S2688" s="237"/>
      <c r="T2688" s="238"/>
      <c r="U2688" s="13"/>
      <c r="V2688" s="13"/>
      <c r="W2688" s="13"/>
      <c r="X2688" s="13"/>
      <c r="Y2688" s="13"/>
      <c r="Z2688" s="13"/>
      <c r="AA2688" s="13"/>
      <c r="AB2688" s="13"/>
      <c r="AC2688" s="13"/>
      <c r="AD2688" s="13"/>
      <c r="AE2688" s="13"/>
      <c r="AT2688" s="239" t="s">
        <v>186</v>
      </c>
      <c r="AU2688" s="239" t="s">
        <v>88</v>
      </c>
      <c r="AV2688" s="13" t="s">
        <v>88</v>
      </c>
      <c r="AW2688" s="13" t="s">
        <v>39</v>
      </c>
      <c r="AX2688" s="13" t="s">
        <v>78</v>
      </c>
      <c r="AY2688" s="239" t="s">
        <v>146</v>
      </c>
    </row>
    <row r="2689" s="15" customFormat="1">
      <c r="A2689" s="15"/>
      <c r="B2689" s="254"/>
      <c r="C2689" s="255"/>
      <c r="D2689" s="221" t="s">
        <v>186</v>
      </c>
      <c r="E2689" s="256" t="s">
        <v>32</v>
      </c>
      <c r="F2689" s="257" t="s">
        <v>256</v>
      </c>
      <c r="G2689" s="255"/>
      <c r="H2689" s="258">
        <v>2</v>
      </c>
      <c r="I2689" s="259"/>
      <c r="J2689" s="255"/>
      <c r="K2689" s="255"/>
      <c r="L2689" s="260"/>
      <c r="M2689" s="261"/>
      <c r="N2689" s="262"/>
      <c r="O2689" s="262"/>
      <c r="P2689" s="262"/>
      <c r="Q2689" s="262"/>
      <c r="R2689" s="262"/>
      <c r="S2689" s="262"/>
      <c r="T2689" s="263"/>
      <c r="U2689" s="15"/>
      <c r="V2689" s="15"/>
      <c r="W2689" s="15"/>
      <c r="X2689" s="15"/>
      <c r="Y2689" s="15"/>
      <c r="Z2689" s="15"/>
      <c r="AA2689" s="15"/>
      <c r="AB2689" s="15"/>
      <c r="AC2689" s="15"/>
      <c r="AD2689" s="15"/>
      <c r="AE2689" s="15"/>
      <c r="AT2689" s="264" t="s">
        <v>186</v>
      </c>
      <c r="AU2689" s="264" t="s">
        <v>88</v>
      </c>
      <c r="AV2689" s="15" t="s">
        <v>171</v>
      </c>
      <c r="AW2689" s="15" t="s">
        <v>39</v>
      </c>
      <c r="AX2689" s="15" t="s">
        <v>86</v>
      </c>
      <c r="AY2689" s="264" t="s">
        <v>146</v>
      </c>
    </row>
    <row r="2690" s="2" customFormat="1" ht="24.15" customHeight="1">
      <c r="A2690" s="42"/>
      <c r="B2690" s="43"/>
      <c r="C2690" s="265" t="s">
        <v>2641</v>
      </c>
      <c r="D2690" s="265" t="s">
        <v>286</v>
      </c>
      <c r="E2690" s="266" t="s">
        <v>2642</v>
      </c>
      <c r="F2690" s="267" t="s">
        <v>2643</v>
      </c>
      <c r="G2690" s="268" t="s">
        <v>294</v>
      </c>
      <c r="H2690" s="269">
        <v>10.5</v>
      </c>
      <c r="I2690" s="270"/>
      <c r="J2690" s="271">
        <f>ROUND(I2690*H2690,2)</f>
        <v>0</v>
      </c>
      <c r="K2690" s="267" t="s">
        <v>152</v>
      </c>
      <c r="L2690" s="272"/>
      <c r="M2690" s="273" t="s">
        <v>32</v>
      </c>
      <c r="N2690" s="274" t="s">
        <v>49</v>
      </c>
      <c r="O2690" s="88"/>
      <c r="P2690" s="217">
        <f>O2690*H2690</f>
        <v>0</v>
      </c>
      <c r="Q2690" s="217">
        <v>0.001</v>
      </c>
      <c r="R2690" s="217">
        <f>Q2690*H2690</f>
        <v>0.010500000000000001</v>
      </c>
      <c r="S2690" s="217">
        <v>0</v>
      </c>
      <c r="T2690" s="218">
        <f>S2690*H2690</f>
        <v>0</v>
      </c>
      <c r="U2690" s="42"/>
      <c r="V2690" s="42"/>
      <c r="W2690" s="42"/>
      <c r="X2690" s="42"/>
      <c r="Y2690" s="42"/>
      <c r="Z2690" s="42"/>
      <c r="AA2690" s="42"/>
      <c r="AB2690" s="42"/>
      <c r="AC2690" s="42"/>
      <c r="AD2690" s="42"/>
      <c r="AE2690" s="42"/>
      <c r="AR2690" s="219" t="s">
        <v>538</v>
      </c>
      <c r="AT2690" s="219" t="s">
        <v>286</v>
      </c>
      <c r="AU2690" s="219" t="s">
        <v>88</v>
      </c>
      <c r="AY2690" s="20" t="s">
        <v>146</v>
      </c>
      <c r="BE2690" s="220">
        <f>IF(N2690="základní",J2690,0)</f>
        <v>0</v>
      </c>
      <c r="BF2690" s="220">
        <f>IF(N2690="snížená",J2690,0)</f>
        <v>0</v>
      </c>
      <c r="BG2690" s="220">
        <f>IF(N2690="zákl. přenesená",J2690,0)</f>
        <v>0</v>
      </c>
      <c r="BH2690" s="220">
        <f>IF(N2690="sníž. přenesená",J2690,0)</f>
        <v>0</v>
      </c>
      <c r="BI2690" s="220">
        <f>IF(N2690="nulová",J2690,0)</f>
        <v>0</v>
      </c>
      <c r="BJ2690" s="20" t="s">
        <v>86</v>
      </c>
      <c r="BK2690" s="220">
        <f>ROUND(I2690*H2690,2)</f>
        <v>0</v>
      </c>
      <c r="BL2690" s="20" t="s">
        <v>362</v>
      </c>
      <c r="BM2690" s="219" t="s">
        <v>2644</v>
      </c>
    </row>
    <row r="2691" s="2" customFormat="1">
      <c r="A2691" s="42"/>
      <c r="B2691" s="43"/>
      <c r="C2691" s="44"/>
      <c r="D2691" s="221" t="s">
        <v>155</v>
      </c>
      <c r="E2691" s="44"/>
      <c r="F2691" s="222" t="s">
        <v>2643</v>
      </c>
      <c r="G2691" s="44"/>
      <c r="H2691" s="44"/>
      <c r="I2691" s="223"/>
      <c r="J2691" s="44"/>
      <c r="K2691" s="44"/>
      <c r="L2691" s="48"/>
      <c r="M2691" s="224"/>
      <c r="N2691" s="225"/>
      <c r="O2691" s="88"/>
      <c r="P2691" s="88"/>
      <c r="Q2691" s="88"/>
      <c r="R2691" s="88"/>
      <c r="S2691" s="88"/>
      <c r="T2691" s="89"/>
      <c r="U2691" s="42"/>
      <c r="V2691" s="42"/>
      <c r="W2691" s="42"/>
      <c r="X2691" s="42"/>
      <c r="Y2691" s="42"/>
      <c r="Z2691" s="42"/>
      <c r="AA2691" s="42"/>
      <c r="AB2691" s="42"/>
      <c r="AC2691" s="42"/>
      <c r="AD2691" s="42"/>
      <c r="AE2691" s="42"/>
      <c r="AT2691" s="20" t="s">
        <v>155</v>
      </c>
      <c r="AU2691" s="20" t="s">
        <v>88</v>
      </c>
    </row>
    <row r="2692" s="13" customFormat="1">
      <c r="A2692" s="13"/>
      <c r="B2692" s="229"/>
      <c r="C2692" s="230"/>
      <c r="D2692" s="221" t="s">
        <v>186</v>
      </c>
      <c r="E2692" s="231" t="s">
        <v>32</v>
      </c>
      <c r="F2692" s="232" t="s">
        <v>2645</v>
      </c>
      <c r="G2692" s="230"/>
      <c r="H2692" s="233">
        <v>10.5</v>
      </c>
      <c r="I2692" s="234"/>
      <c r="J2692" s="230"/>
      <c r="K2692" s="230"/>
      <c r="L2692" s="235"/>
      <c r="M2692" s="236"/>
      <c r="N2692" s="237"/>
      <c r="O2692" s="237"/>
      <c r="P2692" s="237"/>
      <c r="Q2692" s="237"/>
      <c r="R2692" s="237"/>
      <c r="S2692" s="237"/>
      <c r="T2692" s="238"/>
      <c r="U2692" s="13"/>
      <c r="V2692" s="13"/>
      <c r="W2692" s="13"/>
      <c r="X2692" s="13"/>
      <c r="Y2692" s="13"/>
      <c r="Z2692" s="13"/>
      <c r="AA2692" s="13"/>
      <c r="AB2692" s="13"/>
      <c r="AC2692" s="13"/>
      <c r="AD2692" s="13"/>
      <c r="AE2692" s="13"/>
      <c r="AT2692" s="239" t="s">
        <v>186</v>
      </c>
      <c r="AU2692" s="239" t="s">
        <v>88</v>
      </c>
      <c r="AV2692" s="13" t="s">
        <v>88</v>
      </c>
      <c r="AW2692" s="13" t="s">
        <v>39</v>
      </c>
      <c r="AX2692" s="13" t="s">
        <v>86</v>
      </c>
      <c r="AY2692" s="239" t="s">
        <v>146</v>
      </c>
    </row>
    <row r="2693" s="2" customFormat="1" ht="37.8" customHeight="1">
      <c r="A2693" s="42"/>
      <c r="B2693" s="43"/>
      <c r="C2693" s="208" t="s">
        <v>2646</v>
      </c>
      <c r="D2693" s="208" t="s">
        <v>149</v>
      </c>
      <c r="E2693" s="209" t="s">
        <v>2647</v>
      </c>
      <c r="F2693" s="210" t="s">
        <v>2648</v>
      </c>
      <c r="G2693" s="211" t="s">
        <v>802</v>
      </c>
      <c r="H2693" s="212">
        <v>1</v>
      </c>
      <c r="I2693" s="213"/>
      <c r="J2693" s="214">
        <f>ROUND(I2693*H2693,2)</f>
        <v>0</v>
      </c>
      <c r="K2693" s="210" t="s">
        <v>152</v>
      </c>
      <c r="L2693" s="48"/>
      <c r="M2693" s="215" t="s">
        <v>32</v>
      </c>
      <c r="N2693" s="216" t="s">
        <v>49</v>
      </c>
      <c r="O2693" s="88"/>
      <c r="P2693" s="217">
        <f>O2693*H2693</f>
        <v>0</v>
      </c>
      <c r="Q2693" s="217">
        <v>0</v>
      </c>
      <c r="R2693" s="217">
        <f>Q2693*H2693</f>
        <v>0</v>
      </c>
      <c r="S2693" s="217">
        <v>0</v>
      </c>
      <c r="T2693" s="218">
        <f>S2693*H2693</f>
        <v>0</v>
      </c>
      <c r="U2693" s="42"/>
      <c r="V2693" s="42"/>
      <c r="W2693" s="42"/>
      <c r="X2693" s="42"/>
      <c r="Y2693" s="42"/>
      <c r="Z2693" s="42"/>
      <c r="AA2693" s="42"/>
      <c r="AB2693" s="42"/>
      <c r="AC2693" s="42"/>
      <c r="AD2693" s="42"/>
      <c r="AE2693" s="42"/>
      <c r="AR2693" s="219" t="s">
        <v>362</v>
      </c>
      <c r="AT2693" s="219" t="s">
        <v>149</v>
      </c>
      <c r="AU2693" s="219" t="s">
        <v>88</v>
      </c>
      <c r="AY2693" s="20" t="s">
        <v>146</v>
      </c>
      <c r="BE2693" s="220">
        <f>IF(N2693="základní",J2693,0)</f>
        <v>0</v>
      </c>
      <c r="BF2693" s="220">
        <f>IF(N2693="snížená",J2693,0)</f>
        <v>0</v>
      </c>
      <c r="BG2693" s="220">
        <f>IF(N2693="zákl. přenesená",J2693,0)</f>
        <v>0</v>
      </c>
      <c r="BH2693" s="220">
        <f>IF(N2693="sníž. přenesená",J2693,0)</f>
        <v>0</v>
      </c>
      <c r="BI2693" s="220">
        <f>IF(N2693="nulová",J2693,0)</f>
        <v>0</v>
      </c>
      <c r="BJ2693" s="20" t="s">
        <v>86</v>
      </c>
      <c r="BK2693" s="220">
        <f>ROUND(I2693*H2693,2)</f>
        <v>0</v>
      </c>
      <c r="BL2693" s="20" t="s">
        <v>362</v>
      </c>
      <c r="BM2693" s="219" t="s">
        <v>2649</v>
      </c>
    </row>
    <row r="2694" s="2" customFormat="1">
      <c r="A2694" s="42"/>
      <c r="B2694" s="43"/>
      <c r="C2694" s="44"/>
      <c r="D2694" s="221" t="s">
        <v>155</v>
      </c>
      <c r="E2694" s="44"/>
      <c r="F2694" s="222" t="s">
        <v>2650</v>
      </c>
      <c r="G2694" s="44"/>
      <c r="H2694" s="44"/>
      <c r="I2694" s="223"/>
      <c r="J2694" s="44"/>
      <c r="K2694" s="44"/>
      <c r="L2694" s="48"/>
      <c r="M2694" s="224"/>
      <c r="N2694" s="225"/>
      <c r="O2694" s="88"/>
      <c r="P2694" s="88"/>
      <c r="Q2694" s="88"/>
      <c r="R2694" s="88"/>
      <c r="S2694" s="88"/>
      <c r="T2694" s="89"/>
      <c r="U2694" s="42"/>
      <c r="V2694" s="42"/>
      <c r="W2694" s="42"/>
      <c r="X2694" s="42"/>
      <c r="Y2694" s="42"/>
      <c r="Z2694" s="42"/>
      <c r="AA2694" s="42"/>
      <c r="AB2694" s="42"/>
      <c r="AC2694" s="42"/>
      <c r="AD2694" s="42"/>
      <c r="AE2694" s="42"/>
      <c r="AT2694" s="20" t="s">
        <v>155</v>
      </c>
      <c r="AU2694" s="20" t="s">
        <v>88</v>
      </c>
    </row>
    <row r="2695" s="2" customFormat="1">
      <c r="A2695" s="42"/>
      <c r="B2695" s="43"/>
      <c r="C2695" s="44"/>
      <c r="D2695" s="226" t="s">
        <v>156</v>
      </c>
      <c r="E2695" s="44"/>
      <c r="F2695" s="227" t="s">
        <v>2651</v>
      </c>
      <c r="G2695" s="44"/>
      <c r="H2695" s="44"/>
      <c r="I2695" s="223"/>
      <c r="J2695" s="44"/>
      <c r="K2695" s="44"/>
      <c r="L2695" s="48"/>
      <c r="M2695" s="224"/>
      <c r="N2695" s="225"/>
      <c r="O2695" s="88"/>
      <c r="P2695" s="88"/>
      <c r="Q2695" s="88"/>
      <c r="R2695" s="88"/>
      <c r="S2695" s="88"/>
      <c r="T2695" s="89"/>
      <c r="U2695" s="42"/>
      <c r="V2695" s="42"/>
      <c r="W2695" s="42"/>
      <c r="X2695" s="42"/>
      <c r="Y2695" s="42"/>
      <c r="Z2695" s="42"/>
      <c r="AA2695" s="42"/>
      <c r="AB2695" s="42"/>
      <c r="AC2695" s="42"/>
      <c r="AD2695" s="42"/>
      <c r="AE2695" s="42"/>
      <c r="AT2695" s="20" t="s">
        <v>156</v>
      </c>
      <c r="AU2695" s="20" t="s">
        <v>88</v>
      </c>
    </row>
    <row r="2696" s="13" customFormat="1">
      <c r="A2696" s="13"/>
      <c r="B2696" s="229"/>
      <c r="C2696" s="230"/>
      <c r="D2696" s="221" t="s">
        <v>186</v>
      </c>
      <c r="E2696" s="231" t="s">
        <v>32</v>
      </c>
      <c r="F2696" s="232" t="s">
        <v>2652</v>
      </c>
      <c r="G2696" s="230"/>
      <c r="H2696" s="233">
        <v>1</v>
      </c>
      <c r="I2696" s="234"/>
      <c r="J2696" s="230"/>
      <c r="K2696" s="230"/>
      <c r="L2696" s="235"/>
      <c r="M2696" s="236"/>
      <c r="N2696" s="237"/>
      <c r="O2696" s="237"/>
      <c r="P2696" s="237"/>
      <c r="Q2696" s="237"/>
      <c r="R2696" s="237"/>
      <c r="S2696" s="237"/>
      <c r="T2696" s="238"/>
      <c r="U2696" s="13"/>
      <c r="V2696" s="13"/>
      <c r="W2696" s="13"/>
      <c r="X2696" s="13"/>
      <c r="Y2696" s="13"/>
      <c r="Z2696" s="13"/>
      <c r="AA2696" s="13"/>
      <c r="AB2696" s="13"/>
      <c r="AC2696" s="13"/>
      <c r="AD2696" s="13"/>
      <c r="AE2696" s="13"/>
      <c r="AT2696" s="239" t="s">
        <v>186</v>
      </c>
      <c r="AU2696" s="239" t="s">
        <v>88</v>
      </c>
      <c r="AV2696" s="13" t="s">
        <v>88</v>
      </c>
      <c r="AW2696" s="13" t="s">
        <v>39</v>
      </c>
      <c r="AX2696" s="13" t="s">
        <v>86</v>
      </c>
      <c r="AY2696" s="239" t="s">
        <v>146</v>
      </c>
    </row>
    <row r="2697" s="2" customFormat="1" ht="24.15" customHeight="1">
      <c r="A2697" s="42"/>
      <c r="B2697" s="43"/>
      <c r="C2697" s="265" t="s">
        <v>2653</v>
      </c>
      <c r="D2697" s="265" t="s">
        <v>286</v>
      </c>
      <c r="E2697" s="266" t="s">
        <v>2654</v>
      </c>
      <c r="F2697" s="267" t="s">
        <v>2655</v>
      </c>
      <c r="G2697" s="268" t="s">
        <v>294</v>
      </c>
      <c r="H2697" s="269">
        <v>8.6679999999999993</v>
      </c>
      <c r="I2697" s="270"/>
      <c r="J2697" s="271">
        <f>ROUND(I2697*H2697,2)</f>
        <v>0</v>
      </c>
      <c r="K2697" s="267" t="s">
        <v>152</v>
      </c>
      <c r="L2697" s="272"/>
      <c r="M2697" s="273" t="s">
        <v>32</v>
      </c>
      <c r="N2697" s="274" t="s">
        <v>49</v>
      </c>
      <c r="O2697" s="88"/>
      <c r="P2697" s="217">
        <f>O2697*H2697</f>
        <v>0</v>
      </c>
      <c r="Q2697" s="217">
        <v>0.001</v>
      </c>
      <c r="R2697" s="217">
        <f>Q2697*H2697</f>
        <v>0.0086679999999999986</v>
      </c>
      <c r="S2697" s="217">
        <v>0</v>
      </c>
      <c r="T2697" s="218">
        <f>S2697*H2697</f>
        <v>0</v>
      </c>
      <c r="U2697" s="42"/>
      <c r="V2697" s="42"/>
      <c r="W2697" s="42"/>
      <c r="X2697" s="42"/>
      <c r="Y2697" s="42"/>
      <c r="Z2697" s="42"/>
      <c r="AA2697" s="42"/>
      <c r="AB2697" s="42"/>
      <c r="AC2697" s="42"/>
      <c r="AD2697" s="42"/>
      <c r="AE2697" s="42"/>
      <c r="AR2697" s="219" t="s">
        <v>538</v>
      </c>
      <c r="AT2697" s="219" t="s">
        <v>286</v>
      </c>
      <c r="AU2697" s="219" t="s">
        <v>88</v>
      </c>
      <c r="AY2697" s="20" t="s">
        <v>146</v>
      </c>
      <c r="BE2697" s="220">
        <f>IF(N2697="základní",J2697,0)</f>
        <v>0</v>
      </c>
      <c r="BF2697" s="220">
        <f>IF(N2697="snížená",J2697,0)</f>
        <v>0</v>
      </c>
      <c r="BG2697" s="220">
        <f>IF(N2697="zákl. přenesená",J2697,0)</f>
        <v>0</v>
      </c>
      <c r="BH2697" s="220">
        <f>IF(N2697="sníž. přenesená",J2697,0)</f>
        <v>0</v>
      </c>
      <c r="BI2697" s="220">
        <f>IF(N2697="nulová",J2697,0)</f>
        <v>0</v>
      </c>
      <c r="BJ2697" s="20" t="s">
        <v>86</v>
      </c>
      <c r="BK2697" s="220">
        <f>ROUND(I2697*H2697,2)</f>
        <v>0</v>
      </c>
      <c r="BL2697" s="20" t="s">
        <v>362</v>
      </c>
      <c r="BM2697" s="219" t="s">
        <v>2656</v>
      </c>
    </row>
    <row r="2698" s="2" customFormat="1">
      <c r="A2698" s="42"/>
      <c r="B2698" s="43"/>
      <c r="C2698" s="44"/>
      <c r="D2698" s="221" t="s">
        <v>155</v>
      </c>
      <c r="E2698" s="44"/>
      <c r="F2698" s="222" t="s">
        <v>2655</v>
      </c>
      <c r="G2698" s="44"/>
      <c r="H2698" s="44"/>
      <c r="I2698" s="223"/>
      <c r="J2698" s="44"/>
      <c r="K2698" s="44"/>
      <c r="L2698" s="48"/>
      <c r="M2698" s="224"/>
      <c r="N2698" s="225"/>
      <c r="O2698" s="88"/>
      <c r="P2698" s="88"/>
      <c r="Q2698" s="88"/>
      <c r="R2698" s="88"/>
      <c r="S2698" s="88"/>
      <c r="T2698" s="89"/>
      <c r="U2698" s="42"/>
      <c r="V2698" s="42"/>
      <c r="W2698" s="42"/>
      <c r="X2698" s="42"/>
      <c r="Y2698" s="42"/>
      <c r="Z2698" s="42"/>
      <c r="AA2698" s="42"/>
      <c r="AB2698" s="42"/>
      <c r="AC2698" s="42"/>
      <c r="AD2698" s="42"/>
      <c r="AE2698" s="42"/>
      <c r="AT2698" s="20" t="s">
        <v>155</v>
      </c>
      <c r="AU2698" s="20" t="s">
        <v>88</v>
      </c>
    </row>
    <row r="2699" s="13" customFormat="1">
      <c r="A2699" s="13"/>
      <c r="B2699" s="229"/>
      <c r="C2699" s="230"/>
      <c r="D2699" s="221" t="s">
        <v>186</v>
      </c>
      <c r="E2699" s="231" t="s">
        <v>32</v>
      </c>
      <c r="F2699" s="232" t="s">
        <v>2657</v>
      </c>
      <c r="G2699" s="230"/>
      <c r="H2699" s="233">
        <v>8.6679999999999993</v>
      </c>
      <c r="I2699" s="234"/>
      <c r="J2699" s="230"/>
      <c r="K2699" s="230"/>
      <c r="L2699" s="235"/>
      <c r="M2699" s="236"/>
      <c r="N2699" s="237"/>
      <c r="O2699" s="237"/>
      <c r="P2699" s="237"/>
      <c r="Q2699" s="237"/>
      <c r="R2699" s="237"/>
      <c r="S2699" s="237"/>
      <c r="T2699" s="238"/>
      <c r="U2699" s="13"/>
      <c r="V2699" s="13"/>
      <c r="W2699" s="13"/>
      <c r="X2699" s="13"/>
      <c r="Y2699" s="13"/>
      <c r="Z2699" s="13"/>
      <c r="AA2699" s="13"/>
      <c r="AB2699" s="13"/>
      <c r="AC2699" s="13"/>
      <c r="AD2699" s="13"/>
      <c r="AE2699" s="13"/>
      <c r="AT2699" s="239" t="s">
        <v>186</v>
      </c>
      <c r="AU2699" s="239" t="s">
        <v>88</v>
      </c>
      <c r="AV2699" s="13" t="s">
        <v>88</v>
      </c>
      <c r="AW2699" s="13" t="s">
        <v>39</v>
      </c>
      <c r="AX2699" s="13" t="s">
        <v>86</v>
      </c>
      <c r="AY2699" s="239" t="s">
        <v>146</v>
      </c>
    </row>
    <row r="2700" s="2" customFormat="1" ht="24.15" customHeight="1">
      <c r="A2700" s="42"/>
      <c r="B2700" s="43"/>
      <c r="C2700" s="208" t="s">
        <v>2658</v>
      </c>
      <c r="D2700" s="208" t="s">
        <v>149</v>
      </c>
      <c r="E2700" s="209" t="s">
        <v>2659</v>
      </c>
      <c r="F2700" s="210" t="s">
        <v>2660</v>
      </c>
      <c r="G2700" s="211" t="s">
        <v>802</v>
      </c>
      <c r="H2700" s="212">
        <v>4</v>
      </c>
      <c r="I2700" s="213"/>
      <c r="J2700" s="214">
        <f>ROUND(I2700*H2700,2)</f>
        <v>0</v>
      </c>
      <c r="K2700" s="210" t="s">
        <v>152</v>
      </c>
      <c r="L2700" s="48"/>
      <c r="M2700" s="215" t="s">
        <v>32</v>
      </c>
      <c r="N2700" s="216" t="s">
        <v>49</v>
      </c>
      <c r="O2700" s="88"/>
      <c r="P2700" s="217">
        <f>O2700*H2700</f>
        <v>0</v>
      </c>
      <c r="Q2700" s="217">
        <v>0</v>
      </c>
      <c r="R2700" s="217">
        <f>Q2700*H2700</f>
        <v>0</v>
      </c>
      <c r="S2700" s="217">
        <v>0</v>
      </c>
      <c r="T2700" s="218">
        <f>S2700*H2700</f>
        <v>0</v>
      </c>
      <c r="U2700" s="42"/>
      <c r="V2700" s="42"/>
      <c r="W2700" s="42"/>
      <c r="X2700" s="42"/>
      <c r="Y2700" s="42"/>
      <c r="Z2700" s="42"/>
      <c r="AA2700" s="42"/>
      <c r="AB2700" s="42"/>
      <c r="AC2700" s="42"/>
      <c r="AD2700" s="42"/>
      <c r="AE2700" s="42"/>
      <c r="AR2700" s="219" t="s">
        <v>362</v>
      </c>
      <c r="AT2700" s="219" t="s">
        <v>149</v>
      </c>
      <c r="AU2700" s="219" t="s">
        <v>88</v>
      </c>
      <c r="AY2700" s="20" t="s">
        <v>146</v>
      </c>
      <c r="BE2700" s="220">
        <f>IF(N2700="základní",J2700,0)</f>
        <v>0</v>
      </c>
      <c r="BF2700" s="220">
        <f>IF(N2700="snížená",J2700,0)</f>
        <v>0</v>
      </c>
      <c r="BG2700" s="220">
        <f>IF(N2700="zákl. přenesená",J2700,0)</f>
        <v>0</v>
      </c>
      <c r="BH2700" s="220">
        <f>IF(N2700="sníž. přenesená",J2700,0)</f>
        <v>0</v>
      </c>
      <c r="BI2700" s="220">
        <f>IF(N2700="nulová",J2700,0)</f>
        <v>0</v>
      </c>
      <c r="BJ2700" s="20" t="s">
        <v>86</v>
      </c>
      <c r="BK2700" s="220">
        <f>ROUND(I2700*H2700,2)</f>
        <v>0</v>
      </c>
      <c r="BL2700" s="20" t="s">
        <v>362</v>
      </c>
      <c r="BM2700" s="219" t="s">
        <v>2661</v>
      </c>
    </row>
    <row r="2701" s="2" customFormat="1">
      <c r="A2701" s="42"/>
      <c r="B2701" s="43"/>
      <c r="C2701" s="44"/>
      <c r="D2701" s="221" t="s">
        <v>155</v>
      </c>
      <c r="E2701" s="44"/>
      <c r="F2701" s="222" t="s">
        <v>2662</v>
      </c>
      <c r="G2701" s="44"/>
      <c r="H2701" s="44"/>
      <c r="I2701" s="223"/>
      <c r="J2701" s="44"/>
      <c r="K2701" s="44"/>
      <c r="L2701" s="48"/>
      <c r="M2701" s="224"/>
      <c r="N2701" s="225"/>
      <c r="O2701" s="88"/>
      <c r="P2701" s="88"/>
      <c r="Q2701" s="88"/>
      <c r="R2701" s="88"/>
      <c r="S2701" s="88"/>
      <c r="T2701" s="89"/>
      <c r="U2701" s="42"/>
      <c r="V2701" s="42"/>
      <c r="W2701" s="42"/>
      <c r="X2701" s="42"/>
      <c r="Y2701" s="42"/>
      <c r="Z2701" s="42"/>
      <c r="AA2701" s="42"/>
      <c r="AB2701" s="42"/>
      <c r="AC2701" s="42"/>
      <c r="AD2701" s="42"/>
      <c r="AE2701" s="42"/>
      <c r="AT2701" s="20" t="s">
        <v>155</v>
      </c>
      <c r="AU2701" s="20" t="s">
        <v>88</v>
      </c>
    </row>
    <row r="2702" s="2" customFormat="1">
      <c r="A2702" s="42"/>
      <c r="B2702" s="43"/>
      <c r="C2702" s="44"/>
      <c r="D2702" s="226" t="s">
        <v>156</v>
      </c>
      <c r="E2702" s="44"/>
      <c r="F2702" s="227" t="s">
        <v>2663</v>
      </c>
      <c r="G2702" s="44"/>
      <c r="H2702" s="44"/>
      <c r="I2702" s="223"/>
      <c r="J2702" s="44"/>
      <c r="K2702" s="44"/>
      <c r="L2702" s="48"/>
      <c r="M2702" s="224"/>
      <c r="N2702" s="225"/>
      <c r="O2702" s="88"/>
      <c r="P2702" s="88"/>
      <c r="Q2702" s="88"/>
      <c r="R2702" s="88"/>
      <c r="S2702" s="88"/>
      <c r="T2702" s="89"/>
      <c r="U2702" s="42"/>
      <c r="V2702" s="42"/>
      <c r="W2702" s="42"/>
      <c r="X2702" s="42"/>
      <c r="Y2702" s="42"/>
      <c r="Z2702" s="42"/>
      <c r="AA2702" s="42"/>
      <c r="AB2702" s="42"/>
      <c r="AC2702" s="42"/>
      <c r="AD2702" s="42"/>
      <c r="AE2702" s="42"/>
      <c r="AT2702" s="20" t="s">
        <v>156</v>
      </c>
      <c r="AU2702" s="20" t="s">
        <v>88</v>
      </c>
    </row>
    <row r="2703" s="13" customFormat="1">
      <c r="A2703" s="13"/>
      <c r="B2703" s="229"/>
      <c r="C2703" s="230"/>
      <c r="D2703" s="221" t="s">
        <v>186</v>
      </c>
      <c r="E2703" s="231" t="s">
        <v>32</v>
      </c>
      <c r="F2703" s="232" t="s">
        <v>2652</v>
      </c>
      <c r="G2703" s="230"/>
      <c r="H2703" s="233">
        <v>1</v>
      </c>
      <c r="I2703" s="234"/>
      <c r="J2703" s="230"/>
      <c r="K2703" s="230"/>
      <c r="L2703" s="235"/>
      <c r="M2703" s="236"/>
      <c r="N2703" s="237"/>
      <c r="O2703" s="237"/>
      <c r="P2703" s="237"/>
      <c r="Q2703" s="237"/>
      <c r="R2703" s="237"/>
      <c r="S2703" s="237"/>
      <c r="T2703" s="238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13"/>
      <c r="AT2703" s="239" t="s">
        <v>186</v>
      </c>
      <c r="AU2703" s="239" t="s">
        <v>88</v>
      </c>
      <c r="AV2703" s="13" t="s">
        <v>88</v>
      </c>
      <c r="AW2703" s="13" t="s">
        <v>39</v>
      </c>
      <c r="AX2703" s="13" t="s">
        <v>78</v>
      </c>
      <c r="AY2703" s="239" t="s">
        <v>146</v>
      </c>
    </row>
    <row r="2704" s="13" customFormat="1">
      <c r="A2704" s="13"/>
      <c r="B2704" s="229"/>
      <c r="C2704" s="230"/>
      <c r="D2704" s="221" t="s">
        <v>186</v>
      </c>
      <c r="E2704" s="231" t="s">
        <v>32</v>
      </c>
      <c r="F2704" s="232" t="s">
        <v>2627</v>
      </c>
      <c r="G2704" s="230"/>
      <c r="H2704" s="233">
        <v>1</v>
      </c>
      <c r="I2704" s="234"/>
      <c r="J2704" s="230"/>
      <c r="K2704" s="230"/>
      <c r="L2704" s="235"/>
      <c r="M2704" s="236"/>
      <c r="N2704" s="237"/>
      <c r="O2704" s="237"/>
      <c r="P2704" s="237"/>
      <c r="Q2704" s="237"/>
      <c r="R2704" s="237"/>
      <c r="S2704" s="237"/>
      <c r="T2704" s="238"/>
      <c r="U2704" s="13"/>
      <c r="V2704" s="13"/>
      <c r="W2704" s="13"/>
      <c r="X2704" s="13"/>
      <c r="Y2704" s="13"/>
      <c r="Z2704" s="13"/>
      <c r="AA2704" s="13"/>
      <c r="AB2704" s="13"/>
      <c r="AC2704" s="13"/>
      <c r="AD2704" s="13"/>
      <c r="AE2704" s="13"/>
      <c r="AT2704" s="239" t="s">
        <v>186</v>
      </c>
      <c r="AU2704" s="239" t="s">
        <v>88</v>
      </c>
      <c r="AV2704" s="13" t="s">
        <v>88</v>
      </c>
      <c r="AW2704" s="13" t="s">
        <v>39</v>
      </c>
      <c r="AX2704" s="13" t="s">
        <v>78</v>
      </c>
      <c r="AY2704" s="239" t="s">
        <v>146</v>
      </c>
    </row>
    <row r="2705" s="13" customFormat="1">
      <c r="A2705" s="13"/>
      <c r="B2705" s="229"/>
      <c r="C2705" s="230"/>
      <c r="D2705" s="221" t="s">
        <v>186</v>
      </c>
      <c r="E2705" s="231" t="s">
        <v>32</v>
      </c>
      <c r="F2705" s="232" t="s">
        <v>2639</v>
      </c>
      <c r="G2705" s="230"/>
      <c r="H2705" s="233">
        <v>1</v>
      </c>
      <c r="I2705" s="234"/>
      <c r="J2705" s="230"/>
      <c r="K2705" s="230"/>
      <c r="L2705" s="235"/>
      <c r="M2705" s="236"/>
      <c r="N2705" s="237"/>
      <c r="O2705" s="237"/>
      <c r="P2705" s="237"/>
      <c r="Q2705" s="237"/>
      <c r="R2705" s="237"/>
      <c r="S2705" s="237"/>
      <c r="T2705" s="238"/>
      <c r="U2705" s="13"/>
      <c r="V2705" s="13"/>
      <c r="W2705" s="13"/>
      <c r="X2705" s="13"/>
      <c r="Y2705" s="13"/>
      <c r="Z2705" s="13"/>
      <c r="AA2705" s="13"/>
      <c r="AB2705" s="13"/>
      <c r="AC2705" s="13"/>
      <c r="AD2705" s="13"/>
      <c r="AE2705" s="13"/>
      <c r="AT2705" s="239" t="s">
        <v>186</v>
      </c>
      <c r="AU2705" s="239" t="s">
        <v>88</v>
      </c>
      <c r="AV2705" s="13" t="s">
        <v>88</v>
      </c>
      <c r="AW2705" s="13" t="s">
        <v>39</v>
      </c>
      <c r="AX2705" s="13" t="s">
        <v>78</v>
      </c>
      <c r="AY2705" s="239" t="s">
        <v>146</v>
      </c>
    </row>
    <row r="2706" s="13" customFormat="1">
      <c r="A2706" s="13"/>
      <c r="B2706" s="229"/>
      <c r="C2706" s="230"/>
      <c r="D2706" s="221" t="s">
        <v>186</v>
      </c>
      <c r="E2706" s="231" t="s">
        <v>32</v>
      </c>
      <c r="F2706" s="232" t="s">
        <v>2640</v>
      </c>
      <c r="G2706" s="230"/>
      <c r="H2706" s="233">
        <v>1</v>
      </c>
      <c r="I2706" s="234"/>
      <c r="J2706" s="230"/>
      <c r="K2706" s="230"/>
      <c r="L2706" s="235"/>
      <c r="M2706" s="236"/>
      <c r="N2706" s="237"/>
      <c r="O2706" s="237"/>
      <c r="P2706" s="237"/>
      <c r="Q2706" s="237"/>
      <c r="R2706" s="237"/>
      <c r="S2706" s="237"/>
      <c r="T2706" s="238"/>
      <c r="U2706" s="13"/>
      <c r="V2706" s="13"/>
      <c r="W2706" s="13"/>
      <c r="X2706" s="13"/>
      <c r="Y2706" s="13"/>
      <c r="Z2706" s="13"/>
      <c r="AA2706" s="13"/>
      <c r="AB2706" s="13"/>
      <c r="AC2706" s="13"/>
      <c r="AD2706" s="13"/>
      <c r="AE2706" s="13"/>
      <c r="AT2706" s="239" t="s">
        <v>186</v>
      </c>
      <c r="AU2706" s="239" t="s">
        <v>88</v>
      </c>
      <c r="AV2706" s="13" t="s">
        <v>88</v>
      </c>
      <c r="AW2706" s="13" t="s">
        <v>39</v>
      </c>
      <c r="AX2706" s="13" t="s">
        <v>78</v>
      </c>
      <c r="AY2706" s="239" t="s">
        <v>146</v>
      </c>
    </row>
    <row r="2707" s="15" customFormat="1">
      <c r="A2707" s="15"/>
      <c r="B2707" s="254"/>
      <c r="C2707" s="255"/>
      <c r="D2707" s="221" t="s">
        <v>186</v>
      </c>
      <c r="E2707" s="256" t="s">
        <v>32</v>
      </c>
      <c r="F2707" s="257" t="s">
        <v>256</v>
      </c>
      <c r="G2707" s="255"/>
      <c r="H2707" s="258">
        <v>4</v>
      </c>
      <c r="I2707" s="259"/>
      <c r="J2707" s="255"/>
      <c r="K2707" s="255"/>
      <c r="L2707" s="260"/>
      <c r="M2707" s="261"/>
      <c r="N2707" s="262"/>
      <c r="O2707" s="262"/>
      <c r="P2707" s="262"/>
      <c r="Q2707" s="262"/>
      <c r="R2707" s="262"/>
      <c r="S2707" s="262"/>
      <c r="T2707" s="263"/>
      <c r="U2707" s="15"/>
      <c r="V2707" s="15"/>
      <c r="W2707" s="15"/>
      <c r="X2707" s="15"/>
      <c r="Y2707" s="15"/>
      <c r="Z2707" s="15"/>
      <c r="AA2707" s="15"/>
      <c r="AB2707" s="15"/>
      <c r="AC2707" s="15"/>
      <c r="AD2707" s="15"/>
      <c r="AE2707" s="15"/>
      <c r="AT2707" s="264" t="s">
        <v>186</v>
      </c>
      <c r="AU2707" s="264" t="s">
        <v>88</v>
      </c>
      <c r="AV2707" s="15" t="s">
        <v>171</v>
      </c>
      <c r="AW2707" s="15" t="s">
        <v>39</v>
      </c>
      <c r="AX2707" s="15" t="s">
        <v>86</v>
      </c>
      <c r="AY2707" s="264" t="s">
        <v>146</v>
      </c>
    </row>
    <row r="2708" s="2" customFormat="1" ht="33" customHeight="1">
      <c r="A2708" s="42"/>
      <c r="B2708" s="43"/>
      <c r="C2708" s="265" t="s">
        <v>2664</v>
      </c>
      <c r="D2708" s="265" t="s">
        <v>286</v>
      </c>
      <c r="E2708" s="266" t="s">
        <v>2665</v>
      </c>
      <c r="F2708" s="267" t="s">
        <v>2666</v>
      </c>
      <c r="G2708" s="268" t="s">
        <v>802</v>
      </c>
      <c r="H2708" s="269">
        <v>1</v>
      </c>
      <c r="I2708" s="270"/>
      <c r="J2708" s="271">
        <f>ROUND(I2708*H2708,2)</f>
        <v>0</v>
      </c>
      <c r="K2708" s="267" t="s">
        <v>152</v>
      </c>
      <c r="L2708" s="272"/>
      <c r="M2708" s="273" t="s">
        <v>32</v>
      </c>
      <c r="N2708" s="274" t="s">
        <v>49</v>
      </c>
      <c r="O2708" s="88"/>
      <c r="P2708" s="217">
        <f>O2708*H2708</f>
        <v>0</v>
      </c>
      <c r="Q2708" s="217">
        <v>0.001</v>
      </c>
      <c r="R2708" s="217">
        <f>Q2708*H2708</f>
        <v>0.001</v>
      </c>
      <c r="S2708" s="217">
        <v>0</v>
      </c>
      <c r="T2708" s="218">
        <f>S2708*H2708</f>
        <v>0</v>
      </c>
      <c r="U2708" s="42"/>
      <c r="V2708" s="42"/>
      <c r="W2708" s="42"/>
      <c r="X2708" s="42"/>
      <c r="Y2708" s="42"/>
      <c r="Z2708" s="42"/>
      <c r="AA2708" s="42"/>
      <c r="AB2708" s="42"/>
      <c r="AC2708" s="42"/>
      <c r="AD2708" s="42"/>
      <c r="AE2708" s="42"/>
      <c r="AR2708" s="219" t="s">
        <v>538</v>
      </c>
      <c r="AT2708" s="219" t="s">
        <v>286</v>
      </c>
      <c r="AU2708" s="219" t="s">
        <v>88</v>
      </c>
      <c r="AY2708" s="20" t="s">
        <v>146</v>
      </c>
      <c r="BE2708" s="220">
        <f>IF(N2708="základní",J2708,0)</f>
        <v>0</v>
      </c>
      <c r="BF2708" s="220">
        <f>IF(N2708="snížená",J2708,0)</f>
        <v>0</v>
      </c>
      <c r="BG2708" s="220">
        <f>IF(N2708="zákl. přenesená",J2708,0)</f>
        <v>0</v>
      </c>
      <c r="BH2708" s="220">
        <f>IF(N2708="sníž. přenesená",J2708,0)</f>
        <v>0</v>
      </c>
      <c r="BI2708" s="220">
        <f>IF(N2708="nulová",J2708,0)</f>
        <v>0</v>
      </c>
      <c r="BJ2708" s="20" t="s">
        <v>86</v>
      </c>
      <c r="BK2708" s="220">
        <f>ROUND(I2708*H2708,2)</f>
        <v>0</v>
      </c>
      <c r="BL2708" s="20" t="s">
        <v>362</v>
      </c>
      <c r="BM2708" s="219" t="s">
        <v>2667</v>
      </c>
    </row>
    <row r="2709" s="2" customFormat="1">
      <c r="A2709" s="42"/>
      <c r="B2709" s="43"/>
      <c r="C2709" s="44"/>
      <c r="D2709" s="221" t="s">
        <v>155</v>
      </c>
      <c r="E2709" s="44"/>
      <c r="F2709" s="222" t="s">
        <v>2666</v>
      </c>
      <c r="G2709" s="44"/>
      <c r="H2709" s="44"/>
      <c r="I2709" s="223"/>
      <c r="J2709" s="44"/>
      <c r="K2709" s="44"/>
      <c r="L2709" s="48"/>
      <c r="M2709" s="224"/>
      <c r="N2709" s="225"/>
      <c r="O2709" s="88"/>
      <c r="P2709" s="88"/>
      <c r="Q2709" s="88"/>
      <c r="R2709" s="88"/>
      <c r="S2709" s="88"/>
      <c r="T2709" s="89"/>
      <c r="U2709" s="42"/>
      <c r="V2709" s="42"/>
      <c r="W2709" s="42"/>
      <c r="X2709" s="42"/>
      <c r="Y2709" s="42"/>
      <c r="Z2709" s="42"/>
      <c r="AA2709" s="42"/>
      <c r="AB2709" s="42"/>
      <c r="AC2709" s="42"/>
      <c r="AD2709" s="42"/>
      <c r="AE2709" s="42"/>
      <c r="AT2709" s="20" t="s">
        <v>155</v>
      </c>
      <c r="AU2709" s="20" t="s">
        <v>88</v>
      </c>
    </row>
    <row r="2710" s="2" customFormat="1" ht="33" customHeight="1">
      <c r="A2710" s="42"/>
      <c r="B2710" s="43"/>
      <c r="C2710" s="265" t="s">
        <v>2668</v>
      </c>
      <c r="D2710" s="265" t="s">
        <v>286</v>
      </c>
      <c r="E2710" s="266" t="s">
        <v>2669</v>
      </c>
      <c r="F2710" s="267" t="s">
        <v>2670</v>
      </c>
      <c r="G2710" s="268" t="s">
        <v>802</v>
      </c>
      <c r="H2710" s="269">
        <v>2</v>
      </c>
      <c r="I2710" s="270"/>
      <c r="J2710" s="271">
        <f>ROUND(I2710*H2710,2)</f>
        <v>0</v>
      </c>
      <c r="K2710" s="267" t="s">
        <v>152</v>
      </c>
      <c r="L2710" s="272"/>
      <c r="M2710" s="273" t="s">
        <v>32</v>
      </c>
      <c r="N2710" s="274" t="s">
        <v>49</v>
      </c>
      <c r="O2710" s="88"/>
      <c r="P2710" s="217">
        <f>O2710*H2710</f>
        <v>0</v>
      </c>
      <c r="Q2710" s="217">
        <v>0.001</v>
      </c>
      <c r="R2710" s="217">
        <f>Q2710*H2710</f>
        <v>0.002</v>
      </c>
      <c r="S2710" s="217">
        <v>0</v>
      </c>
      <c r="T2710" s="218">
        <f>S2710*H2710</f>
        <v>0</v>
      </c>
      <c r="U2710" s="42"/>
      <c r="V2710" s="42"/>
      <c r="W2710" s="42"/>
      <c r="X2710" s="42"/>
      <c r="Y2710" s="42"/>
      <c r="Z2710" s="42"/>
      <c r="AA2710" s="42"/>
      <c r="AB2710" s="42"/>
      <c r="AC2710" s="42"/>
      <c r="AD2710" s="42"/>
      <c r="AE2710" s="42"/>
      <c r="AR2710" s="219" t="s">
        <v>538</v>
      </c>
      <c r="AT2710" s="219" t="s">
        <v>286</v>
      </c>
      <c r="AU2710" s="219" t="s">
        <v>88</v>
      </c>
      <c r="AY2710" s="20" t="s">
        <v>146</v>
      </c>
      <c r="BE2710" s="220">
        <f>IF(N2710="základní",J2710,0)</f>
        <v>0</v>
      </c>
      <c r="BF2710" s="220">
        <f>IF(N2710="snížená",J2710,0)</f>
        <v>0</v>
      </c>
      <c r="BG2710" s="220">
        <f>IF(N2710="zákl. přenesená",J2710,0)</f>
        <v>0</v>
      </c>
      <c r="BH2710" s="220">
        <f>IF(N2710="sníž. přenesená",J2710,0)</f>
        <v>0</v>
      </c>
      <c r="BI2710" s="220">
        <f>IF(N2710="nulová",J2710,0)</f>
        <v>0</v>
      </c>
      <c r="BJ2710" s="20" t="s">
        <v>86</v>
      </c>
      <c r="BK2710" s="220">
        <f>ROUND(I2710*H2710,2)</f>
        <v>0</v>
      </c>
      <c r="BL2710" s="20" t="s">
        <v>362</v>
      </c>
      <c r="BM2710" s="219" t="s">
        <v>2671</v>
      </c>
    </row>
    <row r="2711" s="2" customFormat="1">
      <c r="A2711" s="42"/>
      <c r="B2711" s="43"/>
      <c r="C2711" s="44"/>
      <c r="D2711" s="221" t="s">
        <v>155</v>
      </c>
      <c r="E2711" s="44"/>
      <c r="F2711" s="222" t="s">
        <v>2670</v>
      </c>
      <c r="G2711" s="44"/>
      <c r="H2711" s="44"/>
      <c r="I2711" s="223"/>
      <c r="J2711" s="44"/>
      <c r="K2711" s="44"/>
      <c r="L2711" s="48"/>
      <c r="M2711" s="224"/>
      <c r="N2711" s="225"/>
      <c r="O2711" s="88"/>
      <c r="P2711" s="88"/>
      <c r="Q2711" s="88"/>
      <c r="R2711" s="88"/>
      <c r="S2711" s="88"/>
      <c r="T2711" s="89"/>
      <c r="U2711" s="42"/>
      <c r="V2711" s="42"/>
      <c r="W2711" s="42"/>
      <c r="X2711" s="42"/>
      <c r="Y2711" s="42"/>
      <c r="Z2711" s="42"/>
      <c r="AA2711" s="42"/>
      <c r="AB2711" s="42"/>
      <c r="AC2711" s="42"/>
      <c r="AD2711" s="42"/>
      <c r="AE2711" s="42"/>
      <c r="AT2711" s="20" t="s">
        <v>155</v>
      </c>
      <c r="AU2711" s="20" t="s">
        <v>88</v>
      </c>
    </row>
    <row r="2712" s="2" customFormat="1" ht="33" customHeight="1">
      <c r="A2712" s="42"/>
      <c r="B2712" s="43"/>
      <c r="C2712" s="265" t="s">
        <v>2672</v>
      </c>
      <c r="D2712" s="265" t="s">
        <v>286</v>
      </c>
      <c r="E2712" s="266" t="s">
        <v>2673</v>
      </c>
      <c r="F2712" s="267" t="s">
        <v>2674</v>
      </c>
      <c r="G2712" s="268" t="s">
        <v>802</v>
      </c>
      <c r="H2712" s="269">
        <v>1</v>
      </c>
      <c r="I2712" s="270"/>
      <c r="J2712" s="271">
        <f>ROUND(I2712*H2712,2)</f>
        <v>0</v>
      </c>
      <c r="K2712" s="267" t="s">
        <v>152</v>
      </c>
      <c r="L2712" s="272"/>
      <c r="M2712" s="273" t="s">
        <v>32</v>
      </c>
      <c r="N2712" s="274" t="s">
        <v>49</v>
      </c>
      <c r="O2712" s="88"/>
      <c r="P2712" s="217">
        <f>O2712*H2712</f>
        <v>0</v>
      </c>
      <c r="Q2712" s="217">
        <v>0.001</v>
      </c>
      <c r="R2712" s="217">
        <f>Q2712*H2712</f>
        <v>0.001</v>
      </c>
      <c r="S2712" s="217">
        <v>0</v>
      </c>
      <c r="T2712" s="218">
        <f>S2712*H2712</f>
        <v>0</v>
      </c>
      <c r="U2712" s="42"/>
      <c r="V2712" s="42"/>
      <c r="W2712" s="42"/>
      <c r="X2712" s="42"/>
      <c r="Y2712" s="42"/>
      <c r="Z2712" s="42"/>
      <c r="AA2712" s="42"/>
      <c r="AB2712" s="42"/>
      <c r="AC2712" s="42"/>
      <c r="AD2712" s="42"/>
      <c r="AE2712" s="42"/>
      <c r="AR2712" s="219" t="s">
        <v>538</v>
      </c>
      <c r="AT2712" s="219" t="s">
        <v>286</v>
      </c>
      <c r="AU2712" s="219" t="s">
        <v>88</v>
      </c>
      <c r="AY2712" s="20" t="s">
        <v>146</v>
      </c>
      <c r="BE2712" s="220">
        <f>IF(N2712="základní",J2712,0)</f>
        <v>0</v>
      </c>
      <c r="BF2712" s="220">
        <f>IF(N2712="snížená",J2712,0)</f>
        <v>0</v>
      </c>
      <c r="BG2712" s="220">
        <f>IF(N2712="zákl. přenesená",J2712,0)</f>
        <v>0</v>
      </c>
      <c r="BH2712" s="220">
        <f>IF(N2712="sníž. přenesená",J2712,0)</f>
        <v>0</v>
      </c>
      <c r="BI2712" s="220">
        <f>IF(N2712="nulová",J2712,0)</f>
        <v>0</v>
      </c>
      <c r="BJ2712" s="20" t="s">
        <v>86</v>
      </c>
      <c r="BK2712" s="220">
        <f>ROUND(I2712*H2712,2)</f>
        <v>0</v>
      </c>
      <c r="BL2712" s="20" t="s">
        <v>362</v>
      </c>
      <c r="BM2712" s="219" t="s">
        <v>2675</v>
      </c>
    </row>
    <row r="2713" s="2" customFormat="1">
      <c r="A2713" s="42"/>
      <c r="B2713" s="43"/>
      <c r="C2713" s="44"/>
      <c r="D2713" s="221" t="s">
        <v>155</v>
      </c>
      <c r="E2713" s="44"/>
      <c r="F2713" s="222" t="s">
        <v>2674</v>
      </c>
      <c r="G2713" s="44"/>
      <c r="H2713" s="44"/>
      <c r="I2713" s="223"/>
      <c r="J2713" s="44"/>
      <c r="K2713" s="44"/>
      <c r="L2713" s="48"/>
      <c r="M2713" s="224"/>
      <c r="N2713" s="225"/>
      <c r="O2713" s="88"/>
      <c r="P2713" s="88"/>
      <c r="Q2713" s="88"/>
      <c r="R2713" s="88"/>
      <c r="S2713" s="88"/>
      <c r="T2713" s="89"/>
      <c r="U2713" s="42"/>
      <c r="V2713" s="42"/>
      <c r="W2713" s="42"/>
      <c r="X2713" s="42"/>
      <c r="Y2713" s="42"/>
      <c r="Z2713" s="42"/>
      <c r="AA2713" s="42"/>
      <c r="AB2713" s="42"/>
      <c r="AC2713" s="42"/>
      <c r="AD2713" s="42"/>
      <c r="AE2713" s="42"/>
      <c r="AT2713" s="20" t="s">
        <v>155</v>
      </c>
      <c r="AU2713" s="20" t="s">
        <v>88</v>
      </c>
    </row>
    <row r="2714" s="2" customFormat="1" ht="24.15" customHeight="1">
      <c r="A2714" s="42"/>
      <c r="B2714" s="43"/>
      <c r="C2714" s="208" t="s">
        <v>2676</v>
      </c>
      <c r="D2714" s="208" t="s">
        <v>149</v>
      </c>
      <c r="E2714" s="209" t="s">
        <v>2677</v>
      </c>
      <c r="F2714" s="210" t="s">
        <v>2678</v>
      </c>
      <c r="G2714" s="211" t="s">
        <v>294</v>
      </c>
      <c r="H2714" s="212">
        <v>151.84</v>
      </c>
      <c r="I2714" s="213"/>
      <c r="J2714" s="214">
        <f>ROUND(I2714*H2714,2)</f>
        <v>0</v>
      </c>
      <c r="K2714" s="210" t="s">
        <v>32</v>
      </c>
      <c r="L2714" s="48"/>
      <c r="M2714" s="215" t="s">
        <v>32</v>
      </c>
      <c r="N2714" s="216" t="s">
        <v>49</v>
      </c>
      <c r="O2714" s="88"/>
      <c r="P2714" s="217">
        <f>O2714*H2714</f>
        <v>0</v>
      </c>
      <c r="Q2714" s="217">
        <v>0</v>
      </c>
      <c r="R2714" s="217">
        <f>Q2714*H2714</f>
        <v>0</v>
      </c>
      <c r="S2714" s="217">
        <v>0</v>
      </c>
      <c r="T2714" s="218">
        <f>S2714*H2714</f>
        <v>0</v>
      </c>
      <c r="U2714" s="42"/>
      <c r="V2714" s="42"/>
      <c r="W2714" s="42"/>
      <c r="X2714" s="42"/>
      <c r="Y2714" s="42"/>
      <c r="Z2714" s="42"/>
      <c r="AA2714" s="42"/>
      <c r="AB2714" s="42"/>
      <c r="AC2714" s="42"/>
      <c r="AD2714" s="42"/>
      <c r="AE2714" s="42"/>
      <c r="AR2714" s="219" t="s">
        <v>362</v>
      </c>
      <c r="AT2714" s="219" t="s">
        <v>149</v>
      </c>
      <c r="AU2714" s="219" t="s">
        <v>88</v>
      </c>
      <c r="AY2714" s="20" t="s">
        <v>146</v>
      </c>
      <c r="BE2714" s="220">
        <f>IF(N2714="základní",J2714,0)</f>
        <v>0</v>
      </c>
      <c r="BF2714" s="220">
        <f>IF(N2714="snížená",J2714,0)</f>
        <v>0</v>
      </c>
      <c r="BG2714" s="220">
        <f>IF(N2714="zákl. přenesená",J2714,0)</f>
        <v>0</v>
      </c>
      <c r="BH2714" s="220">
        <f>IF(N2714="sníž. přenesená",J2714,0)</f>
        <v>0</v>
      </c>
      <c r="BI2714" s="220">
        <f>IF(N2714="nulová",J2714,0)</f>
        <v>0</v>
      </c>
      <c r="BJ2714" s="20" t="s">
        <v>86</v>
      </c>
      <c r="BK2714" s="220">
        <f>ROUND(I2714*H2714,2)</f>
        <v>0</v>
      </c>
      <c r="BL2714" s="20" t="s">
        <v>362</v>
      </c>
      <c r="BM2714" s="219" t="s">
        <v>2679</v>
      </c>
    </row>
    <row r="2715" s="2" customFormat="1">
      <c r="A2715" s="42"/>
      <c r="B2715" s="43"/>
      <c r="C2715" s="44"/>
      <c r="D2715" s="221" t="s">
        <v>155</v>
      </c>
      <c r="E2715" s="44"/>
      <c r="F2715" s="222" t="s">
        <v>2678</v>
      </c>
      <c r="G2715" s="44"/>
      <c r="H2715" s="44"/>
      <c r="I2715" s="223"/>
      <c r="J2715" s="44"/>
      <c r="K2715" s="44"/>
      <c r="L2715" s="48"/>
      <c r="M2715" s="224"/>
      <c r="N2715" s="225"/>
      <c r="O2715" s="88"/>
      <c r="P2715" s="88"/>
      <c r="Q2715" s="88"/>
      <c r="R2715" s="88"/>
      <c r="S2715" s="88"/>
      <c r="T2715" s="89"/>
      <c r="U2715" s="42"/>
      <c r="V2715" s="42"/>
      <c r="W2715" s="42"/>
      <c r="X2715" s="42"/>
      <c r="Y2715" s="42"/>
      <c r="Z2715" s="42"/>
      <c r="AA2715" s="42"/>
      <c r="AB2715" s="42"/>
      <c r="AC2715" s="42"/>
      <c r="AD2715" s="42"/>
      <c r="AE2715" s="42"/>
      <c r="AT2715" s="20" t="s">
        <v>155</v>
      </c>
      <c r="AU2715" s="20" t="s">
        <v>88</v>
      </c>
    </row>
    <row r="2716" s="14" customFormat="1">
      <c r="A2716" s="14"/>
      <c r="B2716" s="244"/>
      <c r="C2716" s="245"/>
      <c r="D2716" s="221" t="s">
        <v>186</v>
      </c>
      <c r="E2716" s="246" t="s">
        <v>32</v>
      </c>
      <c r="F2716" s="247" t="s">
        <v>2680</v>
      </c>
      <c r="G2716" s="245"/>
      <c r="H2716" s="246" t="s">
        <v>32</v>
      </c>
      <c r="I2716" s="248"/>
      <c r="J2716" s="245"/>
      <c r="K2716" s="245"/>
      <c r="L2716" s="249"/>
      <c r="M2716" s="250"/>
      <c r="N2716" s="251"/>
      <c r="O2716" s="251"/>
      <c r="P2716" s="251"/>
      <c r="Q2716" s="251"/>
      <c r="R2716" s="251"/>
      <c r="S2716" s="251"/>
      <c r="T2716" s="252"/>
      <c r="U2716" s="14"/>
      <c r="V2716" s="14"/>
      <c r="W2716" s="14"/>
      <c r="X2716" s="14"/>
      <c r="Y2716" s="14"/>
      <c r="Z2716" s="14"/>
      <c r="AA2716" s="14"/>
      <c r="AB2716" s="14"/>
      <c r="AC2716" s="14"/>
      <c r="AD2716" s="14"/>
      <c r="AE2716" s="14"/>
      <c r="AT2716" s="253" t="s">
        <v>186</v>
      </c>
      <c r="AU2716" s="253" t="s">
        <v>88</v>
      </c>
      <c r="AV2716" s="14" t="s">
        <v>86</v>
      </c>
      <c r="AW2716" s="14" t="s">
        <v>39</v>
      </c>
      <c r="AX2716" s="14" t="s">
        <v>78</v>
      </c>
      <c r="AY2716" s="253" t="s">
        <v>146</v>
      </c>
    </row>
    <row r="2717" s="14" customFormat="1">
      <c r="A2717" s="14"/>
      <c r="B2717" s="244"/>
      <c r="C2717" s="245"/>
      <c r="D2717" s="221" t="s">
        <v>186</v>
      </c>
      <c r="E2717" s="246" t="s">
        <v>32</v>
      </c>
      <c r="F2717" s="247" t="s">
        <v>1457</v>
      </c>
      <c r="G2717" s="245"/>
      <c r="H2717" s="246" t="s">
        <v>32</v>
      </c>
      <c r="I2717" s="248"/>
      <c r="J2717" s="245"/>
      <c r="K2717" s="245"/>
      <c r="L2717" s="249"/>
      <c r="M2717" s="250"/>
      <c r="N2717" s="251"/>
      <c r="O2717" s="251"/>
      <c r="P2717" s="251"/>
      <c r="Q2717" s="251"/>
      <c r="R2717" s="251"/>
      <c r="S2717" s="251"/>
      <c r="T2717" s="252"/>
      <c r="U2717" s="14"/>
      <c r="V2717" s="14"/>
      <c r="W2717" s="14"/>
      <c r="X2717" s="14"/>
      <c r="Y2717" s="14"/>
      <c r="Z2717" s="14"/>
      <c r="AA2717" s="14"/>
      <c r="AB2717" s="14"/>
      <c r="AC2717" s="14"/>
      <c r="AD2717" s="14"/>
      <c r="AE2717" s="14"/>
      <c r="AT2717" s="253" t="s">
        <v>186</v>
      </c>
      <c r="AU2717" s="253" t="s">
        <v>88</v>
      </c>
      <c r="AV2717" s="14" t="s">
        <v>86</v>
      </c>
      <c r="AW2717" s="14" t="s">
        <v>39</v>
      </c>
      <c r="AX2717" s="14" t="s">
        <v>78</v>
      </c>
      <c r="AY2717" s="253" t="s">
        <v>146</v>
      </c>
    </row>
    <row r="2718" s="13" customFormat="1">
      <c r="A2718" s="13"/>
      <c r="B2718" s="229"/>
      <c r="C2718" s="230"/>
      <c r="D2718" s="221" t="s">
        <v>186</v>
      </c>
      <c r="E2718" s="231" t="s">
        <v>32</v>
      </c>
      <c r="F2718" s="232" t="s">
        <v>2681</v>
      </c>
      <c r="G2718" s="230"/>
      <c r="H2718" s="233">
        <v>7.3600000000000003</v>
      </c>
      <c r="I2718" s="234"/>
      <c r="J2718" s="230"/>
      <c r="K2718" s="230"/>
      <c r="L2718" s="235"/>
      <c r="M2718" s="236"/>
      <c r="N2718" s="237"/>
      <c r="O2718" s="237"/>
      <c r="P2718" s="237"/>
      <c r="Q2718" s="237"/>
      <c r="R2718" s="237"/>
      <c r="S2718" s="237"/>
      <c r="T2718" s="238"/>
      <c r="U2718" s="13"/>
      <c r="V2718" s="13"/>
      <c r="W2718" s="13"/>
      <c r="X2718" s="13"/>
      <c r="Y2718" s="13"/>
      <c r="Z2718" s="13"/>
      <c r="AA2718" s="13"/>
      <c r="AB2718" s="13"/>
      <c r="AC2718" s="13"/>
      <c r="AD2718" s="13"/>
      <c r="AE2718" s="13"/>
      <c r="AT2718" s="239" t="s">
        <v>186</v>
      </c>
      <c r="AU2718" s="239" t="s">
        <v>88</v>
      </c>
      <c r="AV2718" s="13" t="s">
        <v>88</v>
      </c>
      <c r="AW2718" s="13" t="s">
        <v>39</v>
      </c>
      <c r="AX2718" s="13" t="s">
        <v>78</v>
      </c>
      <c r="AY2718" s="239" t="s">
        <v>146</v>
      </c>
    </row>
    <row r="2719" s="13" customFormat="1">
      <c r="A2719" s="13"/>
      <c r="B2719" s="229"/>
      <c r="C2719" s="230"/>
      <c r="D2719" s="221" t="s">
        <v>186</v>
      </c>
      <c r="E2719" s="231" t="s">
        <v>32</v>
      </c>
      <c r="F2719" s="232" t="s">
        <v>2682</v>
      </c>
      <c r="G2719" s="230"/>
      <c r="H2719" s="233">
        <v>4.6399999999999997</v>
      </c>
      <c r="I2719" s="234"/>
      <c r="J2719" s="230"/>
      <c r="K2719" s="230"/>
      <c r="L2719" s="235"/>
      <c r="M2719" s="236"/>
      <c r="N2719" s="237"/>
      <c r="O2719" s="237"/>
      <c r="P2719" s="237"/>
      <c r="Q2719" s="237"/>
      <c r="R2719" s="237"/>
      <c r="S2719" s="237"/>
      <c r="T2719" s="238"/>
      <c r="U2719" s="13"/>
      <c r="V2719" s="13"/>
      <c r="W2719" s="13"/>
      <c r="X2719" s="13"/>
      <c r="Y2719" s="13"/>
      <c r="Z2719" s="13"/>
      <c r="AA2719" s="13"/>
      <c r="AB2719" s="13"/>
      <c r="AC2719" s="13"/>
      <c r="AD2719" s="13"/>
      <c r="AE2719" s="13"/>
      <c r="AT2719" s="239" t="s">
        <v>186</v>
      </c>
      <c r="AU2719" s="239" t="s">
        <v>88</v>
      </c>
      <c r="AV2719" s="13" t="s">
        <v>88</v>
      </c>
      <c r="AW2719" s="13" t="s">
        <v>39</v>
      </c>
      <c r="AX2719" s="13" t="s">
        <v>78</v>
      </c>
      <c r="AY2719" s="239" t="s">
        <v>146</v>
      </c>
    </row>
    <row r="2720" s="13" customFormat="1">
      <c r="A2720" s="13"/>
      <c r="B2720" s="229"/>
      <c r="C2720" s="230"/>
      <c r="D2720" s="221" t="s">
        <v>186</v>
      </c>
      <c r="E2720" s="231" t="s">
        <v>32</v>
      </c>
      <c r="F2720" s="232" t="s">
        <v>2683</v>
      </c>
      <c r="G2720" s="230"/>
      <c r="H2720" s="233">
        <v>46.079999999999998</v>
      </c>
      <c r="I2720" s="234"/>
      <c r="J2720" s="230"/>
      <c r="K2720" s="230"/>
      <c r="L2720" s="235"/>
      <c r="M2720" s="236"/>
      <c r="N2720" s="237"/>
      <c r="O2720" s="237"/>
      <c r="P2720" s="237"/>
      <c r="Q2720" s="237"/>
      <c r="R2720" s="237"/>
      <c r="S2720" s="237"/>
      <c r="T2720" s="238"/>
      <c r="U2720" s="13"/>
      <c r="V2720" s="13"/>
      <c r="W2720" s="13"/>
      <c r="X2720" s="13"/>
      <c r="Y2720" s="13"/>
      <c r="Z2720" s="13"/>
      <c r="AA2720" s="13"/>
      <c r="AB2720" s="13"/>
      <c r="AC2720" s="13"/>
      <c r="AD2720" s="13"/>
      <c r="AE2720" s="13"/>
      <c r="AT2720" s="239" t="s">
        <v>186</v>
      </c>
      <c r="AU2720" s="239" t="s">
        <v>88</v>
      </c>
      <c r="AV2720" s="13" t="s">
        <v>88</v>
      </c>
      <c r="AW2720" s="13" t="s">
        <v>39</v>
      </c>
      <c r="AX2720" s="13" t="s">
        <v>78</v>
      </c>
      <c r="AY2720" s="239" t="s">
        <v>146</v>
      </c>
    </row>
    <row r="2721" s="13" customFormat="1">
      <c r="A2721" s="13"/>
      <c r="B2721" s="229"/>
      <c r="C2721" s="230"/>
      <c r="D2721" s="221" t="s">
        <v>186</v>
      </c>
      <c r="E2721" s="231" t="s">
        <v>32</v>
      </c>
      <c r="F2721" s="232" t="s">
        <v>2684</v>
      </c>
      <c r="G2721" s="230"/>
      <c r="H2721" s="233">
        <v>7.6799999999999997</v>
      </c>
      <c r="I2721" s="234"/>
      <c r="J2721" s="230"/>
      <c r="K2721" s="230"/>
      <c r="L2721" s="235"/>
      <c r="M2721" s="236"/>
      <c r="N2721" s="237"/>
      <c r="O2721" s="237"/>
      <c r="P2721" s="237"/>
      <c r="Q2721" s="237"/>
      <c r="R2721" s="237"/>
      <c r="S2721" s="237"/>
      <c r="T2721" s="238"/>
      <c r="U2721" s="13"/>
      <c r="V2721" s="13"/>
      <c r="W2721" s="13"/>
      <c r="X2721" s="13"/>
      <c r="Y2721" s="13"/>
      <c r="Z2721" s="13"/>
      <c r="AA2721" s="13"/>
      <c r="AB2721" s="13"/>
      <c r="AC2721" s="13"/>
      <c r="AD2721" s="13"/>
      <c r="AE2721" s="13"/>
      <c r="AT2721" s="239" t="s">
        <v>186</v>
      </c>
      <c r="AU2721" s="239" t="s">
        <v>88</v>
      </c>
      <c r="AV2721" s="13" t="s">
        <v>88</v>
      </c>
      <c r="AW2721" s="13" t="s">
        <v>39</v>
      </c>
      <c r="AX2721" s="13" t="s">
        <v>78</v>
      </c>
      <c r="AY2721" s="239" t="s">
        <v>146</v>
      </c>
    </row>
    <row r="2722" s="14" customFormat="1">
      <c r="A2722" s="14"/>
      <c r="B2722" s="244"/>
      <c r="C2722" s="245"/>
      <c r="D2722" s="221" t="s">
        <v>186</v>
      </c>
      <c r="E2722" s="246" t="s">
        <v>32</v>
      </c>
      <c r="F2722" s="247" t="s">
        <v>1463</v>
      </c>
      <c r="G2722" s="245"/>
      <c r="H2722" s="246" t="s">
        <v>32</v>
      </c>
      <c r="I2722" s="248"/>
      <c r="J2722" s="245"/>
      <c r="K2722" s="245"/>
      <c r="L2722" s="249"/>
      <c r="M2722" s="250"/>
      <c r="N2722" s="251"/>
      <c r="O2722" s="251"/>
      <c r="P2722" s="251"/>
      <c r="Q2722" s="251"/>
      <c r="R2722" s="251"/>
      <c r="S2722" s="251"/>
      <c r="T2722" s="252"/>
      <c r="U2722" s="14"/>
      <c r="V2722" s="14"/>
      <c r="W2722" s="14"/>
      <c r="X2722" s="14"/>
      <c r="Y2722" s="14"/>
      <c r="Z2722" s="14"/>
      <c r="AA2722" s="14"/>
      <c r="AB2722" s="14"/>
      <c r="AC2722" s="14"/>
      <c r="AD2722" s="14"/>
      <c r="AE2722" s="14"/>
      <c r="AT2722" s="253" t="s">
        <v>186</v>
      </c>
      <c r="AU2722" s="253" t="s">
        <v>88</v>
      </c>
      <c r="AV2722" s="14" t="s">
        <v>86</v>
      </c>
      <c r="AW2722" s="14" t="s">
        <v>39</v>
      </c>
      <c r="AX2722" s="14" t="s">
        <v>78</v>
      </c>
      <c r="AY2722" s="253" t="s">
        <v>146</v>
      </c>
    </row>
    <row r="2723" s="13" customFormat="1">
      <c r="A2723" s="13"/>
      <c r="B2723" s="229"/>
      <c r="C2723" s="230"/>
      <c r="D2723" s="221" t="s">
        <v>186</v>
      </c>
      <c r="E2723" s="231" t="s">
        <v>32</v>
      </c>
      <c r="F2723" s="232" t="s">
        <v>2685</v>
      </c>
      <c r="G2723" s="230"/>
      <c r="H2723" s="233">
        <v>5.1200000000000001</v>
      </c>
      <c r="I2723" s="234"/>
      <c r="J2723" s="230"/>
      <c r="K2723" s="230"/>
      <c r="L2723" s="235"/>
      <c r="M2723" s="236"/>
      <c r="N2723" s="237"/>
      <c r="O2723" s="237"/>
      <c r="P2723" s="237"/>
      <c r="Q2723" s="237"/>
      <c r="R2723" s="237"/>
      <c r="S2723" s="237"/>
      <c r="T2723" s="238"/>
      <c r="U2723" s="13"/>
      <c r="V2723" s="13"/>
      <c r="W2723" s="13"/>
      <c r="X2723" s="13"/>
      <c r="Y2723" s="13"/>
      <c r="Z2723" s="13"/>
      <c r="AA2723" s="13"/>
      <c r="AB2723" s="13"/>
      <c r="AC2723" s="13"/>
      <c r="AD2723" s="13"/>
      <c r="AE2723" s="13"/>
      <c r="AT2723" s="239" t="s">
        <v>186</v>
      </c>
      <c r="AU2723" s="239" t="s">
        <v>88</v>
      </c>
      <c r="AV2723" s="13" t="s">
        <v>88</v>
      </c>
      <c r="AW2723" s="13" t="s">
        <v>39</v>
      </c>
      <c r="AX2723" s="13" t="s">
        <v>78</v>
      </c>
      <c r="AY2723" s="239" t="s">
        <v>146</v>
      </c>
    </row>
    <row r="2724" s="13" customFormat="1">
      <c r="A2724" s="13"/>
      <c r="B2724" s="229"/>
      <c r="C2724" s="230"/>
      <c r="D2724" s="221" t="s">
        <v>186</v>
      </c>
      <c r="E2724" s="231" t="s">
        <v>32</v>
      </c>
      <c r="F2724" s="232" t="s">
        <v>2686</v>
      </c>
      <c r="G2724" s="230"/>
      <c r="H2724" s="233">
        <v>80.959999999999994</v>
      </c>
      <c r="I2724" s="234"/>
      <c r="J2724" s="230"/>
      <c r="K2724" s="230"/>
      <c r="L2724" s="235"/>
      <c r="M2724" s="236"/>
      <c r="N2724" s="237"/>
      <c r="O2724" s="237"/>
      <c r="P2724" s="237"/>
      <c r="Q2724" s="237"/>
      <c r="R2724" s="237"/>
      <c r="S2724" s="237"/>
      <c r="T2724" s="238"/>
      <c r="U2724" s="13"/>
      <c r="V2724" s="13"/>
      <c r="W2724" s="13"/>
      <c r="X2724" s="13"/>
      <c r="Y2724" s="13"/>
      <c r="Z2724" s="13"/>
      <c r="AA2724" s="13"/>
      <c r="AB2724" s="13"/>
      <c r="AC2724" s="13"/>
      <c r="AD2724" s="13"/>
      <c r="AE2724" s="13"/>
      <c r="AT2724" s="239" t="s">
        <v>186</v>
      </c>
      <c r="AU2724" s="239" t="s">
        <v>88</v>
      </c>
      <c r="AV2724" s="13" t="s">
        <v>88</v>
      </c>
      <c r="AW2724" s="13" t="s">
        <v>39</v>
      </c>
      <c r="AX2724" s="13" t="s">
        <v>78</v>
      </c>
      <c r="AY2724" s="239" t="s">
        <v>146</v>
      </c>
    </row>
    <row r="2725" s="15" customFormat="1">
      <c r="A2725" s="15"/>
      <c r="B2725" s="254"/>
      <c r="C2725" s="255"/>
      <c r="D2725" s="221" t="s">
        <v>186</v>
      </c>
      <c r="E2725" s="256" t="s">
        <v>32</v>
      </c>
      <c r="F2725" s="257" t="s">
        <v>256</v>
      </c>
      <c r="G2725" s="255"/>
      <c r="H2725" s="258">
        <v>151.83999999999998</v>
      </c>
      <c r="I2725" s="259"/>
      <c r="J2725" s="255"/>
      <c r="K2725" s="255"/>
      <c r="L2725" s="260"/>
      <c r="M2725" s="261"/>
      <c r="N2725" s="262"/>
      <c r="O2725" s="262"/>
      <c r="P2725" s="262"/>
      <c r="Q2725" s="262"/>
      <c r="R2725" s="262"/>
      <c r="S2725" s="262"/>
      <c r="T2725" s="263"/>
      <c r="U2725" s="15"/>
      <c r="V2725" s="15"/>
      <c r="W2725" s="15"/>
      <c r="X2725" s="15"/>
      <c r="Y2725" s="15"/>
      <c r="Z2725" s="15"/>
      <c r="AA2725" s="15"/>
      <c r="AB2725" s="15"/>
      <c r="AC2725" s="15"/>
      <c r="AD2725" s="15"/>
      <c r="AE2725" s="15"/>
      <c r="AT2725" s="264" t="s">
        <v>186</v>
      </c>
      <c r="AU2725" s="264" t="s">
        <v>88</v>
      </c>
      <c r="AV2725" s="15" t="s">
        <v>171</v>
      </c>
      <c r="AW2725" s="15" t="s">
        <v>39</v>
      </c>
      <c r="AX2725" s="15" t="s">
        <v>86</v>
      </c>
      <c r="AY2725" s="264" t="s">
        <v>146</v>
      </c>
    </row>
    <row r="2726" s="2" customFormat="1" ht="24.15" customHeight="1">
      <c r="A2726" s="42"/>
      <c r="B2726" s="43"/>
      <c r="C2726" s="208" t="s">
        <v>2687</v>
      </c>
      <c r="D2726" s="208" t="s">
        <v>149</v>
      </c>
      <c r="E2726" s="209" t="s">
        <v>2688</v>
      </c>
      <c r="F2726" s="210" t="s">
        <v>2689</v>
      </c>
      <c r="G2726" s="211" t="s">
        <v>265</v>
      </c>
      <c r="H2726" s="212">
        <v>0.027</v>
      </c>
      <c r="I2726" s="213"/>
      <c r="J2726" s="214">
        <f>ROUND(I2726*H2726,2)</f>
        <v>0</v>
      </c>
      <c r="K2726" s="210" t="s">
        <v>152</v>
      </c>
      <c r="L2726" s="48"/>
      <c r="M2726" s="215" t="s">
        <v>32</v>
      </c>
      <c r="N2726" s="216" t="s">
        <v>49</v>
      </c>
      <c r="O2726" s="88"/>
      <c r="P2726" s="217">
        <f>O2726*H2726</f>
        <v>0</v>
      </c>
      <c r="Q2726" s="217">
        <v>0</v>
      </c>
      <c r="R2726" s="217">
        <f>Q2726*H2726</f>
        <v>0</v>
      </c>
      <c r="S2726" s="217">
        <v>0</v>
      </c>
      <c r="T2726" s="218">
        <f>S2726*H2726</f>
        <v>0</v>
      </c>
      <c r="U2726" s="42"/>
      <c r="V2726" s="42"/>
      <c r="W2726" s="42"/>
      <c r="X2726" s="42"/>
      <c r="Y2726" s="42"/>
      <c r="Z2726" s="42"/>
      <c r="AA2726" s="42"/>
      <c r="AB2726" s="42"/>
      <c r="AC2726" s="42"/>
      <c r="AD2726" s="42"/>
      <c r="AE2726" s="42"/>
      <c r="AR2726" s="219" t="s">
        <v>362</v>
      </c>
      <c r="AT2726" s="219" t="s">
        <v>149</v>
      </c>
      <c r="AU2726" s="219" t="s">
        <v>88</v>
      </c>
      <c r="AY2726" s="20" t="s">
        <v>146</v>
      </c>
      <c r="BE2726" s="220">
        <f>IF(N2726="základní",J2726,0)</f>
        <v>0</v>
      </c>
      <c r="BF2726" s="220">
        <f>IF(N2726="snížená",J2726,0)</f>
        <v>0</v>
      </c>
      <c r="BG2726" s="220">
        <f>IF(N2726="zákl. přenesená",J2726,0)</f>
        <v>0</v>
      </c>
      <c r="BH2726" s="220">
        <f>IF(N2726="sníž. přenesená",J2726,0)</f>
        <v>0</v>
      </c>
      <c r="BI2726" s="220">
        <f>IF(N2726="nulová",J2726,0)</f>
        <v>0</v>
      </c>
      <c r="BJ2726" s="20" t="s">
        <v>86</v>
      </c>
      <c r="BK2726" s="220">
        <f>ROUND(I2726*H2726,2)</f>
        <v>0</v>
      </c>
      <c r="BL2726" s="20" t="s">
        <v>362</v>
      </c>
      <c r="BM2726" s="219" t="s">
        <v>2690</v>
      </c>
    </row>
    <row r="2727" s="2" customFormat="1">
      <c r="A2727" s="42"/>
      <c r="B2727" s="43"/>
      <c r="C2727" s="44"/>
      <c r="D2727" s="221" t="s">
        <v>155</v>
      </c>
      <c r="E2727" s="44"/>
      <c r="F2727" s="222" t="s">
        <v>2691</v>
      </c>
      <c r="G2727" s="44"/>
      <c r="H2727" s="44"/>
      <c r="I2727" s="223"/>
      <c r="J2727" s="44"/>
      <c r="K2727" s="44"/>
      <c r="L2727" s="48"/>
      <c r="M2727" s="224"/>
      <c r="N2727" s="225"/>
      <c r="O2727" s="88"/>
      <c r="P2727" s="88"/>
      <c r="Q2727" s="88"/>
      <c r="R2727" s="88"/>
      <c r="S2727" s="88"/>
      <c r="T2727" s="89"/>
      <c r="U2727" s="42"/>
      <c r="V2727" s="42"/>
      <c r="W2727" s="42"/>
      <c r="X2727" s="42"/>
      <c r="Y2727" s="42"/>
      <c r="Z2727" s="42"/>
      <c r="AA2727" s="42"/>
      <c r="AB2727" s="42"/>
      <c r="AC2727" s="42"/>
      <c r="AD2727" s="42"/>
      <c r="AE2727" s="42"/>
      <c r="AT2727" s="20" t="s">
        <v>155</v>
      </c>
      <c r="AU2727" s="20" t="s">
        <v>88</v>
      </c>
    </row>
    <row r="2728" s="2" customFormat="1">
      <c r="A2728" s="42"/>
      <c r="B2728" s="43"/>
      <c r="C2728" s="44"/>
      <c r="D2728" s="226" t="s">
        <v>156</v>
      </c>
      <c r="E2728" s="44"/>
      <c r="F2728" s="227" t="s">
        <v>2692</v>
      </c>
      <c r="G2728" s="44"/>
      <c r="H2728" s="44"/>
      <c r="I2728" s="223"/>
      <c r="J2728" s="44"/>
      <c r="K2728" s="44"/>
      <c r="L2728" s="48"/>
      <c r="M2728" s="224"/>
      <c r="N2728" s="225"/>
      <c r="O2728" s="88"/>
      <c r="P2728" s="88"/>
      <c r="Q2728" s="88"/>
      <c r="R2728" s="88"/>
      <c r="S2728" s="88"/>
      <c r="T2728" s="89"/>
      <c r="U2728" s="42"/>
      <c r="V2728" s="42"/>
      <c r="W2728" s="42"/>
      <c r="X2728" s="42"/>
      <c r="Y2728" s="42"/>
      <c r="Z2728" s="42"/>
      <c r="AA2728" s="42"/>
      <c r="AB2728" s="42"/>
      <c r="AC2728" s="42"/>
      <c r="AD2728" s="42"/>
      <c r="AE2728" s="42"/>
      <c r="AT2728" s="20" t="s">
        <v>156</v>
      </c>
      <c r="AU2728" s="20" t="s">
        <v>88</v>
      </c>
    </row>
    <row r="2729" s="12" customFormat="1" ht="25.92" customHeight="1">
      <c r="A2729" s="12"/>
      <c r="B2729" s="192"/>
      <c r="C2729" s="193"/>
      <c r="D2729" s="194" t="s">
        <v>77</v>
      </c>
      <c r="E2729" s="195" t="s">
        <v>2693</v>
      </c>
      <c r="F2729" s="195" t="s">
        <v>2694</v>
      </c>
      <c r="G2729" s="193"/>
      <c r="H2729" s="193"/>
      <c r="I2729" s="196"/>
      <c r="J2729" s="197">
        <f>BK2729</f>
        <v>0</v>
      </c>
      <c r="K2729" s="193"/>
      <c r="L2729" s="198"/>
      <c r="M2729" s="199"/>
      <c r="N2729" s="200"/>
      <c r="O2729" s="200"/>
      <c r="P2729" s="201">
        <f>SUM(P2730:P2733)</f>
        <v>0</v>
      </c>
      <c r="Q2729" s="200"/>
      <c r="R2729" s="201">
        <f>SUM(R2730:R2733)</f>
        <v>0</v>
      </c>
      <c r="S2729" s="200"/>
      <c r="T2729" s="202">
        <f>SUM(T2730:T2733)</f>
        <v>0</v>
      </c>
      <c r="U2729" s="12"/>
      <c r="V2729" s="12"/>
      <c r="W2729" s="12"/>
      <c r="X2729" s="12"/>
      <c r="Y2729" s="12"/>
      <c r="Z2729" s="12"/>
      <c r="AA2729" s="12"/>
      <c r="AB2729" s="12"/>
      <c r="AC2729" s="12"/>
      <c r="AD2729" s="12"/>
      <c r="AE2729" s="12"/>
      <c r="AR2729" s="203" t="s">
        <v>171</v>
      </c>
      <c r="AT2729" s="204" t="s">
        <v>77</v>
      </c>
      <c r="AU2729" s="204" t="s">
        <v>78</v>
      </c>
      <c r="AY2729" s="203" t="s">
        <v>146</v>
      </c>
      <c r="BK2729" s="205">
        <f>SUM(BK2730:BK2733)</f>
        <v>0</v>
      </c>
    </row>
    <row r="2730" s="2" customFormat="1" ht="21.75" customHeight="1">
      <c r="A2730" s="42"/>
      <c r="B2730" s="43"/>
      <c r="C2730" s="208" t="s">
        <v>2695</v>
      </c>
      <c r="D2730" s="208" t="s">
        <v>149</v>
      </c>
      <c r="E2730" s="209" t="s">
        <v>2696</v>
      </c>
      <c r="F2730" s="210" t="s">
        <v>2697</v>
      </c>
      <c r="G2730" s="211" t="s">
        <v>2698</v>
      </c>
      <c r="H2730" s="212">
        <v>238</v>
      </c>
      <c r="I2730" s="213"/>
      <c r="J2730" s="214">
        <f>ROUND(I2730*H2730,2)</f>
        <v>0</v>
      </c>
      <c r="K2730" s="210" t="s">
        <v>152</v>
      </c>
      <c r="L2730" s="48"/>
      <c r="M2730" s="215" t="s">
        <v>32</v>
      </c>
      <c r="N2730" s="216" t="s">
        <v>49</v>
      </c>
      <c r="O2730" s="88"/>
      <c r="P2730" s="217">
        <f>O2730*H2730</f>
        <v>0</v>
      </c>
      <c r="Q2730" s="217">
        <v>0</v>
      </c>
      <c r="R2730" s="217">
        <f>Q2730*H2730</f>
        <v>0</v>
      </c>
      <c r="S2730" s="217">
        <v>0</v>
      </c>
      <c r="T2730" s="218">
        <f>S2730*H2730</f>
        <v>0</v>
      </c>
      <c r="U2730" s="42"/>
      <c r="V2730" s="42"/>
      <c r="W2730" s="42"/>
      <c r="X2730" s="42"/>
      <c r="Y2730" s="42"/>
      <c r="Z2730" s="42"/>
      <c r="AA2730" s="42"/>
      <c r="AB2730" s="42"/>
      <c r="AC2730" s="42"/>
      <c r="AD2730" s="42"/>
      <c r="AE2730" s="42"/>
      <c r="AR2730" s="219" t="s">
        <v>2699</v>
      </c>
      <c r="AT2730" s="219" t="s">
        <v>149</v>
      </c>
      <c r="AU2730" s="219" t="s">
        <v>86</v>
      </c>
      <c r="AY2730" s="20" t="s">
        <v>146</v>
      </c>
      <c r="BE2730" s="220">
        <f>IF(N2730="základní",J2730,0)</f>
        <v>0</v>
      </c>
      <c r="BF2730" s="220">
        <f>IF(N2730="snížená",J2730,0)</f>
        <v>0</v>
      </c>
      <c r="BG2730" s="220">
        <f>IF(N2730="zákl. přenesená",J2730,0)</f>
        <v>0</v>
      </c>
      <c r="BH2730" s="220">
        <f>IF(N2730="sníž. přenesená",J2730,0)</f>
        <v>0</v>
      </c>
      <c r="BI2730" s="220">
        <f>IF(N2730="nulová",J2730,0)</f>
        <v>0</v>
      </c>
      <c r="BJ2730" s="20" t="s">
        <v>86</v>
      </c>
      <c r="BK2730" s="220">
        <f>ROUND(I2730*H2730,2)</f>
        <v>0</v>
      </c>
      <c r="BL2730" s="20" t="s">
        <v>2699</v>
      </c>
      <c r="BM2730" s="219" t="s">
        <v>2700</v>
      </c>
    </row>
    <row r="2731" s="2" customFormat="1">
      <c r="A2731" s="42"/>
      <c r="B2731" s="43"/>
      <c r="C2731" s="44"/>
      <c r="D2731" s="221" t="s">
        <v>155</v>
      </c>
      <c r="E2731" s="44"/>
      <c r="F2731" s="222" t="s">
        <v>2701</v>
      </c>
      <c r="G2731" s="44"/>
      <c r="H2731" s="44"/>
      <c r="I2731" s="223"/>
      <c r="J2731" s="44"/>
      <c r="K2731" s="44"/>
      <c r="L2731" s="48"/>
      <c r="M2731" s="224"/>
      <c r="N2731" s="225"/>
      <c r="O2731" s="88"/>
      <c r="P2731" s="88"/>
      <c r="Q2731" s="88"/>
      <c r="R2731" s="88"/>
      <c r="S2731" s="88"/>
      <c r="T2731" s="89"/>
      <c r="U2731" s="42"/>
      <c r="V2731" s="42"/>
      <c r="W2731" s="42"/>
      <c r="X2731" s="42"/>
      <c r="Y2731" s="42"/>
      <c r="Z2731" s="42"/>
      <c r="AA2731" s="42"/>
      <c r="AB2731" s="42"/>
      <c r="AC2731" s="42"/>
      <c r="AD2731" s="42"/>
      <c r="AE2731" s="42"/>
      <c r="AT2731" s="20" t="s">
        <v>155</v>
      </c>
      <c r="AU2731" s="20" t="s">
        <v>86</v>
      </c>
    </row>
    <row r="2732" s="2" customFormat="1">
      <c r="A2732" s="42"/>
      <c r="B2732" s="43"/>
      <c r="C2732" s="44"/>
      <c r="D2732" s="226" t="s">
        <v>156</v>
      </c>
      <c r="E2732" s="44"/>
      <c r="F2732" s="227" t="s">
        <v>2702</v>
      </c>
      <c r="G2732" s="44"/>
      <c r="H2732" s="44"/>
      <c r="I2732" s="223"/>
      <c r="J2732" s="44"/>
      <c r="K2732" s="44"/>
      <c r="L2732" s="48"/>
      <c r="M2732" s="224"/>
      <c r="N2732" s="225"/>
      <c r="O2732" s="88"/>
      <c r="P2732" s="88"/>
      <c r="Q2732" s="88"/>
      <c r="R2732" s="88"/>
      <c r="S2732" s="88"/>
      <c r="T2732" s="89"/>
      <c r="U2732" s="42"/>
      <c r="V2732" s="42"/>
      <c r="W2732" s="42"/>
      <c r="X2732" s="42"/>
      <c r="Y2732" s="42"/>
      <c r="Z2732" s="42"/>
      <c r="AA2732" s="42"/>
      <c r="AB2732" s="42"/>
      <c r="AC2732" s="42"/>
      <c r="AD2732" s="42"/>
      <c r="AE2732" s="42"/>
      <c r="AT2732" s="20" t="s">
        <v>156</v>
      </c>
      <c r="AU2732" s="20" t="s">
        <v>86</v>
      </c>
    </row>
    <row r="2733" s="13" customFormat="1">
      <c r="A2733" s="13"/>
      <c r="B2733" s="229"/>
      <c r="C2733" s="230"/>
      <c r="D2733" s="221" t="s">
        <v>186</v>
      </c>
      <c r="E2733" s="231" t="s">
        <v>32</v>
      </c>
      <c r="F2733" s="232" t="s">
        <v>2703</v>
      </c>
      <c r="G2733" s="230"/>
      <c r="H2733" s="233">
        <v>238</v>
      </c>
      <c r="I2733" s="234"/>
      <c r="J2733" s="230"/>
      <c r="K2733" s="230"/>
      <c r="L2733" s="235"/>
      <c r="M2733" s="236"/>
      <c r="N2733" s="237"/>
      <c r="O2733" s="237"/>
      <c r="P2733" s="237"/>
      <c r="Q2733" s="237"/>
      <c r="R2733" s="237"/>
      <c r="S2733" s="237"/>
      <c r="T2733" s="238"/>
      <c r="U2733" s="13"/>
      <c r="V2733" s="13"/>
      <c r="W2733" s="13"/>
      <c r="X2733" s="13"/>
      <c r="Y2733" s="13"/>
      <c r="Z2733" s="13"/>
      <c r="AA2733" s="13"/>
      <c r="AB2733" s="13"/>
      <c r="AC2733" s="13"/>
      <c r="AD2733" s="13"/>
      <c r="AE2733" s="13"/>
      <c r="AT2733" s="239" t="s">
        <v>186</v>
      </c>
      <c r="AU2733" s="239" t="s">
        <v>86</v>
      </c>
      <c r="AV2733" s="13" t="s">
        <v>88</v>
      </c>
      <c r="AW2733" s="13" t="s">
        <v>39</v>
      </c>
      <c r="AX2733" s="13" t="s">
        <v>86</v>
      </c>
      <c r="AY2733" s="239" t="s">
        <v>146</v>
      </c>
    </row>
    <row r="2734" s="12" customFormat="1" ht="25.92" customHeight="1">
      <c r="A2734" s="12"/>
      <c r="B2734" s="192"/>
      <c r="C2734" s="193"/>
      <c r="D2734" s="194" t="s">
        <v>77</v>
      </c>
      <c r="E2734" s="195" t="s">
        <v>2704</v>
      </c>
      <c r="F2734" s="195" t="s">
        <v>2705</v>
      </c>
      <c r="G2734" s="193"/>
      <c r="H2734" s="193"/>
      <c r="I2734" s="196"/>
      <c r="J2734" s="197">
        <f>BK2734</f>
        <v>0</v>
      </c>
      <c r="K2734" s="193"/>
      <c r="L2734" s="198"/>
      <c r="M2734" s="199"/>
      <c r="N2734" s="200"/>
      <c r="O2734" s="200"/>
      <c r="P2734" s="201">
        <f>SUM(P2735:P2737)</f>
        <v>0</v>
      </c>
      <c r="Q2734" s="200"/>
      <c r="R2734" s="201">
        <f>SUM(R2735:R2737)</f>
        <v>0</v>
      </c>
      <c r="S2734" s="200"/>
      <c r="T2734" s="202">
        <f>SUM(T2735:T2737)</f>
        <v>0</v>
      </c>
      <c r="U2734" s="12"/>
      <c r="V2734" s="12"/>
      <c r="W2734" s="12"/>
      <c r="X2734" s="12"/>
      <c r="Y2734" s="12"/>
      <c r="Z2734" s="12"/>
      <c r="AA2734" s="12"/>
      <c r="AB2734" s="12"/>
      <c r="AC2734" s="12"/>
      <c r="AD2734" s="12"/>
      <c r="AE2734" s="12"/>
      <c r="AR2734" s="203" t="s">
        <v>171</v>
      </c>
      <c r="AT2734" s="204" t="s">
        <v>77</v>
      </c>
      <c r="AU2734" s="204" t="s">
        <v>78</v>
      </c>
      <c r="AY2734" s="203" t="s">
        <v>146</v>
      </c>
      <c r="BK2734" s="205">
        <f>SUM(BK2735:BK2737)</f>
        <v>0</v>
      </c>
    </row>
    <row r="2735" s="2" customFormat="1" ht="24.15" customHeight="1">
      <c r="A2735" s="42"/>
      <c r="B2735" s="43"/>
      <c r="C2735" s="208" t="s">
        <v>2706</v>
      </c>
      <c r="D2735" s="208" t="s">
        <v>149</v>
      </c>
      <c r="E2735" s="209" t="s">
        <v>2707</v>
      </c>
      <c r="F2735" s="210" t="s">
        <v>2708</v>
      </c>
      <c r="G2735" s="211" t="s">
        <v>2709</v>
      </c>
      <c r="H2735" s="212">
        <v>1</v>
      </c>
      <c r="I2735" s="213"/>
      <c r="J2735" s="214">
        <f>ROUND(I2735*H2735,2)</f>
        <v>0</v>
      </c>
      <c r="K2735" s="210" t="s">
        <v>32</v>
      </c>
      <c r="L2735" s="48"/>
      <c r="M2735" s="215" t="s">
        <v>32</v>
      </c>
      <c r="N2735" s="216" t="s">
        <v>49</v>
      </c>
      <c r="O2735" s="88"/>
      <c r="P2735" s="217">
        <f>O2735*H2735</f>
        <v>0</v>
      </c>
      <c r="Q2735" s="217">
        <v>0</v>
      </c>
      <c r="R2735" s="217">
        <f>Q2735*H2735</f>
        <v>0</v>
      </c>
      <c r="S2735" s="217">
        <v>0</v>
      </c>
      <c r="T2735" s="218">
        <f>S2735*H2735</f>
        <v>0</v>
      </c>
      <c r="U2735" s="42"/>
      <c r="V2735" s="42"/>
      <c r="W2735" s="42"/>
      <c r="X2735" s="42"/>
      <c r="Y2735" s="42"/>
      <c r="Z2735" s="42"/>
      <c r="AA2735" s="42"/>
      <c r="AB2735" s="42"/>
      <c r="AC2735" s="42"/>
      <c r="AD2735" s="42"/>
      <c r="AE2735" s="42"/>
      <c r="AR2735" s="219" t="s">
        <v>2699</v>
      </c>
      <c r="AT2735" s="219" t="s">
        <v>149</v>
      </c>
      <c r="AU2735" s="219" t="s">
        <v>86</v>
      </c>
      <c r="AY2735" s="20" t="s">
        <v>146</v>
      </c>
      <c r="BE2735" s="220">
        <f>IF(N2735="základní",J2735,0)</f>
        <v>0</v>
      </c>
      <c r="BF2735" s="220">
        <f>IF(N2735="snížená",J2735,0)</f>
        <v>0</v>
      </c>
      <c r="BG2735" s="220">
        <f>IF(N2735="zákl. přenesená",J2735,0)</f>
        <v>0</v>
      </c>
      <c r="BH2735" s="220">
        <f>IF(N2735="sníž. přenesená",J2735,0)</f>
        <v>0</v>
      </c>
      <c r="BI2735" s="220">
        <f>IF(N2735="nulová",J2735,0)</f>
        <v>0</v>
      </c>
      <c r="BJ2735" s="20" t="s">
        <v>86</v>
      </c>
      <c r="BK2735" s="220">
        <f>ROUND(I2735*H2735,2)</f>
        <v>0</v>
      </c>
      <c r="BL2735" s="20" t="s">
        <v>2699</v>
      </c>
      <c r="BM2735" s="219" t="s">
        <v>2710</v>
      </c>
    </row>
    <row r="2736" s="2" customFormat="1">
      <c r="A2736" s="42"/>
      <c r="B2736" s="43"/>
      <c r="C2736" s="44"/>
      <c r="D2736" s="221" t="s">
        <v>155</v>
      </c>
      <c r="E2736" s="44"/>
      <c r="F2736" s="222" t="s">
        <v>2708</v>
      </c>
      <c r="G2736" s="44"/>
      <c r="H2736" s="44"/>
      <c r="I2736" s="223"/>
      <c r="J2736" s="44"/>
      <c r="K2736" s="44"/>
      <c r="L2736" s="48"/>
      <c r="M2736" s="224"/>
      <c r="N2736" s="225"/>
      <c r="O2736" s="88"/>
      <c r="P2736" s="88"/>
      <c r="Q2736" s="88"/>
      <c r="R2736" s="88"/>
      <c r="S2736" s="88"/>
      <c r="T2736" s="89"/>
      <c r="U2736" s="42"/>
      <c r="V2736" s="42"/>
      <c r="W2736" s="42"/>
      <c r="X2736" s="42"/>
      <c r="Y2736" s="42"/>
      <c r="Z2736" s="42"/>
      <c r="AA2736" s="42"/>
      <c r="AB2736" s="42"/>
      <c r="AC2736" s="42"/>
      <c r="AD2736" s="42"/>
      <c r="AE2736" s="42"/>
      <c r="AT2736" s="20" t="s">
        <v>155</v>
      </c>
      <c r="AU2736" s="20" t="s">
        <v>86</v>
      </c>
    </row>
    <row r="2737" s="2" customFormat="1">
      <c r="A2737" s="42"/>
      <c r="B2737" s="43"/>
      <c r="C2737" s="44"/>
      <c r="D2737" s="221" t="s">
        <v>162</v>
      </c>
      <c r="E2737" s="44"/>
      <c r="F2737" s="228" t="s">
        <v>2711</v>
      </c>
      <c r="G2737" s="44"/>
      <c r="H2737" s="44"/>
      <c r="I2737" s="223"/>
      <c r="J2737" s="44"/>
      <c r="K2737" s="44"/>
      <c r="L2737" s="48"/>
      <c r="M2737" s="240"/>
      <c r="N2737" s="241"/>
      <c r="O2737" s="242"/>
      <c r="P2737" s="242"/>
      <c r="Q2737" s="242"/>
      <c r="R2737" s="242"/>
      <c r="S2737" s="242"/>
      <c r="T2737" s="243"/>
      <c r="U2737" s="42"/>
      <c r="V2737" s="42"/>
      <c r="W2737" s="42"/>
      <c r="X2737" s="42"/>
      <c r="Y2737" s="42"/>
      <c r="Z2737" s="42"/>
      <c r="AA2737" s="42"/>
      <c r="AB2737" s="42"/>
      <c r="AC2737" s="42"/>
      <c r="AD2737" s="42"/>
      <c r="AE2737" s="42"/>
      <c r="AT2737" s="20" t="s">
        <v>162</v>
      </c>
      <c r="AU2737" s="20" t="s">
        <v>86</v>
      </c>
    </row>
    <row r="2738" s="2" customFormat="1" ht="6.96" customHeight="1">
      <c r="A2738" s="42"/>
      <c r="B2738" s="63"/>
      <c r="C2738" s="64"/>
      <c r="D2738" s="64"/>
      <c r="E2738" s="64"/>
      <c r="F2738" s="64"/>
      <c r="G2738" s="64"/>
      <c r="H2738" s="64"/>
      <c r="I2738" s="64"/>
      <c r="J2738" s="64"/>
      <c r="K2738" s="64"/>
      <c r="L2738" s="48"/>
      <c r="M2738" s="42"/>
      <c r="O2738" s="42"/>
      <c r="P2738" s="42"/>
      <c r="Q2738" s="42"/>
      <c r="R2738" s="42"/>
      <c r="S2738" s="42"/>
      <c r="T2738" s="42"/>
      <c r="U2738" s="42"/>
      <c r="V2738" s="42"/>
      <c r="W2738" s="42"/>
      <c r="X2738" s="42"/>
      <c r="Y2738" s="42"/>
      <c r="Z2738" s="42"/>
      <c r="AA2738" s="42"/>
      <c r="AB2738" s="42"/>
      <c r="AC2738" s="42"/>
      <c r="AD2738" s="42"/>
      <c r="AE2738" s="42"/>
    </row>
  </sheetData>
  <sheetProtection sheet="1" autoFilter="0" formatColumns="0" formatRows="0" objects="1" scenarios="1" spinCount="100000" saltValue="7gVsW8bO+YKJBtk5cz5LB5AfXPALRGVd5OEV9lbbSGMbfnqVC0JZCP/MknVhTiNihpkHcUtZtp27Sr1EjBvv0A==" hashValue="Bp6AnP8/5+MB3Lr7BaiVXCCOFiGX8Rk9J0SafRQIXs6AuqvS7yOWm0HRdvOk1+2dq7DM1YvJpu1aYwMxuEWSwg==" algorithmName="SHA-512" password="EC2B"/>
  <autoFilter ref="C106:K2737"/>
  <mergeCells count="9">
    <mergeCell ref="E7:H7"/>
    <mergeCell ref="E9:H9"/>
    <mergeCell ref="E18:H18"/>
    <mergeCell ref="E27:H27"/>
    <mergeCell ref="E48:H48"/>
    <mergeCell ref="E50:H50"/>
    <mergeCell ref="E97:H97"/>
    <mergeCell ref="E99:H99"/>
    <mergeCell ref="L2:V2"/>
  </mergeCells>
  <hyperlinks>
    <hyperlink ref="F112" r:id="rId1" display="https://podminky.urs.cz/item/CS_URS_2023_02/131251104"/>
    <hyperlink ref="F117" r:id="rId2" display="https://podminky.urs.cz/item/CS_URS_2023_02/132212121"/>
    <hyperlink ref="F122" r:id="rId3" display="https://podminky.urs.cz/item/CS_URS_2023_02/132251104"/>
    <hyperlink ref="F127" r:id="rId4" display="https://podminky.urs.cz/item/CS_URS_2023_02/162751117"/>
    <hyperlink ref="F135" r:id="rId5" display="https://podminky.urs.cz/item/CS_URS_2023_02/162751119"/>
    <hyperlink ref="F144" r:id="rId6" display="https://podminky.urs.cz/item/CS_URS_2023_02/171201231"/>
    <hyperlink ref="F153" r:id="rId7" display="https://podminky.urs.cz/item/CS_URS_2023_02/174151101"/>
    <hyperlink ref="F158" r:id="rId8" display="https://podminky.urs.cz/item/CS_URS_2023_02/175111101"/>
    <hyperlink ref="F167" r:id="rId9" display="https://podminky.urs.cz/item/CS_URS_2023_02/181951112"/>
    <hyperlink ref="F173" r:id="rId10" display="https://podminky.urs.cz/item/CS_URS_2023_02/218111113"/>
    <hyperlink ref="F181" r:id="rId11" display="https://podminky.urs.cz/item/CS_URS_2023_02/218111121"/>
    <hyperlink ref="F186" r:id="rId12" display="https://podminky.urs.cz/item/CS_URS_2023_02/271532212"/>
    <hyperlink ref="F211" r:id="rId13" display="https://podminky.urs.cz/item/CS_URS_2023_02/273321411"/>
    <hyperlink ref="F220" r:id="rId14" display="https://podminky.urs.cz/item/CS_URS_2023_02/273351121"/>
    <hyperlink ref="F225" r:id="rId15" display="https://podminky.urs.cz/item/CS_URS_2023_02/273351122"/>
    <hyperlink ref="F230" r:id="rId16" display="https://podminky.urs.cz/item/CS_URS_2023_02/273362021"/>
    <hyperlink ref="F241" r:id="rId17" display="https://podminky.urs.cz/item/CS_URS_2023_02/274322511"/>
    <hyperlink ref="F285" r:id="rId18" display="https://podminky.urs.cz/item/CS_URS_2023_02/274351121"/>
    <hyperlink ref="F293" r:id="rId19" display="https://podminky.urs.cz/item/CS_URS_2023_02/274351122"/>
    <hyperlink ref="F301" r:id="rId20" display="https://podminky.urs.cz/item/CS_URS_2023_02/274361821"/>
    <hyperlink ref="F322" r:id="rId21" display="https://podminky.urs.cz/item/CS_URS_2023_02/411351011"/>
    <hyperlink ref="F334" r:id="rId22" display="https://podminky.urs.cz/item/CS_URS_2023_02/411351012"/>
    <hyperlink ref="F346" r:id="rId23" display="https://podminky.urs.cz/item/CS_URS_2023_02/411354311"/>
    <hyperlink ref="F358" r:id="rId24" display="https://podminky.urs.cz/item/CS_URS_2023_02/411354312"/>
    <hyperlink ref="F370" r:id="rId25" display="https://podminky.urs.cz/item/CS_URS_2023_02/413941125"/>
    <hyperlink ref="F379" r:id="rId26" display="https://podminky.urs.cz/item/CS_URS_2023_02/430321515"/>
    <hyperlink ref="F386" r:id="rId27" display="https://podminky.urs.cz/item/CS_URS_2023_02/430361821"/>
    <hyperlink ref="F393" r:id="rId28" display="https://podminky.urs.cz/item/CS_URS_2023_02/431351121"/>
    <hyperlink ref="F406" r:id="rId29" display="https://podminky.urs.cz/item/CS_URS_2023_02/431351122"/>
    <hyperlink ref="F419" r:id="rId30" display="https://podminky.urs.cz/item/CS_URS_2023_02/451573111"/>
    <hyperlink ref="F426" r:id="rId31" display="https://podminky.urs.cz/item/CS_URS_2023_02/564851011"/>
    <hyperlink ref="F435" r:id="rId32" display="https://podminky.urs.cz/item/CS_URS_2023_02/631311114"/>
    <hyperlink ref="F447" r:id="rId33" display="https://podminky.urs.cz/item/CS_URS_2023_02/631319011"/>
    <hyperlink ref="F459" r:id="rId34" display="https://podminky.urs.cz/item/CS_URS_2023_02/631319171"/>
    <hyperlink ref="F471" r:id="rId35" display="https://podminky.urs.cz/item/CS_URS_2023_02/631362021"/>
    <hyperlink ref="F485" r:id="rId36" display="https://podminky.urs.cz/item/CS_URS_2023_02/632451214"/>
    <hyperlink ref="F522" r:id="rId37" display="https://podminky.urs.cz/item/CS_URS_2023_02/632451291"/>
    <hyperlink ref="F560" r:id="rId38" display="https://podminky.urs.cz/item/CS_URS_2023_02/632481213"/>
    <hyperlink ref="F597" r:id="rId39" display="https://podminky.urs.cz/item/CS_URS_2023_02/634112113"/>
    <hyperlink ref="F634" r:id="rId40" display="https://podminky.urs.cz/item/CS_URS_2023_02/636311112"/>
    <hyperlink ref="F648" r:id="rId41" display="https://podminky.urs.cz/item/CS_URS_2023_02/636311112"/>
    <hyperlink ref="F659" r:id="rId42" display="https://podminky.urs.cz/item/CS_URS_2023_02/636311132"/>
    <hyperlink ref="F667" r:id="rId43" display="https://podminky.urs.cz/item/CS_URS_2023_02/637211132"/>
    <hyperlink ref="F676" r:id="rId44" display="https://podminky.urs.cz/item/CS_URS_2023_02/871241301"/>
    <hyperlink ref="F686" r:id="rId45" display="https://podminky.urs.cz/item/CS_URS_2023_02/871251811"/>
    <hyperlink ref="F696" r:id="rId46" display="https://podminky.urs.cz/item/CS_URS_2023_02/941111121"/>
    <hyperlink ref="F699" r:id="rId47" display="https://podminky.urs.cz/item/CS_URS_2023_02/941111221"/>
    <hyperlink ref="F703" r:id="rId48" display="https://podminky.urs.cz/item/CS_URS_2023_02/941111821"/>
    <hyperlink ref="F706" r:id="rId49" display="https://podminky.urs.cz/item/CS_URS_2023_02/944511111"/>
    <hyperlink ref="F709" r:id="rId50" display="https://podminky.urs.cz/item/CS_URS_2023_02/944511211"/>
    <hyperlink ref="F713" r:id="rId51" display="https://podminky.urs.cz/item/CS_URS_2023_02/944511811"/>
    <hyperlink ref="F716" r:id="rId52" display="https://podminky.urs.cz/item/CS_URS_2023_02/949101111"/>
    <hyperlink ref="F751" r:id="rId53" display="https://podminky.urs.cz/item/CS_URS_2023_02/952901111"/>
    <hyperlink ref="F786" r:id="rId54" display="https://podminky.urs.cz/item/CS_URS_2023_02/953943211"/>
    <hyperlink ref="F797" r:id="rId55" display="https://podminky.urs.cz/item/CS_URS_2023_02/971042431"/>
    <hyperlink ref="F804" r:id="rId56" display="https://podminky.urs.cz/item/CS_URS_2023_02/993111111"/>
    <hyperlink ref="F809" r:id="rId57" display="https://podminky.urs.cz/item/CS_URS_2023_02/997013153"/>
    <hyperlink ref="F812" r:id="rId58" display="https://podminky.urs.cz/item/CS_URS_2023_02/997013501"/>
    <hyperlink ref="F815" r:id="rId59" display="https://podminky.urs.cz/item/CS_URS_2023_02/997013509"/>
    <hyperlink ref="F819" r:id="rId60" display="https://podminky.urs.cz/item/CS_URS_2023_02/997013871"/>
    <hyperlink ref="F824" r:id="rId61" display="https://podminky.urs.cz/item/CS_URS_2023_02/998763101"/>
    <hyperlink ref="F829" r:id="rId62" display="https://podminky.urs.cz/item/CS_URS_2023_02/711131101"/>
    <hyperlink ref="F843" r:id="rId63" display="https://podminky.urs.cz/item/CS_URS_2023_02/711461201"/>
    <hyperlink ref="F853" r:id="rId64" display="https://podminky.urs.cz/item/CS_URS_2023_02/998711101"/>
    <hyperlink ref="F857" r:id="rId65" display="https://podminky.urs.cz/item/CS_URS_2023_02/712311101"/>
    <hyperlink ref="F875" r:id="rId66" display="https://podminky.urs.cz/item/CS_URS_2023_02/712341559"/>
    <hyperlink ref="F893" r:id="rId67" display="https://podminky.urs.cz/item/CS_URS_2023_02/712363611"/>
    <hyperlink ref="F911" r:id="rId68" display="https://podminky.urs.cz/item/CS_URS_2023_02/712391171"/>
    <hyperlink ref="F923" r:id="rId69" display="https://podminky.urs.cz/item/CS_URS_2023_02/712391171"/>
    <hyperlink ref="F941" r:id="rId70" display="https://podminky.urs.cz/item/CS_URS_2023_02/712391172"/>
    <hyperlink ref="F955" r:id="rId71" display="https://podminky.urs.cz/item/CS_URS_2023_02/712771201"/>
    <hyperlink ref="F970" r:id="rId72" display="https://podminky.urs.cz/item/CS_URS_2023_02/712771223"/>
    <hyperlink ref="F978" r:id="rId73" display="https://podminky.urs.cz/item/CS_URS_2023_02/712771401"/>
    <hyperlink ref="F987" r:id="rId74" display="https://podminky.urs.cz/item/CS_URS_2023_02/712771521"/>
    <hyperlink ref="F995" r:id="rId75" display="https://podminky.urs.cz/item/CS_URS_2023_02/712998202"/>
    <hyperlink ref="F1001" r:id="rId76" display="https://podminky.urs.cz/item/CS_URS_2023_02/998712102"/>
    <hyperlink ref="F1005" r:id="rId77" display="https://podminky.urs.cz/item/CS_URS_2023_02/713111121"/>
    <hyperlink ref="F1020" r:id="rId78" display="https://podminky.urs.cz/item/CS_URS_2023_02/713121111"/>
    <hyperlink ref="F1060" r:id="rId79" display="https://podminky.urs.cz/item/CS_URS_2023_02/713121111"/>
    <hyperlink ref="F1100" r:id="rId80" display="https://podminky.urs.cz/item/CS_URS_2023_02/713121121"/>
    <hyperlink ref="F1108" r:id="rId81" display="https://podminky.urs.cz/item/CS_URS_2023_02/713131161"/>
    <hyperlink ref="F1124" r:id="rId82" display="https://podminky.urs.cz/item/CS_URS_2023_02/713132311"/>
    <hyperlink ref="F1142" r:id="rId83" display="https://podminky.urs.cz/item/CS_URS_2023_02/713141131"/>
    <hyperlink ref="F1157" r:id="rId84" display="https://podminky.urs.cz/item/CS_URS_2023_02/713141252"/>
    <hyperlink ref="F1169" r:id="rId85" display="https://podminky.urs.cz/item/CS_URS_2023_02/713141331"/>
    <hyperlink ref="F1189" r:id="rId86" display="https://podminky.urs.cz/item/CS_URS_2023_02/998713102"/>
    <hyperlink ref="F1193" r:id="rId87" display="https://podminky.urs.cz/item/CS_URS_2023_02/742320001"/>
    <hyperlink ref="F1200" r:id="rId88" display="https://podminky.urs.cz/item/CS_URS_2023_02/762083121"/>
    <hyperlink ref="F1204" r:id="rId89" display="https://podminky.urs.cz/item/CS_URS_2023_02/762421210"/>
    <hyperlink ref="F1231" r:id="rId90" display="https://podminky.urs.cz/item/CS_URS_2023_02/762439001"/>
    <hyperlink ref="F1254" r:id="rId91" display="https://podminky.urs.cz/item/CS_URS_2023_02/762495000"/>
    <hyperlink ref="F1262" r:id="rId92" display="https://podminky.urs.cz/item/CS_URS_2023_02/762713140"/>
    <hyperlink ref="F1273" r:id="rId93" display="https://podminky.urs.cz/item/CS_URS_2023_02/762822120"/>
    <hyperlink ref="F1285" r:id="rId94" display="https://podminky.urs.cz/item/CS_URS_2023_02/762822130"/>
    <hyperlink ref="F1297" r:id="rId95" display="https://podminky.urs.cz/item/CS_URS_2023_02/762822140"/>
    <hyperlink ref="F1306" r:id="rId96" display="https://podminky.urs.cz/item/CS_URS_2023_02/762822150"/>
    <hyperlink ref="F1322" r:id="rId97" display="https://podminky.urs.cz/item/CS_URS_2023_02/762824120"/>
    <hyperlink ref="F1331" r:id="rId98" display="https://podminky.urs.cz/item/CS_URS_2023_02/762824150"/>
    <hyperlink ref="F1349" r:id="rId99" display="https://podminky.urs.cz/item/CS_URS_2023_02/762895000"/>
    <hyperlink ref="F1353" r:id="rId100" display="https://podminky.urs.cz/item/CS_URS_2023_02/762951003"/>
    <hyperlink ref="F1362" r:id="rId101" display="https://podminky.urs.cz/item/CS_URS_2023_02/762951103"/>
    <hyperlink ref="F1367" r:id="rId102" display="https://podminky.urs.cz/item/CS_URS_2023_02/762952012"/>
    <hyperlink ref="F1378" r:id="rId103" display="https://podminky.urs.cz/item/CS_URS_2023_02/762953002"/>
    <hyperlink ref="F1385" r:id="rId104" display="https://podminky.urs.cz/item/CS_URS_2023_02/998762102"/>
    <hyperlink ref="F1389" r:id="rId105" display="https://podminky.urs.cz/item/CS_URS_2023_02/763131411"/>
    <hyperlink ref="F1411" r:id="rId106" display="https://podminky.urs.cz/item/CS_URS_2023_02/763131451"/>
    <hyperlink ref="F1426" r:id="rId107" display="https://podminky.urs.cz/item/CS_URS_2023_02/763131491"/>
    <hyperlink ref="F1438" r:id="rId108" display="https://podminky.urs.cz/item/CS_URS_2023_02/763135101"/>
    <hyperlink ref="F1450" r:id="rId109" display="https://podminky.urs.cz/item/CS_URS_2023_02/763211247"/>
    <hyperlink ref="F1456" r:id="rId110" display="https://podminky.urs.cz/item/CS_URS_2023_02/763215214"/>
    <hyperlink ref="F1474" r:id="rId111" display="https://podminky.urs.cz/item/CS_URS_2023_02/763215220"/>
    <hyperlink ref="F1495" r:id="rId112" display="https://podminky.urs.cz/item/CS_URS_2023_02/763215231"/>
    <hyperlink ref="F1537" r:id="rId113" display="https://podminky.urs.cz/item/CS_URS_2023_02/76321525R"/>
    <hyperlink ref="F1587" r:id="rId114" display="https://podminky.urs.cz/item/CS_URS_2023_02/763264741"/>
    <hyperlink ref="F1593" r:id="rId115" display="https://podminky.urs.cz/item/CS_URS_2023_02/763264761"/>
    <hyperlink ref="F1605" r:id="rId116" display="https://podminky.urs.cz/item/CS_URS_2023_02/763711238"/>
    <hyperlink ref="F1618" r:id="rId117" display="https://podminky.urs.cz/item/CS_URS_2023_02/998763101"/>
    <hyperlink ref="F1622" r:id="rId118" display="https://podminky.urs.cz/item/CS_URS_2023_02/764214606"/>
    <hyperlink ref="F1632" r:id="rId119" display="https://podminky.urs.cz/item/CS_URS_2023_02/764216604"/>
    <hyperlink ref="F1637" r:id="rId120" display="https://podminky.urs.cz/item/CS_URS_2023_02/764511601"/>
    <hyperlink ref="F1642" r:id="rId121" display="https://podminky.urs.cz/item/CS_URS_2023_02/764511641"/>
    <hyperlink ref="F1647" r:id="rId122" display="https://podminky.urs.cz/item/CS_URS_2023_02/764518622"/>
    <hyperlink ref="F1653" r:id="rId123" display="https://podminky.urs.cz/item/CS_URS_2023_02/766211611"/>
    <hyperlink ref="F1665" r:id="rId124" display="https://podminky.urs.cz/item/CS_URS_2023_02/766412222"/>
    <hyperlink ref="F1675" r:id="rId125" display="https://podminky.urs.cz/item/CS_URS_2023_02/766621001"/>
    <hyperlink ref="F1685" r:id="rId126" display="https://podminky.urs.cz/item/CS_URS_2023_02/766621002"/>
    <hyperlink ref="F1694" r:id="rId127" display="https://podminky.urs.cz/item/CS_URS_2023_02/766621202"/>
    <hyperlink ref="F1714" r:id="rId128" display="https://podminky.urs.cz/item/CS_URS_2023_02/766621645"/>
    <hyperlink ref="F1733" r:id="rId129" display="https://podminky.urs.cz/item/CS_URS_2023_02/766629631"/>
    <hyperlink ref="F1739" r:id="rId130" display="https://podminky.urs.cz/item/CS_URS_2023_02/766660171"/>
    <hyperlink ref="F1764" r:id="rId131" display="https://podminky.urs.cz/item/CS_URS_2023_02/766660172"/>
    <hyperlink ref="F1786" r:id="rId132" display="https://podminky.urs.cz/item/CS_URS_2023_02/766660174"/>
    <hyperlink ref="F1799" r:id="rId133" display="https://podminky.urs.cz/item/CS_URS_2023_02/766660181"/>
    <hyperlink ref="F1815" r:id="rId134" display="https://podminky.urs.cz/item/CS_URS_2023_02/766660182"/>
    <hyperlink ref="F1827" r:id="rId135" display="https://podminky.urs.cz/item/CS_URS_2023_02/766660511"/>
    <hyperlink ref="F1838" r:id="rId136" display="https://podminky.urs.cz/item/CS_URS_2023_02/766660551"/>
    <hyperlink ref="F1845" r:id="rId137" display="https://podminky.urs.cz/item/CS_URS_2023_02/766660716"/>
    <hyperlink ref="F1861" r:id="rId138" display="https://podminky.urs.cz/item/CS_URS_2023_02/766660720"/>
    <hyperlink ref="F1876" r:id="rId139" display="https://podminky.urs.cz/item/CS_URS_2023_02/766682111"/>
    <hyperlink ref="F1889" r:id="rId140" display="https://podminky.urs.cz/item/CS_URS_2023_02/766682112"/>
    <hyperlink ref="F1908" r:id="rId141" display="https://podminky.urs.cz/item/CS_URS_2023_02/766682112"/>
    <hyperlink ref="F1929" r:id="rId142" display="https://podminky.urs.cz/item/CS_URS_2023_02/766682122"/>
    <hyperlink ref="F1940" r:id="rId143" display="https://podminky.urs.cz/item/CS_URS_2023_02/766682211"/>
    <hyperlink ref="F1950" r:id="rId144" display="https://podminky.urs.cz/item/CS_URS_2023_02/766682212"/>
    <hyperlink ref="F1963" r:id="rId145" display="https://podminky.urs.cz/item/CS_URS_2023_02/998766102"/>
    <hyperlink ref="F1967" r:id="rId146" display="https://podminky.urs.cz/item/CS_URS_2023_02/767114112"/>
    <hyperlink ref="F1974" r:id="rId147" display="https://podminky.urs.cz/item/CS_URS_2023_02/767161123"/>
    <hyperlink ref="F1982" r:id="rId148" display="https://podminky.urs.cz/item/CS_URS_2023_02/767210111"/>
    <hyperlink ref="F1999" r:id="rId149" display="https://podminky.urs.cz/item/CS_URS_2023_02/767210153"/>
    <hyperlink ref="F2006" r:id="rId150" display="https://podminky.urs.cz/item/CS_URS_2023_02/767220120"/>
    <hyperlink ref="F2016" r:id="rId151" display="https://podminky.urs.cz/item/CS_URS_2023_02/767211313"/>
    <hyperlink ref="F2037" r:id="rId152" display="https://podminky.urs.cz/item/CS_URS_2023_02/767220410"/>
    <hyperlink ref="F2045" r:id="rId153" display="https://podminky.urs.cz/item/CS_URS_2023_02/767531111"/>
    <hyperlink ref="F2053" r:id="rId154" display="https://podminky.urs.cz/item/CS_URS_2023_02/767531121"/>
    <hyperlink ref="F2061" r:id="rId155" display="https://podminky.urs.cz/item/CS_URS_2023_02/767590110"/>
    <hyperlink ref="F2072" r:id="rId156" display="https://podminky.urs.cz/item/CS_URS_2023_02/767649194"/>
    <hyperlink ref="F2079" r:id="rId157" display="https://podminky.urs.cz/item/CS_URS_2023_02/767649195"/>
    <hyperlink ref="F2085" r:id="rId158" display="https://podminky.urs.cz/item/CS_URS_2023_02/767881128"/>
    <hyperlink ref="F2094" r:id="rId159" display="https://podminky.urs.cz/item/CS_URS_2023_02/767881161"/>
    <hyperlink ref="F2107" r:id="rId160" display="https://podminky.urs.cz/item/CS_URS_2023_02/767995111"/>
    <hyperlink ref="F2127" r:id="rId161" display="https://podminky.urs.cz/item/CS_URS_2023_02/767995113"/>
    <hyperlink ref="F2135" r:id="rId162" display="https://podminky.urs.cz/item/CS_URS_2023_02/767995114"/>
    <hyperlink ref="F2156" r:id="rId163" display="https://podminky.urs.cz/item/CS_URS_2023_02/998767102"/>
    <hyperlink ref="F2160" r:id="rId164" display="https://podminky.urs.cz/item/CS_URS_2023_02/771111011"/>
    <hyperlink ref="F2186" r:id="rId165" display="https://podminky.urs.cz/item/CS_URS_2023_02/771121011"/>
    <hyperlink ref="F2220" r:id="rId166" display="https://podminky.urs.cz/item/CS_URS_2023_02/771161011"/>
    <hyperlink ref="F2228" r:id="rId167" display="https://podminky.urs.cz/item/CS_URS_2023_02/771274114"/>
    <hyperlink ref="F2246" r:id="rId168" display="https://podminky.urs.cz/item/CS_URS_2023_02/771274232"/>
    <hyperlink ref="F2257" r:id="rId169" display="https://podminky.urs.cz/item/CS_URS_2023_02/771474123"/>
    <hyperlink ref="F2270" r:id="rId170" display="https://podminky.urs.cz/item/CS_URS_2023_02/771574419"/>
    <hyperlink ref="F2307" r:id="rId171" display="https://podminky.urs.cz/item/CS_URS_2023_02/771577211"/>
    <hyperlink ref="F2316" r:id="rId172" display="https://podminky.urs.cz/item/CS_URS_2023_02/771591112"/>
    <hyperlink ref="F2333" r:id="rId173" display="https://podminky.urs.cz/item/CS_URS_2023_02/771591115"/>
    <hyperlink ref="F2356" r:id="rId174" display="https://podminky.urs.cz/item/CS_URS_2023_02/771591241"/>
    <hyperlink ref="F2360" r:id="rId175" display="https://podminky.urs.cz/item/CS_URS_2023_02/771591264"/>
    <hyperlink ref="F2377" r:id="rId176" display="https://podminky.urs.cz/item/CS_URS_2023_02/998771102"/>
    <hyperlink ref="F2381" r:id="rId177" display="https://podminky.urs.cz/item/CS_URS_2023_02/776111112"/>
    <hyperlink ref="F2396" r:id="rId178" display="https://podminky.urs.cz/item/CS_URS_2023_02/776111311"/>
    <hyperlink ref="F2400" r:id="rId179" display="https://podminky.urs.cz/item/CS_URS_2023_02/776121321"/>
    <hyperlink ref="F2404" r:id="rId180" display="https://podminky.urs.cz/item/CS_URS_2023_02/776141121"/>
    <hyperlink ref="F2408" r:id="rId181" display="https://podminky.urs.cz/item/CS_URS_2023_02/776241111"/>
    <hyperlink ref="F2415" r:id="rId182" display="https://podminky.urs.cz/item/CS_URS_2023_02/776421111"/>
    <hyperlink ref="F2433" r:id="rId183" display="https://podminky.urs.cz/item/CS_URS_2023_02/998776102"/>
    <hyperlink ref="F2437" r:id="rId184" display="https://podminky.urs.cz/item/CS_URS_2023_02/781121011"/>
    <hyperlink ref="F2453" r:id="rId185" display="https://podminky.urs.cz/item/CS_URS_2023_02/781131112"/>
    <hyperlink ref="F2457" r:id="rId186" display="https://podminky.urs.cz/item/CS_URS_2023_02/781131232"/>
    <hyperlink ref="F2460" r:id="rId187" display="https://podminky.urs.cz/item/CS_URS_2023_02/781131241"/>
    <hyperlink ref="F2464" r:id="rId188" display="https://podminky.urs.cz/item/CS_URS_2023_02/781131264"/>
    <hyperlink ref="F2480" r:id="rId189" display="https://podminky.urs.cz/item/CS_URS_2023_02/781474115"/>
    <hyperlink ref="F2487" r:id="rId190" display="https://podminky.urs.cz/item/CS_URS_2023_02/998781102"/>
    <hyperlink ref="F2491" r:id="rId191" display="https://podminky.urs.cz/item/CS_URS_2023_02/783268111"/>
    <hyperlink ref="F2498" r:id="rId192" display="https://podminky.urs.cz/item/CS_URS_2023_02/783314203"/>
    <hyperlink ref="F2505" r:id="rId193" display="https://podminky.urs.cz/item/CS_URS_2023_02/783315101"/>
    <hyperlink ref="F2512" r:id="rId194" display="https://podminky.urs.cz/item/CS_URS_2023_02/783317101"/>
    <hyperlink ref="F2519" r:id="rId195" display="https://podminky.urs.cz/item/CS_URS_2023_02/784161401"/>
    <hyperlink ref="F2591" r:id="rId196" display="https://podminky.urs.cz/item/CS_URS_2023_02/784171111"/>
    <hyperlink ref="F2599" r:id="rId197" display="https://podminky.urs.cz/item/CS_URS_2023_02/784181121"/>
    <hyperlink ref="F2673" r:id="rId198" display="https://podminky.urs.cz/item/CS_URS_2023_02/784211101"/>
    <hyperlink ref="F2679" r:id="rId199" display="https://podminky.urs.cz/item/CS_URS_2023_02/786623011"/>
    <hyperlink ref="F2686" r:id="rId200" display="https://podminky.urs.cz/item/CS_URS_2023_02/786623013"/>
    <hyperlink ref="F2695" r:id="rId201" display="https://podminky.urs.cz/item/CS_URS_2023_02/786623017"/>
    <hyperlink ref="F2702" r:id="rId202" display="https://podminky.urs.cz/item/CS_URS_2023_02/786623031"/>
    <hyperlink ref="F2728" r:id="rId203" display="https://podminky.urs.cz/item/CS_URS_2023_02/998786102"/>
    <hyperlink ref="F2732" r:id="rId204" display="https://podminky.urs.cz/item/CS_URS_2023_02/HZS249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0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94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122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123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2712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24. 10. 2023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2713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ROUND(J84,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ROUND((SUM(BE84:BE438)),  2)</f>
        <v>0</v>
      </c>
      <c r="G33" s="42"/>
      <c r="H33" s="42"/>
      <c r="I33" s="152">
        <v>0.20999999999999999</v>
      </c>
      <c r="J33" s="151">
        <f>ROUND(((SUM(BE84:BE438))*I33),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ROUND((SUM(BF84:BF438)),  2)</f>
        <v>0</v>
      </c>
      <c r="G34" s="42"/>
      <c r="H34" s="42"/>
      <c r="I34" s="152">
        <v>0.14999999999999999</v>
      </c>
      <c r="J34" s="151">
        <f>ROUND(((SUM(BF84:BF438))*I34),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ROUND((SUM(BG84:BG438)),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ROUND((SUM(BH84:BH438)),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ROUND((SUM(BI84:BI438)),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125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123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ZTI - D.1.4.1 - ZTI - vrchní stavba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24. 10. 2023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M. Volf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126</v>
      </c>
      <c r="D57" s="166"/>
      <c r="E57" s="166"/>
      <c r="F57" s="166"/>
      <c r="G57" s="166"/>
      <c r="H57" s="166"/>
      <c r="I57" s="166"/>
      <c r="J57" s="167" t="s">
        <v>127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J84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128</v>
      </c>
    </row>
    <row r="60" s="9" customFormat="1" ht="24.96" customHeight="1">
      <c r="A60" s="9"/>
      <c r="B60" s="169"/>
      <c r="C60" s="170"/>
      <c r="D60" s="171" t="s">
        <v>204</v>
      </c>
      <c r="E60" s="172"/>
      <c r="F60" s="172"/>
      <c r="G60" s="172"/>
      <c r="H60" s="172"/>
      <c r="I60" s="172"/>
      <c r="J60" s="173">
        <f>J85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2714</v>
      </c>
      <c r="E61" s="178"/>
      <c r="F61" s="178"/>
      <c r="G61" s="178"/>
      <c r="H61" s="178"/>
      <c r="I61" s="178"/>
      <c r="J61" s="179">
        <f>J86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2715</v>
      </c>
      <c r="E62" s="178"/>
      <c r="F62" s="178"/>
      <c r="G62" s="178"/>
      <c r="H62" s="178"/>
      <c r="I62" s="178"/>
      <c r="J62" s="179">
        <f>J170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2716</v>
      </c>
      <c r="E63" s="178"/>
      <c r="F63" s="178"/>
      <c r="G63" s="178"/>
      <c r="H63" s="178"/>
      <c r="I63" s="178"/>
      <c r="J63" s="179">
        <f>J286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2717</v>
      </c>
      <c r="E64" s="178"/>
      <c r="F64" s="178"/>
      <c r="G64" s="178"/>
      <c r="H64" s="178"/>
      <c r="I64" s="178"/>
      <c r="J64" s="179">
        <f>J404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2"/>
      <c r="B65" s="43"/>
      <c r="C65" s="44"/>
      <c r="D65" s="44"/>
      <c r="E65" s="44"/>
      <c r="F65" s="44"/>
      <c r="G65" s="44"/>
      <c r="H65" s="44"/>
      <c r="I65" s="44"/>
      <c r="J65" s="44"/>
      <c r="K65" s="44"/>
      <c r="L65" s="138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6" s="2" customFormat="1" ht="6.96" customHeight="1">
      <c r="A66" s="42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38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</row>
    <row r="70" s="2" customFormat="1" ht="6.96" customHeight="1">
      <c r="A70" s="42"/>
      <c r="B70" s="65"/>
      <c r="C70" s="66"/>
      <c r="D70" s="66"/>
      <c r="E70" s="66"/>
      <c r="F70" s="66"/>
      <c r="G70" s="66"/>
      <c r="H70" s="66"/>
      <c r="I70" s="66"/>
      <c r="J70" s="66"/>
      <c r="K70" s="66"/>
      <c r="L70" s="13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1" s="2" customFormat="1" ht="24.96" customHeight="1">
      <c r="A71" s="42"/>
      <c r="B71" s="43"/>
      <c r="C71" s="26" t="s">
        <v>132</v>
      </c>
      <c r="D71" s="44"/>
      <c r="E71" s="44"/>
      <c r="F71" s="44"/>
      <c r="G71" s="44"/>
      <c r="H71" s="44"/>
      <c r="I71" s="44"/>
      <c r="J71" s="44"/>
      <c r="K71" s="44"/>
      <c r="L71" s="138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6.96" customHeight="1">
      <c r="A72" s="4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12" customHeight="1">
      <c r="A73" s="42"/>
      <c r="B73" s="43"/>
      <c r="C73" s="35" t="s">
        <v>16</v>
      </c>
      <c r="D73" s="44"/>
      <c r="E73" s="44"/>
      <c r="F73" s="44"/>
      <c r="G73" s="44"/>
      <c r="H73" s="44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26.25" customHeight="1">
      <c r="A74" s="42"/>
      <c r="B74" s="43"/>
      <c r="C74" s="44"/>
      <c r="D74" s="44"/>
      <c r="E74" s="164" t="str">
        <f>E7</f>
        <v>Novostavba zař. pro vých. a vzdělávání dětí a zahr. domku, Suchdol</v>
      </c>
      <c r="F74" s="35"/>
      <c r="G74" s="35"/>
      <c r="H74" s="35"/>
      <c r="I74" s="44"/>
      <c r="J74" s="44"/>
      <c r="K74" s="4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12" customHeight="1">
      <c r="A75" s="42"/>
      <c r="B75" s="43"/>
      <c r="C75" s="35" t="s">
        <v>123</v>
      </c>
      <c r="D75" s="44"/>
      <c r="E75" s="44"/>
      <c r="F75" s="44"/>
      <c r="G75" s="44"/>
      <c r="H75" s="44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16.5" customHeight="1">
      <c r="A76" s="42"/>
      <c r="B76" s="43"/>
      <c r="C76" s="44"/>
      <c r="D76" s="44"/>
      <c r="E76" s="73" t="str">
        <f>E9</f>
        <v>ZTI - D.1.4.1 - ZTI - vrchní stavba</v>
      </c>
      <c r="F76" s="44"/>
      <c r="G76" s="44"/>
      <c r="H76" s="44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6.96" customHeight="1">
      <c r="A77" s="42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2" customHeight="1">
      <c r="A78" s="42"/>
      <c r="B78" s="43"/>
      <c r="C78" s="35" t="s">
        <v>22</v>
      </c>
      <c r="D78" s="44"/>
      <c r="E78" s="44"/>
      <c r="F78" s="30" t="str">
        <f>F12</f>
        <v>Suchdol</v>
      </c>
      <c r="G78" s="44"/>
      <c r="H78" s="44"/>
      <c r="I78" s="35" t="s">
        <v>24</v>
      </c>
      <c r="J78" s="76" t="str">
        <f>IF(J12="","",J12)</f>
        <v>24. 10. 2023</v>
      </c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25.65" customHeight="1">
      <c r="A80" s="42"/>
      <c r="B80" s="43"/>
      <c r="C80" s="35" t="s">
        <v>30</v>
      </c>
      <c r="D80" s="44"/>
      <c r="E80" s="44"/>
      <c r="F80" s="30" t="str">
        <f>E15</f>
        <v>Česká zemědělská univerzita v Praze. Kamýcká 129</v>
      </c>
      <c r="G80" s="44"/>
      <c r="H80" s="44"/>
      <c r="I80" s="35" t="s">
        <v>37</v>
      </c>
      <c r="J80" s="40" t="str">
        <f>E21</f>
        <v>PilsProjekt s.r.o., Částkova 74, Plzeň</v>
      </c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5.15" customHeight="1">
      <c r="A81" s="42"/>
      <c r="B81" s="43"/>
      <c r="C81" s="35" t="s">
        <v>35</v>
      </c>
      <c r="D81" s="44"/>
      <c r="E81" s="44"/>
      <c r="F81" s="30" t="str">
        <f>IF(E18="","",E18)</f>
        <v>Vyplň údaj</v>
      </c>
      <c r="G81" s="44"/>
      <c r="H81" s="44"/>
      <c r="I81" s="35" t="s">
        <v>40</v>
      </c>
      <c r="J81" s="40" t="str">
        <f>E24</f>
        <v>M. Volf</v>
      </c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0.32" customHeight="1">
      <c r="A82" s="42"/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11" customFormat="1" ht="29.28" customHeight="1">
      <c r="A83" s="181"/>
      <c r="B83" s="182"/>
      <c r="C83" s="183" t="s">
        <v>133</v>
      </c>
      <c r="D83" s="184" t="s">
        <v>63</v>
      </c>
      <c r="E83" s="184" t="s">
        <v>59</v>
      </c>
      <c r="F83" s="184" t="s">
        <v>60</v>
      </c>
      <c r="G83" s="184" t="s">
        <v>134</v>
      </c>
      <c r="H83" s="184" t="s">
        <v>135</v>
      </c>
      <c r="I83" s="184" t="s">
        <v>136</v>
      </c>
      <c r="J83" s="184" t="s">
        <v>127</v>
      </c>
      <c r="K83" s="185" t="s">
        <v>137</v>
      </c>
      <c r="L83" s="186"/>
      <c r="M83" s="96" t="s">
        <v>32</v>
      </c>
      <c r="N83" s="97" t="s">
        <v>48</v>
      </c>
      <c r="O83" s="97" t="s">
        <v>138</v>
      </c>
      <c r="P83" s="97" t="s">
        <v>139</v>
      </c>
      <c r="Q83" s="97" t="s">
        <v>140</v>
      </c>
      <c r="R83" s="97" t="s">
        <v>141</v>
      </c>
      <c r="S83" s="97" t="s">
        <v>142</v>
      </c>
      <c r="T83" s="98" t="s">
        <v>143</v>
      </c>
      <c r="U83" s="181"/>
      <c r="V83" s="181"/>
      <c r="W83" s="181"/>
      <c r="X83" s="181"/>
      <c r="Y83" s="181"/>
      <c r="Z83" s="181"/>
      <c r="AA83" s="181"/>
      <c r="AB83" s="181"/>
      <c r="AC83" s="181"/>
      <c r="AD83" s="181"/>
      <c r="AE83" s="181"/>
    </row>
    <row r="84" s="2" customFormat="1" ht="22.8" customHeight="1">
      <c r="A84" s="42"/>
      <c r="B84" s="43"/>
      <c r="C84" s="103" t="s">
        <v>144</v>
      </c>
      <c r="D84" s="44"/>
      <c r="E84" s="44"/>
      <c r="F84" s="44"/>
      <c r="G84" s="44"/>
      <c r="H84" s="44"/>
      <c r="I84" s="44"/>
      <c r="J84" s="187">
        <f>BK84</f>
        <v>0</v>
      </c>
      <c r="K84" s="44"/>
      <c r="L84" s="48"/>
      <c r="M84" s="99"/>
      <c r="N84" s="188"/>
      <c r="O84" s="100"/>
      <c r="P84" s="189">
        <f>P85</f>
        <v>0</v>
      </c>
      <c r="Q84" s="100"/>
      <c r="R84" s="189">
        <f>R85</f>
        <v>2.0872299999999999</v>
      </c>
      <c r="S84" s="100"/>
      <c r="T84" s="190">
        <f>T85</f>
        <v>0</v>
      </c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T84" s="20" t="s">
        <v>77</v>
      </c>
      <c r="AU84" s="20" t="s">
        <v>128</v>
      </c>
      <c r="BK84" s="191">
        <f>BK85</f>
        <v>0</v>
      </c>
    </row>
    <row r="85" s="12" customFormat="1" ht="25.92" customHeight="1">
      <c r="A85" s="12"/>
      <c r="B85" s="192"/>
      <c r="C85" s="193"/>
      <c r="D85" s="194" t="s">
        <v>77</v>
      </c>
      <c r="E85" s="195" t="s">
        <v>865</v>
      </c>
      <c r="F85" s="195" t="s">
        <v>866</v>
      </c>
      <c r="G85" s="193"/>
      <c r="H85" s="193"/>
      <c r="I85" s="196"/>
      <c r="J85" s="197">
        <f>BK85</f>
        <v>0</v>
      </c>
      <c r="K85" s="193"/>
      <c r="L85" s="198"/>
      <c r="M85" s="199"/>
      <c r="N85" s="200"/>
      <c r="O85" s="200"/>
      <c r="P85" s="201">
        <f>P86+P170+P286+P404</f>
        <v>0</v>
      </c>
      <c r="Q85" s="200"/>
      <c r="R85" s="201">
        <f>R86+R170+R286+R404</f>
        <v>2.0872299999999999</v>
      </c>
      <c r="S85" s="200"/>
      <c r="T85" s="202">
        <f>T86+T170+T286+T404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3" t="s">
        <v>88</v>
      </c>
      <c r="AT85" s="204" t="s">
        <v>77</v>
      </c>
      <c r="AU85" s="204" t="s">
        <v>78</v>
      </c>
      <c r="AY85" s="203" t="s">
        <v>146</v>
      </c>
      <c r="BK85" s="205">
        <f>BK86+BK170+BK286+BK404</f>
        <v>0</v>
      </c>
    </row>
    <row r="86" s="12" customFormat="1" ht="22.8" customHeight="1">
      <c r="A86" s="12"/>
      <c r="B86" s="192"/>
      <c r="C86" s="193"/>
      <c r="D86" s="194" t="s">
        <v>77</v>
      </c>
      <c r="E86" s="206" t="s">
        <v>2718</v>
      </c>
      <c r="F86" s="206" t="s">
        <v>2719</v>
      </c>
      <c r="G86" s="193"/>
      <c r="H86" s="193"/>
      <c r="I86" s="196"/>
      <c r="J86" s="207">
        <f>BK86</f>
        <v>0</v>
      </c>
      <c r="K86" s="193"/>
      <c r="L86" s="198"/>
      <c r="M86" s="199"/>
      <c r="N86" s="200"/>
      <c r="O86" s="200"/>
      <c r="P86" s="201">
        <f>SUM(P87:P169)</f>
        <v>0</v>
      </c>
      <c r="Q86" s="200"/>
      <c r="R86" s="201">
        <f>SUM(R87:R169)</f>
        <v>0.28639999999999999</v>
      </c>
      <c r="S86" s="200"/>
      <c r="T86" s="202">
        <f>SUM(T87:T169)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3" t="s">
        <v>88</v>
      </c>
      <c r="AT86" s="204" t="s">
        <v>77</v>
      </c>
      <c r="AU86" s="204" t="s">
        <v>86</v>
      </c>
      <c r="AY86" s="203" t="s">
        <v>146</v>
      </c>
      <c r="BK86" s="205">
        <f>SUM(BK87:BK169)</f>
        <v>0</v>
      </c>
    </row>
    <row r="87" s="2" customFormat="1" ht="16.5" customHeight="1">
      <c r="A87" s="42"/>
      <c r="B87" s="43"/>
      <c r="C87" s="208" t="s">
        <v>86</v>
      </c>
      <c r="D87" s="208" t="s">
        <v>149</v>
      </c>
      <c r="E87" s="209" t="s">
        <v>2720</v>
      </c>
      <c r="F87" s="210" t="s">
        <v>2721</v>
      </c>
      <c r="G87" s="211" t="s">
        <v>303</v>
      </c>
      <c r="H87" s="212">
        <v>35</v>
      </c>
      <c r="I87" s="213"/>
      <c r="J87" s="214">
        <f>ROUND(I87*H87,2)</f>
        <v>0</v>
      </c>
      <c r="K87" s="210" t="s">
        <v>152</v>
      </c>
      <c r="L87" s="48"/>
      <c r="M87" s="215" t="s">
        <v>32</v>
      </c>
      <c r="N87" s="216" t="s">
        <v>49</v>
      </c>
      <c r="O87" s="88"/>
      <c r="P87" s="217">
        <f>O87*H87</f>
        <v>0</v>
      </c>
      <c r="Q87" s="217">
        <v>0.00059000000000000003</v>
      </c>
      <c r="R87" s="217">
        <f>Q87*H87</f>
        <v>0.020650000000000002</v>
      </c>
      <c r="S87" s="217">
        <v>0</v>
      </c>
      <c r="T87" s="218">
        <f>S87*H87</f>
        <v>0</v>
      </c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R87" s="219" t="s">
        <v>362</v>
      </c>
      <c r="AT87" s="219" t="s">
        <v>149</v>
      </c>
      <c r="AU87" s="219" t="s">
        <v>88</v>
      </c>
      <c r="AY87" s="20" t="s">
        <v>146</v>
      </c>
      <c r="BE87" s="220">
        <f>IF(N87="základní",J87,0)</f>
        <v>0</v>
      </c>
      <c r="BF87" s="220">
        <f>IF(N87="snížená",J87,0)</f>
        <v>0</v>
      </c>
      <c r="BG87" s="220">
        <f>IF(N87="zákl. přenesená",J87,0)</f>
        <v>0</v>
      </c>
      <c r="BH87" s="220">
        <f>IF(N87="sníž. přenesená",J87,0)</f>
        <v>0</v>
      </c>
      <c r="BI87" s="220">
        <f>IF(N87="nulová",J87,0)</f>
        <v>0</v>
      </c>
      <c r="BJ87" s="20" t="s">
        <v>86</v>
      </c>
      <c r="BK87" s="220">
        <f>ROUND(I87*H87,2)</f>
        <v>0</v>
      </c>
      <c r="BL87" s="20" t="s">
        <v>362</v>
      </c>
      <c r="BM87" s="219" t="s">
        <v>2722</v>
      </c>
    </row>
    <row r="88" s="2" customFormat="1">
      <c r="A88" s="42"/>
      <c r="B88" s="43"/>
      <c r="C88" s="44"/>
      <c r="D88" s="221" t="s">
        <v>155</v>
      </c>
      <c r="E88" s="44"/>
      <c r="F88" s="222" t="s">
        <v>2723</v>
      </c>
      <c r="G88" s="44"/>
      <c r="H88" s="44"/>
      <c r="I88" s="223"/>
      <c r="J88" s="44"/>
      <c r="K88" s="44"/>
      <c r="L88" s="48"/>
      <c r="M88" s="224"/>
      <c r="N88" s="225"/>
      <c r="O88" s="88"/>
      <c r="P88" s="88"/>
      <c r="Q88" s="88"/>
      <c r="R88" s="88"/>
      <c r="S88" s="88"/>
      <c r="T88" s="89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T88" s="20" t="s">
        <v>155</v>
      </c>
      <c r="AU88" s="20" t="s">
        <v>88</v>
      </c>
    </row>
    <row r="89" s="2" customFormat="1">
      <c r="A89" s="42"/>
      <c r="B89" s="43"/>
      <c r="C89" s="44"/>
      <c r="D89" s="226" t="s">
        <v>156</v>
      </c>
      <c r="E89" s="44"/>
      <c r="F89" s="227" t="s">
        <v>2724</v>
      </c>
      <c r="G89" s="44"/>
      <c r="H89" s="44"/>
      <c r="I89" s="223"/>
      <c r="J89" s="44"/>
      <c r="K89" s="44"/>
      <c r="L89" s="48"/>
      <c r="M89" s="224"/>
      <c r="N89" s="225"/>
      <c r="O89" s="88"/>
      <c r="P89" s="88"/>
      <c r="Q89" s="88"/>
      <c r="R89" s="88"/>
      <c r="S89" s="88"/>
      <c r="T89" s="89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T89" s="20" t="s">
        <v>156</v>
      </c>
      <c r="AU89" s="20" t="s">
        <v>88</v>
      </c>
    </row>
    <row r="90" s="2" customFormat="1" ht="16.5" customHeight="1">
      <c r="A90" s="42"/>
      <c r="B90" s="43"/>
      <c r="C90" s="208" t="s">
        <v>88</v>
      </c>
      <c r="D90" s="208" t="s">
        <v>149</v>
      </c>
      <c r="E90" s="209" t="s">
        <v>2725</v>
      </c>
      <c r="F90" s="210" t="s">
        <v>2726</v>
      </c>
      <c r="G90" s="211" t="s">
        <v>303</v>
      </c>
      <c r="H90" s="212">
        <v>29</v>
      </c>
      <c r="I90" s="213"/>
      <c r="J90" s="214">
        <f>ROUND(I90*H90,2)</f>
        <v>0</v>
      </c>
      <c r="K90" s="210" t="s">
        <v>152</v>
      </c>
      <c r="L90" s="48"/>
      <c r="M90" s="215" t="s">
        <v>32</v>
      </c>
      <c r="N90" s="216" t="s">
        <v>49</v>
      </c>
      <c r="O90" s="88"/>
      <c r="P90" s="217">
        <f>O90*H90</f>
        <v>0</v>
      </c>
      <c r="Q90" s="217">
        <v>0.0020100000000000001</v>
      </c>
      <c r="R90" s="217">
        <f>Q90*H90</f>
        <v>0.058290000000000002</v>
      </c>
      <c r="S90" s="217">
        <v>0</v>
      </c>
      <c r="T90" s="218">
        <f>S90*H90</f>
        <v>0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R90" s="219" t="s">
        <v>362</v>
      </c>
      <c r="AT90" s="219" t="s">
        <v>149</v>
      </c>
      <c r="AU90" s="219" t="s">
        <v>88</v>
      </c>
      <c r="AY90" s="20" t="s">
        <v>146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20" t="s">
        <v>86</v>
      </c>
      <c r="BK90" s="220">
        <f>ROUND(I90*H90,2)</f>
        <v>0</v>
      </c>
      <c r="BL90" s="20" t="s">
        <v>362</v>
      </c>
      <c r="BM90" s="219" t="s">
        <v>2727</v>
      </c>
    </row>
    <row r="91" s="2" customFormat="1">
      <c r="A91" s="42"/>
      <c r="B91" s="43"/>
      <c r="C91" s="44"/>
      <c r="D91" s="221" t="s">
        <v>155</v>
      </c>
      <c r="E91" s="44"/>
      <c r="F91" s="222" t="s">
        <v>2728</v>
      </c>
      <c r="G91" s="44"/>
      <c r="H91" s="44"/>
      <c r="I91" s="223"/>
      <c r="J91" s="44"/>
      <c r="K91" s="44"/>
      <c r="L91" s="48"/>
      <c r="M91" s="224"/>
      <c r="N91" s="225"/>
      <c r="O91" s="88"/>
      <c r="P91" s="88"/>
      <c r="Q91" s="88"/>
      <c r="R91" s="88"/>
      <c r="S91" s="88"/>
      <c r="T91" s="89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155</v>
      </c>
      <c r="AU91" s="20" t="s">
        <v>88</v>
      </c>
    </row>
    <row r="92" s="2" customFormat="1">
      <c r="A92" s="42"/>
      <c r="B92" s="43"/>
      <c r="C92" s="44"/>
      <c r="D92" s="226" t="s">
        <v>156</v>
      </c>
      <c r="E92" s="44"/>
      <c r="F92" s="227" t="s">
        <v>2729</v>
      </c>
      <c r="G92" s="44"/>
      <c r="H92" s="44"/>
      <c r="I92" s="223"/>
      <c r="J92" s="44"/>
      <c r="K92" s="44"/>
      <c r="L92" s="48"/>
      <c r="M92" s="224"/>
      <c r="N92" s="225"/>
      <c r="O92" s="88"/>
      <c r="P92" s="88"/>
      <c r="Q92" s="88"/>
      <c r="R92" s="88"/>
      <c r="S92" s="88"/>
      <c r="T92" s="89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156</v>
      </c>
      <c r="AU92" s="20" t="s">
        <v>88</v>
      </c>
    </row>
    <row r="93" s="2" customFormat="1" ht="16.5" customHeight="1">
      <c r="A93" s="42"/>
      <c r="B93" s="43"/>
      <c r="C93" s="208" t="s">
        <v>164</v>
      </c>
      <c r="D93" s="208" t="s">
        <v>149</v>
      </c>
      <c r="E93" s="209" t="s">
        <v>2730</v>
      </c>
      <c r="F93" s="210" t="s">
        <v>2731</v>
      </c>
      <c r="G93" s="211" t="s">
        <v>303</v>
      </c>
      <c r="H93" s="212">
        <v>18</v>
      </c>
      <c r="I93" s="213"/>
      <c r="J93" s="214">
        <f>ROUND(I93*H93,2)</f>
        <v>0</v>
      </c>
      <c r="K93" s="210" t="s">
        <v>152</v>
      </c>
      <c r="L93" s="48"/>
      <c r="M93" s="215" t="s">
        <v>32</v>
      </c>
      <c r="N93" s="216" t="s">
        <v>49</v>
      </c>
      <c r="O93" s="88"/>
      <c r="P93" s="217">
        <f>O93*H93</f>
        <v>0</v>
      </c>
      <c r="Q93" s="217">
        <v>0.00040000000000000002</v>
      </c>
      <c r="R93" s="217">
        <f>Q93*H93</f>
        <v>0.0072000000000000007</v>
      </c>
      <c r="S93" s="217">
        <v>0</v>
      </c>
      <c r="T93" s="218">
        <f>S93*H93</f>
        <v>0</v>
      </c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R93" s="219" t="s">
        <v>362</v>
      </c>
      <c r="AT93" s="219" t="s">
        <v>149</v>
      </c>
      <c r="AU93" s="219" t="s">
        <v>88</v>
      </c>
      <c r="AY93" s="20" t="s">
        <v>146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20" t="s">
        <v>86</v>
      </c>
      <c r="BK93" s="220">
        <f>ROUND(I93*H93,2)</f>
        <v>0</v>
      </c>
      <c r="BL93" s="20" t="s">
        <v>362</v>
      </c>
      <c r="BM93" s="219" t="s">
        <v>2732</v>
      </c>
    </row>
    <row r="94" s="2" customFormat="1">
      <c r="A94" s="42"/>
      <c r="B94" s="43"/>
      <c r="C94" s="44"/>
      <c r="D94" s="221" t="s">
        <v>155</v>
      </c>
      <c r="E94" s="44"/>
      <c r="F94" s="222" t="s">
        <v>2733</v>
      </c>
      <c r="G94" s="44"/>
      <c r="H94" s="44"/>
      <c r="I94" s="223"/>
      <c r="J94" s="44"/>
      <c r="K94" s="44"/>
      <c r="L94" s="48"/>
      <c r="M94" s="224"/>
      <c r="N94" s="225"/>
      <c r="O94" s="88"/>
      <c r="P94" s="88"/>
      <c r="Q94" s="88"/>
      <c r="R94" s="88"/>
      <c r="S94" s="88"/>
      <c r="T94" s="89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T94" s="20" t="s">
        <v>155</v>
      </c>
      <c r="AU94" s="20" t="s">
        <v>88</v>
      </c>
    </row>
    <row r="95" s="2" customFormat="1">
      <c r="A95" s="42"/>
      <c r="B95" s="43"/>
      <c r="C95" s="44"/>
      <c r="D95" s="226" t="s">
        <v>156</v>
      </c>
      <c r="E95" s="44"/>
      <c r="F95" s="227" t="s">
        <v>2734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156</v>
      </c>
      <c r="AU95" s="20" t="s">
        <v>88</v>
      </c>
    </row>
    <row r="96" s="2" customFormat="1" ht="16.5" customHeight="1">
      <c r="A96" s="42"/>
      <c r="B96" s="43"/>
      <c r="C96" s="208" t="s">
        <v>171</v>
      </c>
      <c r="D96" s="208" t="s">
        <v>149</v>
      </c>
      <c r="E96" s="209" t="s">
        <v>2735</v>
      </c>
      <c r="F96" s="210" t="s">
        <v>2736</v>
      </c>
      <c r="G96" s="211" t="s">
        <v>303</v>
      </c>
      <c r="H96" s="212">
        <v>6</v>
      </c>
      <c r="I96" s="213"/>
      <c r="J96" s="214">
        <f>ROUND(I96*H96,2)</f>
        <v>0</v>
      </c>
      <c r="K96" s="210" t="s">
        <v>152</v>
      </c>
      <c r="L96" s="48"/>
      <c r="M96" s="215" t="s">
        <v>32</v>
      </c>
      <c r="N96" s="216" t="s">
        <v>49</v>
      </c>
      <c r="O96" s="88"/>
      <c r="P96" s="217">
        <f>O96*H96</f>
        <v>0</v>
      </c>
      <c r="Q96" s="217">
        <v>0.00040999999999999999</v>
      </c>
      <c r="R96" s="217">
        <f>Q96*H96</f>
        <v>0.0024599999999999999</v>
      </c>
      <c r="S96" s="217">
        <v>0</v>
      </c>
      <c r="T96" s="218">
        <f>S96*H96</f>
        <v>0</v>
      </c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R96" s="219" t="s">
        <v>362</v>
      </c>
      <c r="AT96" s="219" t="s">
        <v>149</v>
      </c>
      <c r="AU96" s="219" t="s">
        <v>88</v>
      </c>
      <c r="AY96" s="20" t="s">
        <v>146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20" t="s">
        <v>86</v>
      </c>
      <c r="BK96" s="220">
        <f>ROUND(I96*H96,2)</f>
        <v>0</v>
      </c>
      <c r="BL96" s="20" t="s">
        <v>362</v>
      </c>
      <c r="BM96" s="219" t="s">
        <v>2737</v>
      </c>
    </row>
    <row r="97" s="2" customFormat="1">
      <c r="A97" s="42"/>
      <c r="B97" s="43"/>
      <c r="C97" s="44"/>
      <c r="D97" s="221" t="s">
        <v>155</v>
      </c>
      <c r="E97" s="44"/>
      <c r="F97" s="222" t="s">
        <v>2738</v>
      </c>
      <c r="G97" s="44"/>
      <c r="H97" s="44"/>
      <c r="I97" s="223"/>
      <c r="J97" s="44"/>
      <c r="K97" s="44"/>
      <c r="L97" s="48"/>
      <c r="M97" s="224"/>
      <c r="N97" s="225"/>
      <c r="O97" s="88"/>
      <c r="P97" s="88"/>
      <c r="Q97" s="88"/>
      <c r="R97" s="88"/>
      <c r="S97" s="88"/>
      <c r="T97" s="89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T97" s="20" t="s">
        <v>155</v>
      </c>
      <c r="AU97" s="20" t="s">
        <v>88</v>
      </c>
    </row>
    <row r="98" s="2" customFormat="1">
      <c r="A98" s="42"/>
      <c r="B98" s="43"/>
      <c r="C98" s="44"/>
      <c r="D98" s="226" t="s">
        <v>156</v>
      </c>
      <c r="E98" s="44"/>
      <c r="F98" s="227" t="s">
        <v>2739</v>
      </c>
      <c r="G98" s="44"/>
      <c r="H98" s="44"/>
      <c r="I98" s="223"/>
      <c r="J98" s="44"/>
      <c r="K98" s="44"/>
      <c r="L98" s="48"/>
      <c r="M98" s="224"/>
      <c r="N98" s="225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0" t="s">
        <v>156</v>
      </c>
      <c r="AU98" s="20" t="s">
        <v>88</v>
      </c>
    </row>
    <row r="99" s="2" customFormat="1" ht="16.5" customHeight="1">
      <c r="A99" s="42"/>
      <c r="B99" s="43"/>
      <c r="C99" s="208" t="s">
        <v>145</v>
      </c>
      <c r="D99" s="208" t="s">
        <v>149</v>
      </c>
      <c r="E99" s="209" t="s">
        <v>2740</v>
      </c>
      <c r="F99" s="210" t="s">
        <v>2741</v>
      </c>
      <c r="G99" s="211" t="s">
        <v>303</v>
      </c>
      <c r="H99" s="212">
        <v>55</v>
      </c>
      <c r="I99" s="213"/>
      <c r="J99" s="214">
        <f>ROUND(I99*H99,2)</f>
        <v>0</v>
      </c>
      <c r="K99" s="210" t="s">
        <v>152</v>
      </c>
      <c r="L99" s="48"/>
      <c r="M99" s="215" t="s">
        <v>32</v>
      </c>
      <c r="N99" s="216" t="s">
        <v>49</v>
      </c>
      <c r="O99" s="88"/>
      <c r="P99" s="217">
        <f>O99*H99</f>
        <v>0</v>
      </c>
      <c r="Q99" s="217">
        <v>0.00048000000000000001</v>
      </c>
      <c r="R99" s="217">
        <f>Q99*H99</f>
        <v>0.0264</v>
      </c>
      <c r="S99" s="217">
        <v>0</v>
      </c>
      <c r="T99" s="218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19" t="s">
        <v>362</v>
      </c>
      <c r="AT99" s="219" t="s">
        <v>149</v>
      </c>
      <c r="AU99" s="219" t="s">
        <v>88</v>
      </c>
      <c r="AY99" s="20" t="s">
        <v>146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0" t="s">
        <v>86</v>
      </c>
      <c r="BK99" s="220">
        <f>ROUND(I99*H99,2)</f>
        <v>0</v>
      </c>
      <c r="BL99" s="20" t="s">
        <v>362</v>
      </c>
      <c r="BM99" s="219" t="s">
        <v>2742</v>
      </c>
    </row>
    <row r="100" s="2" customFormat="1">
      <c r="A100" s="42"/>
      <c r="B100" s="43"/>
      <c r="C100" s="44"/>
      <c r="D100" s="221" t="s">
        <v>155</v>
      </c>
      <c r="E100" s="44"/>
      <c r="F100" s="222" t="s">
        <v>2743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155</v>
      </c>
      <c r="AU100" s="20" t="s">
        <v>88</v>
      </c>
    </row>
    <row r="101" s="2" customFormat="1">
      <c r="A101" s="42"/>
      <c r="B101" s="43"/>
      <c r="C101" s="44"/>
      <c r="D101" s="226" t="s">
        <v>156</v>
      </c>
      <c r="E101" s="44"/>
      <c r="F101" s="227" t="s">
        <v>2744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156</v>
      </c>
      <c r="AU101" s="20" t="s">
        <v>88</v>
      </c>
    </row>
    <row r="102" s="2" customFormat="1" ht="16.5" customHeight="1">
      <c r="A102" s="42"/>
      <c r="B102" s="43"/>
      <c r="C102" s="208" t="s">
        <v>181</v>
      </c>
      <c r="D102" s="208" t="s">
        <v>149</v>
      </c>
      <c r="E102" s="209" t="s">
        <v>2745</v>
      </c>
      <c r="F102" s="210" t="s">
        <v>2746</v>
      </c>
      <c r="G102" s="211" t="s">
        <v>303</v>
      </c>
      <c r="H102" s="212">
        <v>4</v>
      </c>
      <c r="I102" s="213"/>
      <c r="J102" s="214">
        <f>ROUND(I102*H102,2)</f>
        <v>0</v>
      </c>
      <c r="K102" s="210" t="s">
        <v>152</v>
      </c>
      <c r="L102" s="48"/>
      <c r="M102" s="215" t="s">
        <v>32</v>
      </c>
      <c r="N102" s="216" t="s">
        <v>49</v>
      </c>
      <c r="O102" s="88"/>
      <c r="P102" s="217">
        <f>O102*H102</f>
        <v>0</v>
      </c>
      <c r="Q102" s="217">
        <v>0.00071000000000000002</v>
      </c>
      <c r="R102" s="217">
        <f>Q102*H102</f>
        <v>0.0028400000000000001</v>
      </c>
      <c r="S102" s="217">
        <v>0</v>
      </c>
      <c r="T102" s="218">
        <f>S102*H102</f>
        <v>0</v>
      </c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R102" s="219" t="s">
        <v>362</v>
      </c>
      <c r="AT102" s="219" t="s">
        <v>149</v>
      </c>
      <c r="AU102" s="219" t="s">
        <v>88</v>
      </c>
      <c r="AY102" s="20" t="s">
        <v>146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20" t="s">
        <v>86</v>
      </c>
      <c r="BK102" s="220">
        <f>ROUND(I102*H102,2)</f>
        <v>0</v>
      </c>
      <c r="BL102" s="20" t="s">
        <v>362</v>
      </c>
      <c r="BM102" s="219" t="s">
        <v>2747</v>
      </c>
    </row>
    <row r="103" s="2" customFormat="1">
      <c r="A103" s="42"/>
      <c r="B103" s="43"/>
      <c r="C103" s="44"/>
      <c r="D103" s="221" t="s">
        <v>155</v>
      </c>
      <c r="E103" s="44"/>
      <c r="F103" s="222" t="s">
        <v>2748</v>
      </c>
      <c r="G103" s="44"/>
      <c r="H103" s="44"/>
      <c r="I103" s="223"/>
      <c r="J103" s="44"/>
      <c r="K103" s="44"/>
      <c r="L103" s="48"/>
      <c r="M103" s="224"/>
      <c r="N103" s="225"/>
      <c r="O103" s="88"/>
      <c r="P103" s="88"/>
      <c r="Q103" s="88"/>
      <c r="R103" s="88"/>
      <c r="S103" s="88"/>
      <c r="T103" s="89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T103" s="20" t="s">
        <v>155</v>
      </c>
      <c r="AU103" s="20" t="s">
        <v>88</v>
      </c>
    </row>
    <row r="104" s="2" customFormat="1">
      <c r="A104" s="42"/>
      <c r="B104" s="43"/>
      <c r="C104" s="44"/>
      <c r="D104" s="226" t="s">
        <v>156</v>
      </c>
      <c r="E104" s="44"/>
      <c r="F104" s="227" t="s">
        <v>2749</v>
      </c>
      <c r="G104" s="44"/>
      <c r="H104" s="44"/>
      <c r="I104" s="223"/>
      <c r="J104" s="44"/>
      <c r="K104" s="44"/>
      <c r="L104" s="48"/>
      <c r="M104" s="224"/>
      <c r="N104" s="225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0" t="s">
        <v>156</v>
      </c>
      <c r="AU104" s="20" t="s">
        <v>88</v>
      </c>
    </row>
    <row r="105" s="2" customFormat="1" ht="16.5" customHeight="1">
      <c r="A105" s="42"/>
      <c r="B105" s="43"/>
      <c r="C105" s="208" t="s">
        <v>188</v>
      </c>
      <c r="D105" s="208" t="s">
        <v>149</v>
      </c>
      <c r="E105" s="209" t="s">
        <v>2750</v>
      </c>
      <c r="F105" s="210" t="s">
        <v>2751</v>
      </c>
      <c r="G105" s="211" t="s">
        <v>303</v>
      </c>
      <c r="H105" s="212">
        <v>26</v>
      </c>
      <c r="I105" s="213"/>
      <c r="J105" s="214">
        <f>ROUND(I105*H105,2)</f>
        <v>0</v>
      </c>
      <c r="K105" s="210" t="s">
        <v>152</v>
      </c>
      <c r="L105" s="48"/>
      <c r="M105" s="215" t="s">
        <v>32</v>
      </c>
      <c r="N105" s="216" t="s">
        <v>49</v>
      </c>
      <c r="O105" s="88"/>
      <c r="P105" s="217">
        <f>O105*H105</f>
        <v>0</v>
      </c>
      <c r="Q105" s="217">
        <v>0.0022399999999999998</v>
      </c>
      <c r="R105" s="217">
        <f>Q105*H105</f>
        <v>0.058239999999999993</v>
      </c>
      <c r="S105" s="217">
        <v>0</v>
      </c>
      <c r="T105" s="218">
        <f>S105*H105</f>
        <v>0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19" t="s">
        <v>362</v>
      </c>
      <c r="AT105" s="219" t="s">
        <v>149</v>
      </c>
      <c r="AU105" s="219" t="s">
        <v>88</v>
      </c>
      <c r="AY105" s="20" t="s">
        <v>146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0" t="s">
        <v>86</v>
      </c>
      <c r="BK105" s="220">
        <f>ROUND(I105*H105,2)</f>
        <v>0</v>
      </c>
      <c r="BL105" s="20" t="s">
        <v>362</v>
      </c>
      <c r="BM105" s="219" t="s">
        <v>2752</v>
      </c>
    </row>
    <row r="106" s="2" customFormat="1">
      <c r="A106" s="42"/>
      <c r="B106" s="43"/>
      <c r="C106" s="44"/>
      <c r="D106" s="221" t="s">
        <v>155</v>
      </c>
      <c r="E106" s="44"/>
      <c r="F106" s="222" t="s">
        <v>2753</v>
      </c>
      <c r="G106" s="44"/>
      <c r="H106" s="44"/>
      <c r="I106" s="223"/>
      <c r="J106" s="44"/>
      <c r="K106" s="44"/>
      <c r="L106" s="48"/>
      <c r="M106" s="224"/>
      <c r="N106" s="225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0" t="s">
        <v>155</v>
      </c>
      <c r="AU106" s="20" t="s">
        <v>88</v>
      </c>
    </row>
    <row r="107" s="2" customFormat="1">
      <c r="A107" s="42"/>
      <c r="B107" s="43"/>
      <c r="C107" s="44"/>
      <c r="D107" s="226" t="s">
        <v>156</v>
      </c>
      <c r="E107" s="44"/>
      <c r="F107" s="227" t="s">
        <v>2754</v>
      </c>
      <c r="G107" s="44"/>
      <c r="H107" s="44"/>
      <c r="I107" s="223"/>
      <c r="J107" s="44"/>
      <c r="K107" s="44"/>
      <c r="L107" s="48"/>
      <c r="M107" s="224"/>
      <c r="N107" s="225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156</v>
      </c>
      <c r="AU107" s="20" t="s">
        <v>88</v>
      </c>
    </row>
    <row r="108" s="2" customFormat="1" ht="16.5" customHeight="1">
      <c r="A108" s="42"/>
      <c r="B108" s="43"/>
      <c r="C108" s="208" t="s">
        <v>277</v>
      </c>
      <c r="D108" s="208" t="s">
        <v>149</v>
      </c>
      <c r="E108" s="209" t="s">
        <v>2755</v>
      </c>
      <c r="F108" s="210" t="s">
        <v>2756</v>
      </c>
      <c r="G108" s="211" t="s">
        <v>303</v>
      </c>
      <c r="H108" s="212">
        <v>12</v>
      </c>
      <c r="I108" s="213"/>
      <c r="J108" s="214">
        <f>ROUND(I108*H108,2)</f>
        <v>0</v>
      </c>
      <c r="K108" s="210" t="s">
        <v>152</v>
      </c>
      <c r="L108" s="48"/>
      <c r="M108" s="215" t="s">
        <v>32</v>
      </c>
      <c r="N108" s="216" t="s">
        <v>49</v>
      </c>
      <c r="O108" s="88"/>
      <c r="P108" s="217">
        <f>O108*H108</f>
        <v>0</v>
      </c>
      <c r="Q108" s="217">
        <v>0.00052999999999999998</v>
      </c>
      <c r="R108" s="217">
        <f>Q108*H108</f>
        <v>0.0063599999999999993</v>
      </c>
      <c r="S108" s="217">
        <v>0</v>
      </c>
      <c r="T108" s="218">
        <f>S108*H108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R108" s="219" t="s">
        <v>362</v>
      </c>
      <c r="AT108" s="219" t="s">
        <v>149</v>
      </c>
      <c r="AU108" s="219" t="s">
        <v>88</v>
      </c>
      <c r="AY108" s="20" t="s">
        <v>146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0" t="s">
        <v>86</v>
      </c>
      <c r="BK108" s="220">
        <f>ROUND(I108*H108,2)</f>
        <v>0</v>
      </c>
      <c r="BL108" s="20" t="s">
        <v>362</v>
      </c>
      <c r="BM108" s="219" t="s">
        <v>2757</v>
      </c>
    </row>
    <row r="109" s="2" customFormat="1">
      <c r="A109" s="42"/>
      <c r="B109" s="43"/>
      <c r="C109" s="44"/>
      <c r="D109" s="221" t="s">
        <v>155</v>
      </c>
      <c r="E109" s="44"/>
      <c r="F109" s="222" t="s">
        <v>2758</v>
      </c>
      <c r="G109" s="44"/>
      <c r="H109" s="44"/>
      <c r="I109" s="223"/>
      <c r="J109" s="44"/>
      <c r="K109" s="44"/>
      <c r="L109" s="48"/>
      <c r="M109" s="224"/>
      <c r="N109" s="225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0" t="s">
        <v>155</v>
      </c>
      <c r="AU109" s="20" t="s">
        <v>88</v>
      </c>
    </row>
    <row r="110" s="2" customFormat="1">
      <c r="A110" s="42"/>
      <c r="B110" s="43"/>
      <c r="C110" s="44"/>
      <c r="D110" s="226" t="s">
        <v>156</v>
      </c>
      <c r="E110" s="44"/>
      <c r="F110" s="227" t="s">
        <v>2759</v>
      </c>
      <c r="G110" s="44"/>
      <c r="H110" s="44"/>
      <c r="I110" s="223"/>
      <c r="J110" s="44"/>
      <c r="K110" s="44"/>
      <c r="L110" s="48"/>
      <c r="M110" s="224"/>
      <c r="N110" s="225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156</v>
      </c>
      <c r="AU110" s="20" t="s">
        <v>88</v>
      </c>
    </row>
    <row r="111" s="2" customFormat="1" ht="16.5" customHeight="1">
      <c r="A111" s="42"/>
      <c r="B111" s="43"/>
      <c r="C111" s="208" t="s">
        <v>285</v>
      </c>
      <c r="D111" s="208" t="s">
        <v>149</v>
      </c>
      <c r="E111" s="209" t="s">
        <v>2760</v>
      </c>
      <c r="F111" s="210" t="s">
        <v>2761</v>
      </c>
      <c r="G111" s="211" t="s">
        <v>303</v>
      </c>
      <c r="H111" s="212">
        <v>12</v>
      </c>
      <c r="I111" s="213"/>
      <c r="J111" s="214">
        <f>ROUND(I111*H111,2)</f>
        <v>0</v>
      </c>
      <c r="K111" s="210" t="s">
        <v>152</v>
      </c>
      <c r="L111" s="48"/>
      <c r="M111" s="215" t="s">
        <v>32</v>
      </c>
      <c r="N111" s="216" t="s">
        <v>49</v>
      </c>
      <c r="O111" s="88"/>
      <c r="P111" s="217">
        <f>O111*H111</f>
        <v>0</v>
      </c>
      <c r="Q111" s="217">
        <v>0.0019</v>
      </c>
      <c r="R111" s="217">
        <f>Q111*H111</f>
        <v>0.022800000000000001</v>
      </c>
      <c r="S111" s="217">
        <v>0</v>
      </c>
      <c r="T111" s="218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19" t="s">
        <v>362</v>
      </c>
      <c r="AT111" s="219" t="s">
        <v>149</v>
      </c>
      <c r="AU111" s="219" t="s">
        <v>88</v>
      </c>
      <c r="AY111" s="20" t="s">
        <v>146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0" t="s">
        <v>86</v>
      </c>
      <c r="BK111" s="220">
        <f>ROUND(I111*H111,2)</f>
        <v>0</v>
      </c>
      <c r="BL111" s="20" t="s">
        <v>362</v>
      </c>
      <c r="BM111" s="219" t="s">
        <v>2762</v>
      </c>
    </row>
    <row r="112" s="2" customFormat="1">
      <c r="A112" s="42"/>
      <c r="B112" s="43"/>
      <c r="C112" s="44"/>
      <c r="D112" s="221" t="s">
        <v>155</v>
      </c>
      <c r="E112" s="44"/>
      <c r="F112" s="222" t="s">
        <v>2763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155</v>
      </c>
      <c r="AU112" s="20" t="s">
        <v>88</v>
      </c>
    </row>
    <row r="113" s="2" customFormat="1">
      <c r="A113" s="42"/>
      <c r="B113" s="43"/>
      <c r="C113" s="44"/>
      <c r="D113" s="226" t="s">
        <v>156</v>
      </c>
      <c r="E113" s="44"/>
      <c r="F113" s="227" t="s">
        <v>2764</v>
      </c>
      <c r="G113" s="44"/>
      <c r="H113" s="44"/>
      <c r="I113" s="223"/>
      <c r="J113" s="44"/>
      <c r="K113" s="44"/>
      <c r="L113" s="48"/>
      <c r="M113" s="224"/>
      <c r="N113" s="22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156</v>
      </c>
      <c r="AU113" s="20" t="s">
        <v>88</v>
      </c>
    </row>
    <row r="114" s="2" customFormat="1" ht="24.15" customHeight="1">
      <c r="A114" s="42"/>
      <c r="B114" s="43"/>
      <c r="C114" s="208" t="s">
        <v>291</v>
      </c>
      <c r="D114" s="208" t="s">
        <v>149</v>
      </c>
      <c r="E114" s="209" t="s">
        <v>2765</v>
      </c>
      <c r="F114" s="210" t="s">
        <v>2766</v>
      </c>
      <c r="G114" s="211" t="s">
        <v>303</v>
      </c>
      <c r="H114" s="212">
        <v>22</v>
      </c>
      <c r="I114" s="213"/>
      <c r="J114" s="214">
        <f>ROUND(I114*H114,2)</f>
        <v>0</v>
      </c>
      <c r="K114" s="210" t="s">
        <v>152</v>
      </c>
      <c r="L114" s="48"/>
      <c r="M114" s="215" t="s">
        <v>32</v>
      </c>
      <c r="N114" s="216" t="s">
        <v>49</v>
      </c>
      <c r="O114" s="88"/>
      <c r="P114" s="217">
        <f>O114*H114</f>
        <v>0</v>
      </c>
      <c r="Q114" s="217">
        <v>0.0026099999999999999</v>
      </c>
      <c r="R114" s="217">
        <f>Q114*H114</f>
        <v>0.057419999999999999</v>
      </c>
      <c r="S114" s="217">
        <v>0</v>
      </c>
      <c r="T114" s="218">
        <f>S114*H114</f>
        <v>0</v>
      </c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R114" s="219" t="s">
        <v>362</v>
      </c>
      <c r="AT114" s="219" t="s">
        <v>149</v>
      </c>
      <c r="AU114" s="219" t="s">
        <v>88</v>
      </c>
      <c r="AY114" s="20" t="s">
        <v>146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20" t="s">
        <v>86</v>
      </c>
      <c r="BK114" s="220">
        <f>ROUND(I114*H114,2)</f>
        <v>0</v>
      </c>
      <c r="BL114" s="20" t="s">
        <v>362</v>
      </c>
      <c r="BM114" s="219" t="s">
        <v>2767</v>
      </c>
    </row>
    <row r="115" s="2" customFormat="1">
      <c r="A115" s="42"/>
      <c r="B115" s="43"/>
      <c r="C115" s="44"/>
      <c r="D115" s="221" t="s">
        <v>155</v>
      </c>
      <c r="E115" s="44"/>
      <c r="F115" s="222" t="s">
        <v>2768</v>
      </c>
      <c r="G115" s="44"/>
      <c r="H115" s="44"/>
      <c r="I115" s="223"/>
      <c r="J115" s="44"/>
      <c r="K115" s="44"/>
      <c r="L115" s="48"/>
      <c r="M115" s="224"/>
      <c r="N115" s="225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0" t="s">
        <v>155</v>
      </c>
      <c r="AU115" s="20" t="s">
        <v>88</v>
      </c>
    </row>
    <row r="116" s="2" customFormat="1">
      <c r="A116" s="42"/>
      <c r="B116" s="43"/>
      <c r="C116" s="44"/>
      <c r="D116" s="226" t="s">
        <v>156</v>
      </c>
      <c r="E116" s="44"/>
      <c r="F116" s="227" t="s">
        <v>2769</v>
      </c>
      <c r="G116" s="44"/>
      <c r="H116" s="44"/>
      <c r="I116" s="223"/>
      <c r="J116" s="44"/>
      <c r="K116" s="44"/>
      <c r="L116" s="48"/>
      <c r="M116" s="224"/>
      <c r="N116" s="225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156</v>
      </c>
      <c r="AU116" s="20" t="s">
        <v>88</v>
      </c>
    </row>
    <row r="117" s="2" customFormat="1" ht="16.5" customHeight="1">
      <c r="A117" s="42"/>
      <c r="B117" s="43"/>
      <c r="C117" s="208" t="s">
        <v>300</v>
      </c>
      <c r="D117" s="208" t="s">
        <v>149</v>
      </c>
      <c r="E117" s="209" t="s">
        <v>2770</v>
      </c>
      <c r="F117" s="210" t="s">
        <v>2771</v>
      </c>
      <c r="G117" s="211" t="s">
        <v>802</v>
      </c>
      <c r="H117" s="212">
        <v>4</v>
      </c>
      <c r="I117" s="213"/>
      <c r="J117" s="214">
        <f>ROUND(I117*H117,2)</f>
        <v>0</v>
      </c>
      <c r="K117" s="210" t="s">
        <v>152</v>
      </c>
      <c r="L117" s="48"/>
      <c r="M117" s="215" t="s">
        <v>32</v>
      </c>
      <c r="N117" s="216" t="s">
        <v>49</v>
      </c>
      <c r="O117" s="88"/>
      <c r="P117" s="217">
        <f>O117*H117</f>
        <v>0</v>
      </c>
      <c r="Q117" s="217">
        <v>0</v>
      </c>
      <c r="R117" s="217">
        <f>Q117*H117</f>
        <v>0</v>
      </c>
      <c r="S117" s="217">
        <v>0</v>
      </c>
      <c r="T117" s="218">
        <f>S117*H117</f>
        <v>0</v>
      </c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R117" s="219" t="s">
        <v>362</v>
      </c>
      <c r="AT117" s="219" t="s">
        <v>149</v>
      </c>
      <c r="AU117" s="219" t="s">
        <v>88</v>
      </c>
      <c r="AY117" s="20" t="s">
        <v>146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20" t="s">
        <v>86</v>
      </c>
      <c r="BK117" s="220">
        <f>ROUND(I117*H117,2)</f>
        <v>0</v>
      </c>
      <c r="BL117" s="20" t="s">
        <v>362</v>
      </c>
      <c r="BM117" s="219" t="s">
        <v>2772</v>
      </c>
    </row>
    <row r="118" s="2" customFormat="1">
      <c r="A118" s="42"/>
      <c r="B118" s="43"/>
      <c r="C118" s="44"/>
      <c r="D118" s="221" t="s">
        <v>155</v>
      </c>
      <c r="E118" s="44"/>
      <c r="F118" s="222" t="s">
        <v>2773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155</v>
      </c>
      <c r="AU118" s="20" t="s">
        <v>88</v>
      </c>
    </row>
    <row r="119" s="2" customFormat="1">
      <c r="A119" s="42"/>
      <c r="B119" s="43"/>
      <c r="C119" s="44"/>
      <c r="D119" s="226" t="s">
        <v>156</v>
      </c>
      <c r="E119" s="44"/>
      <c r="F119" s="227" t="s">
        <v>2774</v>
      </c>
      <c r="G119" s="44"/>
      <c r="H119" s="44"/>
      <c r="I119" s="223"/>
      <c r="J119" s="44"/>
      <c r="K119" s="44"/>
      <c r="L119" s="48"/>
      <c r="M119" s="224"/>
      <c r="N119" s="225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156</v>
      </c>
      <c r="AU119" s="20" t="s">
        <v>88</v>
      </c>
    </row>
    <row r="120" s="2" customFormat="1" ht="16.5" customHeight="1">
      <c r="A120" s="42"/>
      <c r="B120" s="43"/>
      <c r="C120" s="208" t="s">
        <v>311</v>
      </c>
      <c r="D120" s="208" t="s">
        <v>149</v>
      </c>
      <c r="E120" s="209" t="s">
        <v>2775</v>
      </c>
      <c r="F120" s="210" t="s">
        <v>2776</v>
      </c>
      <c r="G120" s="211" t="s">
        <v>802</v>
      </c>
      <c r="H120" s="212">
        <v>1</v>
      </c>
      <c r="I120" s="213"/>
      <c r="J120" s="214">
        <f>ROUND(I120*H120,2)</f>
        <v>0</v>
      </c>
      <c r="K120" s="210" t="s">
        <v>152</v>
      </c>
      <c r="L120" s="48"/>
      <c r="M120" s="215" t="s">
        <v>32</v>
      </c>
      <c r="N120" s="216" t="s">
        <v>49</v>
      </c>
      <c r="O120" s="88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19" t="s">
        <v>362</v>
      </c>
      <c r="AT120" s="219" t="s">
        <v>149</v>
      </c>
      <c r="AU120" s="219" t="s">
        <v>88</v>
      </c>
      <c r="AY120" s="20" t="s">
        <v>146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20" t="s">
        <v>86</v>
      </c>
      <c r="BK120" s="220">
        <f>ROUND(I120*H120,2)</f>
        <v>0</v>
      </c>
      <c r="BL120" s="20" t="s">
        <v>362</v>
      </c>
      <c r="BM120" s="219" t="s">
        <v>2777</v>
      </c>
    </row>
    <row r="121" s="2" customFormat="1">
      <c r="A121" s="42"/>
      <c r="B121" s="43"/>
      <c r="C121" s="44"/>
      <c r="D121" s="221" t="s">
        <v>155</v>
      </c>
      <c r="E121" s="44"/>
      <c r="F121" s="222" t="s">
        <v>2778</v>
      </c>
      <c r="G121" s="44"/>
      <c r="H121" s="44"/>
      <c r="I121" s="223"/>
      <c r="J121" s="44"/>
      <c r="K121" s="44"/>
      <c r="L121" s="48"/>
      <c r="M121" s="224"/>
      <c r="N121" s="225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155</v>
      </c>
      <c r="AU121" s="20" t="s">
        <v>88</v>
      </c>
    </row>
    <row r="122" s="2" customFormat="1">
      <c r="A122" s="42"/>
      <c r="B122" s="43"/>
      <c r="C122" s="44"/>
      <c r="D122" s="226" t="s">
        <v>156</v>
      </c>
      <c r="E122" s="44"/>
      <c r="F122" s="227" t="s">
        <v>2779</v>
      </c>
      <c r="G122" s="44"/>
      <c r="H122" s="44"/>
      <c r="I122" s="223"/>
      <c r="J122" s="44"/>
      <c r="K122" s="44"/>
      <c r="L122" s="48"/>
      <c r="M122" s="224"/>
      <c r="N122" s="225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156</v>
      </c>
      <c r="AU122" s="20" t="s">
        <v>88</v>
      </c>
    </row>
    <row r="123" s="2" customFormat="1" ht="16.5" customHeight="1">
      <c r="A123" s="42"/>
      <c r="B123" s="43"/>
      <c r="C123" s="208" t="s">
        <v>319</v>
      </c>
      <c r="D123" s="208" t="s">
        <v>149</v>
      </c>
      <c r="E123" s="209" t="s">
        <v>2780</v>
      </c>
      <c r="F123" s="210" t="s">
        <v>2781</v>
      </c>
      <c r="G123" s="211" t="s">
        <v>802</v>
      </c>
      <c r="H123" s="212">
        <v>37</v>
      </c>
      <c r="I123" s="213"/>
      <c r="J123" s="214">
        <f>ROUND(I123*H123,2)</f>
        <v>0</v>
      </c>
      <c r="K123" s="210" t="s">
        <v>152</v>
      </c>
      <c r="L123" s="48"/>
      <c r="M123" s="215" t="s">
        <v>32</v>
      </c>
      <c r="N123" s="216" t="s">
        <v>49</v>
      </c>
      <c r="O123" s="88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19" t="s">
        <v>362</v>
      </c>
      <c r="AT123" s="219" t="s">
        <v>149</v>
      </c>
      <c r="AU123" s="219" t="s">
        <v>88</v>
      </c>
      <c r="AY123" s="20" t="s">
        <v>146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20" t="s">
        <v>86</v>
      </c>
      <c r="BK123" s="220">
        <f>ROUND(I123*H123,2)</f>
        <v>0</v>
      </c>
      <c r="BL123" s="20" t="s">
        <v>362</v>
      </c>
      <c r="BM123" s="219" t="s">
        <v>2782</v>
      </c>
    </row>
    <row r="124" s="2" customFormat="1">
      <c r="A124" s="42"/>
      <c r="B124" s="43"/>
      <c r="C124" s="44"/>
      <c r="D124" s="221" t="s">
        <v>155</v>
      </c>
      <c r="E124" s="44"/>
      <c r="F124" s="222" t="s">
        <v>2783</v>
      </c>
      <c r="G124" s="44"/>
      <c r="H124" s="44"/>
      <c r="I124" s="223"/>
      <c r="J124" s="44"/>
      <c r="K124" s="44"/>
      <c r="L124" s="48"/>
      <c r="M124" s="224"/>
      <c r="N124" s="225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0" t="s">
        <v>155</v>
      </c>
      <c r="AU124" s="20" t="s">
        <v>88</v>
      </c>
    </row>
    <row r="125" s="2" customFormat="1">
      <c r="A125" s="42"/>
      <c r="B125" s="43"/>
      <c r="C125" s="44"/>
      <c r="D125" s="226" t="s">
        <v>156</v>
      </c>
      <c r="E125" s="44"/>
      <c r="F125" s="227" t="s">
        <v>2784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156</v>
      </c>
      <c r="AU125" s="20" t="s">
        <v>88</v>
      </c>
    </row>
    <row r="126" s="13" customFormat="1">
      <c r="A126" s="13"/>
      <c r="B126" s="229"/>
      <c r="C126" s="230"/>
      <c r="D126" s="221" t="s">
        <v>186</v>
      </c>
      <c r="E126" s="231" t="s">
        <v>32</v>
      </c>
      <c r="F126" s="232" t="s">
        <v>2785</v>
      </c>
      <c r="G126" s="230"/>
      <c r="H126" s="233">
        <v>37</v>
      </c>
      <c r="I126" s="234"/>
      <c r="J126" s="230"/>
      <c r="K126" s="230"/>
      <c r="L126" s="235"/>
      <c r="M126" s="236"/>
      <c r="N126" s="237"/>
      <c r="O126" s="237"/>
      <c r="P126" s="237"/>
      <c r="Q126" s="237"/>
      <c r="R126" s="237"/>
      <c r="S126" s="237"/>
      <c r="T126" s="23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9" t="s">
        <v>186</v>
      </c>
      <c r="AU126" s="239" t="s">
        <v>88</v>
      </c>
      <c r="AV126" s="13" t="s">
        <v>88</v>
      </c>
      <c r="AW126" s="13" t="s">
        <v>39</v>
      </c>
      <c r="AX126" s="13" t="s">
        <v>86</v>
      </c>
      <c r="AY126" s="239" t="s">
        <v>146</v>
      </c>
    </row>
    <row r="127" s="2" customFormat="1" ht="21.75" customHeight="1">
      <c r="A127" s="42"/>
      <c r="B127" s="43"/>
      <c r="C127" s="208" t="s">
        <v>346</v>
      </c>
      <c r="D127" s="208" t="s">
        <v>149</v>
      </c>
      <c r="E127" s="209" t="s">
        <v>2786</v>
      </c>
      <c r="F127" s="210" t="s">
        <v>2787</v>
      </c>
      <c r="G127" s="211" t="s">
        <v>802</v>
      </c>
      <c r="H127" s="212">
        <v>21</v>
      </c>
      <c r="I127" s="213"/>
      <c r="J127" s="214">
        <f>ROUND(I127*H127,2)</f>
        <v>0</v>
      </c>
      <c r="K127" s="210" t="s">
        <v>152</v>
      </c>
      <c r="L127" s="48"/>
      <c r="M127" s="215" t="s">
        <v>32</v>
      </c>
      <c r="N127" s="216" t="s">
        <v>49</v>
      </c>
      <c r="O127" s="88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19" t="s">
        <v>362</v>
      </c>
      <c r="AT127" s="219" t="s">
        <v>149</v>
      </c>
      <c r="AU127" s="219" t="s">
        <v>88</v>
      </c>
      <c r="AY127" s="20" t="s">
        <v>146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0" t="s">
        <v>86</v>
      </c>
      <c r="BK127" s="220">
        <f>ROUND(I127*H127,2)</f>
        <v>0</v>
      </c>
      <c r="BL127" s="20" t="s">
        <v>362</v>
      </c>
      <c r="BM127" s="219" t="s">
        <v>2788</v>
      </c>
    </row>
    <row r="128" s="2" customFormat="1">
      <c r="A128" s="42"/>
      <c r="B128" s="43"/>
      <c r="C128" s="44"/>
      <c r="D128" s="221" t="s">
        <v>155</v>
      </c>
      <c r="E128" s="44"/>
      <c r="F128" s="222" t="s">
        <v>2789</v>
      </c>
      <c r="G128" s="44"/>
      <c r="H128" s="44"/>
      <c r="I128" s="223"/>
      <c r="J128" s="44"/>
      <c r="K128" s="44"/>
      <c r="L128" s="48"/>
      <c r="M128" s="224"/>
      <c r="N128" s="225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0" t="s">
        <v>155</v>
      </c>
      <c r="AU128" s="20" t="s">
        <v>88</v>
      </c>
    </row>
    <row r="129" s="2" customFormat="1">
      <c r="A129" s="42"/>
      <c r="B129" s="43"/>
      <c r="C129" s="44"/>
      <c r="D129" s="226" t="s">
        <v>156</v>
      </c>
      <c r="E129" s="44"/>
      <c r="F129" s="227" t="s">
        <v>2790</v>
      </c>
      <c r="G129" s="44"/>
      <c r="H129" s="44"/>
      <c r="I129" s="223"/>
      <c r="J129" s="44"/>
      <c r="K129" s="44"/>
      <c r="L129" s="48"/>
      <c r="M129" s="224"/>
      <c r="N129" s="225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0" t="s">
        <v>156</v>
      </c>
      <c r="AU129" s="20" t="s">
        <v>88</v>
      </c>
    </row>
    <row r="130" s="13" customFormat="1">
      <c r="A130" s="13"/>
      <c r="B130" s="229"/>
      <c r="C130" s="230"/>
      <c r="D130" s="221" t="s">
        <v>186</v>
      </c>
      <c r="E130" s="231" t="s">
        <v>32</v>
      </c>
      <c r="F130" s="232" t="s">
        <v>2791</v>
      </c>
      <c r="G130" s="230"/>
      <c r="H130" s="233">
        <v>21</v>
      </c>
      <c r="I130" s="234"/>
      <c r="J130" s="230"/>
      <c r="K130" s="230"/>
      <c r="L130" s="235"/>
      <c r="M130" s="236"/>
      <c r="N130" s="237"/>
      <c r="O130" s="237"/>
      <c r="P130" s="237"/>
      <c r="Q130" s="237"/>
      <c r="R130" s="237"/>
      <c r="S130" s="237"/>
      <c r="T130" s="23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9" t="s">
        <v>186</v>
      </c>
      <c r="AU130" s="239" t="s">
        <v>88</v>
      </c>
      <c r="AV130" s="13" t="s">
        <v>88</v>
      </c>
      <c r="AW130" s="13" t="s">
        <v>39</v>
      </c>
      <c r="AX130" s="13" t="s">
        <v>86</v>
      </c>
      <c r="AY130" s="239" t="s">
        <v>146</v>
      </c>
    </row>
    <row r="131" s="2" customFormat="1" ht="16.5" customHeight="1">
      <c r="A131" s="42"/>
      <c r="B131" s="43"/>
      <c r="C131" s="208" t="s">
        <v>8</v>
      </c>
      <c r="D131" s="208" t="s">
        <v>149</v>
      </c>
      <c r="E131" s="209" t="s">
        <v>2792</v>
      </c>
      <c r="F131" s="210" t="s">
        <v>2793</v>
      </c>
      <c r="G131" s="211" t="s">
        <v>802</v>
      </c>
      <c r="H131" s="212">
        <v>1</v>
      </c>
      <c r="I131" s="213"/>
      <c r="J131" s="214">
        <f>ROUND(I131*H131,2)</f>
        <v>0</v>
      </c>
      <c r="K131" s="210" t="s">
        <v>152</v>
      </c>
      <c r="L131" s="48"/>
      <c r="M131" s="215" t="s">
        <v>32</v>
      </c>
      <c r="N131" s="216" t="s">
        <v>49</v>
      </c>
      <c r="O131" s="88"/>
      <c r="P131" s="217">
        <f>O131*H131</f>
        <v>0</v>
      </c>
      <c r="Q131" s="217">
        <v>0.00056999999999999998</v>
      </c>
      <c r="R131" s="217">
        <f>Q131*H131</f>
        <v>0.00056999999999999998</v>
      </c>
      <c r="S131" s="217">
        <v>0</v>
      </c>
      <c r="T131" s="218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19" t="s">
        <v>362</v>
      </c>
      <c r="AT131" s="219" t="s">
        <v>149</v>
      </c>
      <c r="AU131" s="219" t="s">
        <v>88</v>
      </c>
      <c r="AY131" s="20" t="s">
        <v>146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20" t="s">
        <v>86</v>
      </c>
      <c r="BK131" s="220">
        <f>ROUND(I131*H131,2)</f>
        <v>0</v>
      </c>
      <c r="BL131" s="20" t="s">
        <v>362</v>
      </c>
      <c r="BM131" s="219" t="s">
        <v>2794</v>
      </c>
    </row>
    <row r="132" s="2" customFormat="1">
      <c r="A132" s="42"/>
      <c r="B132" s="43"/>
      <c r="C132" s="44"/>
      <c r="D132" s="221" t="s">
        <v>155</v>
      </c>
      <c r="E132" s="44"/>
      <c r="F132" s="222" t="s">
        <v>2795</v>
      </c>
      <c r="G132" s="44"/>
      <c r="H132" s="44"/>
      <c r="I132" s="223"/>
      <c r="J132" s="44"/>
      <c r="K132" s="44"/>
      <c r="L132" s="48"/>
      <c r="M132" s="224"/>
      <c r="N132" s="225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155</v>
      </c>
      <c r="AU132" s="20" t="s">
        <v>88</v>
      </c>
    </row>
    <row r="133" s="2" customFormat="1">
      <c r="A133" s="42"/>
      <c r="B133" s="43"/>
      <c r="C133" s="44"/>
      <c r="D133" s="226" t="s">
        <v>156</v>
      </c>
      <c r="E133" s="44"/>
      <c r="F133" s="227" t="s">
        <v>2796</v>
      </c>
      <c r="G133" s="44"/>
      <c r="H133" s="44"/>
      <c r="I133" s="223"/>
      <c r="J133" s="44"/>
      <c r="K133" s="44"/>
      <c r="L133" s="48"/>
      <c r="M133" s="224"/>
      <c r="N133" s="225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0" t="s">
        <v>156</v>
      </c>
      <c r="AU133" s="20" t="s">
        <v>88</v>
      </c>
    </row>
    <row r="134" s="2" customFormat="1" ht="44.25" customHeight="1">
      <c r="A134" s="42"/>
      <c r="B134" s="43"/>
      <c r="C134" s="265" t="s">
        <v>362</v>
      </c>
      <c r="D134" s="265" t="s">
        <v>286</v>
      </c>
      <c r="E134" s="266" t="s">
        <v>2797</v>
      </c>
      <c r="F134" s="267" t="s">
        <v>2798</v>
      </c>
      <c r="G134" s="268" t="s">
        <v>802</v>
      </c>
      <c r="H134" s="269">
        <v>1</v>
      </c>
      <c r="I134" s="270"/>
      <c r="J134" s="271">
        <f>ROUND(I134*H134,2)</f>
        <v>0</v>
      </c>
      <c r="K134" s="267" t="s">
        <v>32</v>
      </c>
      <c r="L134" s="272"/>
      <c r="M134" s="273" t="s">
        <v>32</v>
      </c>
      <c r="N134" s="274" t="s">
        <v>49</v>
      </c>
      <c r="O134" s="88"/>
      <c r="P134" s="217">
        <f>O134*H134</f>
        <v>0</v>
      </c>
      <c r="Q134" s="217">
        <v>0.0011999999999999999</v>
      </c>
      <c r="R134" s="217">
        <f>Q134*H134</f>
        <v>0.0011999999999999999</v>
      </c>
      <c r="S134" s="217">
        <v>0</v>
      </c>
      <c r="T134" s="218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R134" s="219" t="s">
        <v>538</v>
      </c>
      <c r="AT134" s="219" t="s">
        <v>286</v>
      </c>
      <c r="AU134" s="219" t="s">
        <v>88</v>
      </c>
      <c r="AY134" s="20" t="s">
        <v>146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20" t="s">
        <v>86</v>
      </c>
      <c r="BK134" s="220">
        <f>ROUND(I134*H134,2)</f>
        <v>0</v>
      </c>
      <c r="BL134" s="20" t="s">
        <v>362</v>
      </c>
      <c r="BM134" s="219" t="s">
        <v>2799</v>
      </c>
    </row>
    <row r="135" s="2" customFormat="1">
      <c r="A135" s="42"/>
      <c r="B135" s="43"/>
      <c r="C135" s="44"/>
      <c r="D135" s="221" t="s">
        <v>155</v>
      </c>
      <c r="E135" s="44"/>
      <c r="F135" s="222" t="s">
        <v>2798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155</v>
      </c>
      <c r="AU135" s="20" t="s">
        <v>88</v>
      </c>
    </row>
    <row r="136" s="2" customFormat="1" ht="24.15" customHeight="1">
      <c r="A136" s="42"/>
      <c r="B136" s="43"/>
      <c r="C136" s="208" t="s">
        <v>368</v>
      </c>
      <c r="D136" s="208" t="s">
        <v>149</v>
      </c>
      <c r="E136" s="209" t="s">
        <v>2800</v>
      </c>
      <c r="F136" s="210" t="s">
        <v>2801</v>
      </c>
      <c r="G136" s="211" t="s">
        <v>802</v>
      </c>
      <c r="H136" s="212">
        <v>1</v>
      </c>
      <c r="I136" s="213"/>
      <c r="J136" s="214">
        <f>ROUND(I136*H136,2)</f>
        <v>0</v>
      </c>
      <c r="K136" s="210" t="s">
        <v>152</v>
      </c>
      <c r="L136" s="48"/>
      <c r="M136" s="215" t="s">
        <v>32</v>
      </c>
      <c r="N136" s="216" t="s">
        <v>49</v>
      </c>
      <c r="O136" s="88"/>
      <c r="P136" s="217">
        <f>O136*H136</f>
        <v>0</v>
      </c>
      <c r="Q136" s="217">
        <v>0.0052399999999999999</v>
      </c>
      <c r="R136" s="217">
        <f>Q136*H136</f>
        <v>0.0052399999999999999</v>
      </c>
      <c r="S136" s="217">
        <v>0</v>
      </c>
      <c r="T136" s="218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19" t="s">
        <v>362</v>
      </c>
      <c r="AT136" s="219" t="s">
        <v>149</v>
      </c>
      <c r="AU136" s="219" t="s">
        <v>88</v>
      </c>
      <c r="AY136" s="20" t="s">
        <v>146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20" t="s">
        <v>86</v>
      </c>
      <c r="BK136" s="220">
        <f>ROUND(I136*H136,2)</f>
        <v>0</v>
      </c>
      <c r="BL136" s="20" t="s">
        <v>362</v>
      </c>
      <c r="BM136" s="219" t="s">
        <v>2802</v>
      </c>
    </row>
    <row r="137" s="2" customFormat="1">
      <c r="A137" s="42"/>
      <c r="B137" s="43"/>
      <c r="C137" s="44"/>
      <c r="D137" s="221" t="s">
        <v>155</v>
      </c>
      <c r="E137" s="44"/>
      <c r="F137" s="222" t="s">
        <v>2803</v>
      </c>
      <c r="G137" s="44"/>
      <c r="H137" s="44"/>
      <c r="I137" s="223"/>
      <c r="J137" s="44"/>
      <c r="K137" s="44"/>
      <c r="L137" s="48"/>
      <c r="M137" s="224"/>
      <c r="N137" s="225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155</v>
      </c>
      <c r="AU137" s="20" t="s">
        <v>88</v>
      </c>
    </row>
    <row r="138" s="2" customFormat="1">
      <c r="A138" s="42"/>
      <c r="B138" s="43"/>
      <c r="C138" s="44"/>
      <c r="D138" s="226" t="s">
        <v>156</v>
      </c>
      <c r="E138" s="44"/>
      <c r="F138" s="227" t="s">
        <v>2804</v>
      </c>
      <c r="G138" s="44"/>
      <c r="H138" s="44"/>
      <c r="I138" s="223"/>
      <c r="J138" s="44"/>
      <c r="K138" s="44"/>
      <c r="L138" s="48"/>
      <c r="M138" s="224"/>
      <c r="N138" s="225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156</v>
      </c>
      <c r="AU138" s="20" t="s">
        <v>88</v>
      </c>
    </row>
    <row r="139" s="2" customFormat="1">
      <c r="A139" s="42"/>
      <c r="B139" s="43"/>
      <c r="C139" s="44"/>
      <c r="D139" s="221" t="s">
        <v>162</v>
      </c>
      <c r="E139" s="44"/>
      <c r="F139" s="228" t="s">
        <v>2805</v>
      </c>
      <c r="G139" s="44"/>
      <c r="H139" s="44"/>
      <c r="I139" s="223"/>
      <c r="J139" s="44"/>
      <c r="K139" s="44"/>
      <c r="L139" s="48"/>
      <c r="M139" s="224"/>
      <c r="N139" s="225"/>
      <c r="O139" s="88"/>
      <c r="P139" s="88"/>
      <c r="Q139" s="88"/>
      <c r="R139" s="88"/>
      <c r="S139" s="88"/>
      <c r="T139" s="89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T139" s="20" t="s">
        <v>162</v>
      </c>
      <c r="AU139" s="20" t="s">
        <v>88</v>
      </c>
    </row>
    <row r="140" s="2" customFormat="1" ht="24.15" customHeight="1">
      <c r="A140" s="42"/>
      <c r="B140" s="43"/>
      <c r="C140" s="208" t="s">
        <v>377</v>
      </c>
      <c r="D140" s="208" t="s">
        <v>149</v>
      </c>
      <c r="E140" s="209" t="s">
        <v>2806</v>
      </c>
      <c r="F140" s="210" t="s">
        <v>2807</v>
      </c>
      <c r="G140" s="211" t="s">
        <v>802</v>
      </c>
      <c r="H140" s="212">
        <v>5</v>
      </c>
      <c r="I140" s="213"/>
      <c r="J140" s="214">
        <f>ROUND(I140*H140,2)</f>
        <v>0</v>
      </c>
      <c r="K140" s="210" t="s">
        <v>152</v>
      </c>
      <c r="L140" s="48"/>
      <c r="M140" s="215" t="s">
        <v>32</v>
      </c>
      <c r="N140" s="216" t="s">
        <v>49</v>
      </c>
      <c r="O140" s="88"/>
      <c r="P140" s="217">
        <f>O140*H140</f>
        <v>0</v>
      </c>
      <c r="Q140" s="217">
        <v>0.00022000000000000001</v>
      </c>
      <c r="R140" s="217">
        <f>Q140*H140</f>
        <v>0.0011000000000000001</v>
      </c>
      <c r="S140" s="217">
        <v>0</v>
      </c>
      <c r="T140" s="21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19" t="s">
        <v>362</v>
      </c>
      <c r="AT140" s="219" t="s">
        <v>149</v>
      </c>
      <c r="AU140" s="219" t="s">
        <v>88</v>
      </c>
      <c r="AY140" s="20" t="s">
        <v>146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0" t="s">
        <v>86</v>
      </c>
      <c r="BK140" s="220">
        <f>ROUND(I140*H140,2)</f>
        <v>0</v>
      </c>
      <c r="BL140" s="20" t="s">
        <v>362</v>
      </c>
      <c r="BM140" s="219" t="s">
        <v>2808</v>
      </c>
    </row>
    <row r="141" s="2" customFormat="1">
      <c r="A141" s="42"/>
      <c r="B141" s="43"/>
      <c r="C141" s="44"/>
      <c r="D141" s="221" t="s">
        <v>155</v>
      </c>
      <c r="E141" s="44"/>
      <c r="F141" s="222" t="s">
        <v>2809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155</v>
      </c>
      <c r="AU141" s="20" t="s">
        <v>88</v>
      </c>
    </row>
    <row r="142" s="2" customFormat="1">
      <c r="A142" s="42"/>
      <c r="B142" s="43"/>
      <c r="C142" s="44"/>
      <c r="D142" s="226" t="s">
        <v>156</v>
      </c>
      <c r="E142" s="44"/>
      <c r="F142" s="227" t="s">
        <v>2810</v>
      </c>
      <c r="G142" s="44"/>
      <c r="H142" s="44"/>
      <c r="I142" s="223"/>
      <c r="J142" s="44"/>
      <c r="K142" s="44"/>
      <c r="L142" s="48"/>
      <c r="M142" s="224"/>
      <c r="N142" s="225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0" t="s">
        <v>156</v>
      </c>
      <c r="AU142" s="20" t="s">
        <v>88</v>
      </c>
    </row>
    <row r="143" s="2" customFormat="1" ht="24.15" customHeight="1">
      <c r="A143" s="42"/>
      <c r="B143" s="43"/>
      <c r="C143" s="208" t="s">
        <v>422</v>
      </c>
      <c r="D143" s="208" t="s">
        <v>149</v>
      </c>
      <c r="E143" s="209" t="s">
        <v>2811</v>
      </c>
      <c r="F143" s="210" t="s">
        <v>2812</v>
      </c>
      <c r="G143" s="211" t="s">
        <v>802</v>
      </c>
      <c r="H143" s="212">
        <v>5</v>
      </c>
      <c r="I143" s="213"/>
      <c r="J143" s="214">
        <f>ROUND(I143*H143,2)</f>
        <v>0</v>
      </c>
      <c r="K143" s="210" t="s">
        <v>152</v>
      </c>
      <c r="L143" s="48"/>
      <c r="M143" s="215" t="s">
        <v>32</v>
      </c>
      <c r="N143" s="216" t="s">
        <v>49</v>
      </c>
      <c r="O143" s="88"/>
      <c r="P143" s="217">
        <f>O143*H143</f>
        <v>0</v>
      </c>
      <c r="Q143" s="217">
        <v>6.0000000000000002E-05</v>
      </c>
      <c r="R143" s="217">
        <f>Q143*H143</f>
        <v>0.00030000000000000003</v>
      </c>
      <c r="S143" s="217">
        <v>0</v>
      </c>
      <c r="T143" s="218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R143" s="219" t="s">
        <v>362</v>
      </c>
      <c r="AT143" s="219" t="s">
        <v>149</v>
      </c>
      <c r="AU143" s="219" t="s">
        <v>88</v>
      </c>
      <c r="AY143" s="20" t="s">
        <v>146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20" t="s">
        <v>86</v>
      </c>
      <c r="BK143" s="220">
        <f>ROUND(I143*H143,2)</f>
        <v>0</v>
      </c>
      <c r="BL143" s="20" t="s">
        <v>362</v>
      </c>
      <c r="BM143" s="219" t="s">
        <v>2813</v>
      </c>
    </row>
    <row r="144" s="2" customFormat="1">
      <c r="A144" s="42"/>
      <c r="B144" s="43"/>
      <c r="C144" s="44"/>
      <c r="D144" s="221" t="s">
        <v>155</v>
      </c>
      <c r="E144" s="44"/>
      <c r="F144" s="222" t="s">
        <v>2814</v>
      </c>
      <c r="G144" s="44"/>
      <c r="H144" s="44"/>
      <c r="I144" s="223"/>
      <c r="J144" s="44"/>
      <c r="K144" s="44"/>
      <c r="L144" s="48"/>
      <c r="M144" s="224"/>
      <c r="N144" s="22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155</v>
      </c>
      <c r="AU144" s="20" t="s">
        <v>88</v>
      </c>
    </row>
    <row r="145" s="2" customFormat="1">
      <c r="A145" s="42"/>
      <c r="B145" s="43"/>
      <c r="C145" s="44"/>
      <c r="D145" s="226" t="s">
        <v>156</v>
      </c>
      <c r="E145" s="44"/>
      <c r="F145" s="227" t="s">
        <v>2815</v>
      </c>
      <c r="G145" s="44"/>
      <c r="H145" s="44"/>
      <c r="I145" s="223"/>
      <c r="J145" s="44"/>
      <c r="K145" s="44"/>
      <c r="L145" s="48"/>
      <c r="M145" s="224"/>
      <c r="N145" s="225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156</v>
      </c>
      <c r="AU145" s="20" t="s">
        <v>88</v>
      </c>
    </row>
    <row r="146" s="2" customFormat="1" ht="24.15" customHeight="1">
      <c r="A146" s="42"/>
      <c r="B146" s="43"/>
      <c r="C146" s="265" t="s">
        <v>432</v>
      </c>
      <c r="D146" s="265" t="s">
        <v>286</v>
      </c>
      <c r="E146" s="266" t="s">
        <v>2816</v>
      </c>
      <c r="F146" s="267" t="s">
        <v>2817</v>
      </c>
      <c r="G146" s="268" t="s">
        <v>802</v>
      </c>
      <c r="H146" s="269">
        <v>4</v>
      </c>
      <c r="I146" s="270"/>
      <c r="J146" s="271">
        <f>ROUND(I146*H146,2)</f>
        <v>0</v>
      </c>
      <c r="K146" s="267" t="s">
        <v>32</v>
      </c>
      <c r="L146" s="272"/>
      <c r="M146" s="273" t="s">
        <v>32</v>
      </c>
      <c r="N146" s="274" t="s">
        <v>49</v>
      </c>
      <c r="O146" s="88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19" t="s">
        <v>538</v>
      </c>
      <c r="AT146" s="219" t="s">
        <v>286</v>
      </c>
      <c r="AU146" s="219" t="s">
        <v>88</v>
      </c>
      <c r="AY146" s="20" t="s">
        <v>146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20" t="s">
        <v>86</v>
      </c>
      <c r="BK146" s="220">
        <f>ROUND(I146*H146,2)</f>
        <v>0</v>
      </c>
      <c r="BL146" s="20" t="s">
        <v>362</v>
      </c>
      <c r="BM146" s="219" t="s">
        <v>2818</v>
      </c>
    </row>
    <row r="147" s="2" customFormat="1">
      <c r="A147" s="42"/>
      <c r="B147" s="43"/>
      <c r="C147" s="44"/>
      <c r="D147" s="221" t="s">
        <v>155</v>
      </c>
      <c r="E147" s="44"/>
      <c r="F147" s="222" t="s">
        <v>2817</v>
      </c>
      <c r="G147" s="44"/>
      <c r="H147" s="44"/>
      <c r="I147" s="223"/>
      <c r="J147" s="44"/>
      <c r="K147" s="44"/>
      <c r="L147" s="48"/>
      <c r="M147" s="224"/>
      <c r="N147" s="225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155</v>
      </c>
      <c r="AU147" s="20" t="s">
        <v>88</v>
      </c>
    </row>
    <row r="148" s="2" customFormat="1">
      <c r="A148" s="42"/>
      <c r="B148" s="43"/>
      <c r="C148" s="44"/>
      <c r="D148" s="221" t="s">
        <v>162</v>
      </c>
      <c r="E148" s="44"/>
      <c r="F148" s="228" t="s">
        <v>2819</v>
      </c>
      <c r="G148" s="44"/>
      <c r="H148" s="44"/>
      <c r="I148" s="223"/>
      <c r="J148" s="44"/>
      <c r="K148" s="44"/>
      <c r="L148" s="48"/>
      <c r="M148" s="224"/>
      <c r="N148" s="225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0" t="s">
        <v>162</v>
      </c>
      <c r="AU148" s="20" t="s">
        <v>88</v>
      </c>
    </row>
    <row r="149" s="2" customFormat="1" ht="24.15" customHeight="1">
      <c r="A149" s="42"/>
      <c r="B149" s="43"/>
      <c r="C149" s="265" t="s">
        <v>7</v>
      </c>
      <c r="D149" s="265" t="s">
        <v>286</v>
      </c>
      <c r="E149" s="266" t="s">
        <v>2820</v>
      </c>
      <c r="F149" s="267" t="s">
        <v>2821</v>
      </c>
      <c r="G149" s="268" t="s">
        <v>802</v>
      </c>
      <c r="H149" s="269">
        <v>1</v>
      </c>
      <c r="I149" s="270"/>
      <c r="J149" s="271">
        <f>ROUND(I149*H149,2)</f>
        <v>0</v>
      </c>
      <c r="K149" s="267" t="s">
        <v>32</v>
      </c>
      <c r="L149" s="272"/>
      <c r="M149" s="273" t="s">
        <v>32</v>
      </c>
      <c r="N149" s="274" t="s">
        <v>49</v>
      </c>
      <c r="O149" s="88"/>
      <c r="P149" s="217">
        <f>O149*H149</f>
        <v>0</v>
      </c>
      <c r="Q149" s="217">
        <v>0.00023000000000000001</v>
      </c>
      <c r="R149" s="217">
        <f>Q149*H149</f>
        <v>0.00023000000000000001</v>
      </c>
      <c r="S149" s="217">
        <v>0</v>
      </c>
      <c r="T149" s="218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19" t="s">
        <v>538</v>
      </c>
      <c r="AT149" s="219" t="s">
        <v>286</v>
      </c>
      <c r="AU149" s="219" t="s">
        <v>88</v>
      </c>
      <c r="AY149" s="20" t="s">
        <v>146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20" t="s">
        <v>86</v>
      </c>
      <c r="BK149" s="220">
        <f>ROUND(I149*H149,2)</f>
        <v>0</v>
      </c>
      <c r="BL149" s="20" t="s">
        <v>362</v>
      </c>
      <c r="BM149" s="219" t="s">
        <v>2822</v>
      </c>
    </row>
    <row r="150" s="2" customFormat="1">
      <c r="A150" s="42"/>
      <c r="B150" s="43"/>
      <c r="C150" s="44"/>
      <c r="D150" s="221" t="s">
        <v>155</v>
      </c>
      <c r="E150" s="44"/>
      <c r="F150" s="222" t="s">
        <v>2821</v>
      </c>
      <c r="G150" s="44"/>
      <c r="H150" s="44"/>
      <c r="I150" s="223"/>
      <c r="J150" s="44"/>
      <c r="K150" s="44"/>
      <c r="L150" s="48"/>
      <c r="M150" s="224"/>
      <c r="N150" s="225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0" t="s">
        <v>155</v>
      </c>
      <c r="AU150" s="20" t="s">
        <v>88</v>
      </c>
    </row>
    <row r="151" s="2" customFormat="1">
      <c r="A151" s="42"/>
      <c r="B151" s="43"/>
      <c r="C151" s="44"/>
      <c r="D151" s="221" t="s">
        <v>162</v>
      </c>
      <c r="E151" s="44"/>
      <c r="F151" s="228" t="s">
        <v>2823</v>
      </c>
      <c r="G151" s="44"/>
      <c r="H151" s="44"/>
      <c r="I151" s="223"/>
      <c r="J151" s="44"/>
      <c r="K151" s="44"/>
      <c r="L151" s="48"/>
      <c r="M151" s="224"/>
      <c r="N151" s="225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0" t="s">
        <v>162</v>
      </c>
      <c r="AU151" s="20" t="s">
        <v>88</v>
      </c>
    </row>
    <row r="152" s="2" customFormat="1" ht="24.15" customHeight="1">
      <c r="A152" s="42"/>
      <c r="B152" s="43"/>
      <c r="C152" s="208" t="s">
        <v>456</v>
      </c>
      <c r="D152" s="208" t="s">
        <v>149</v>
      </c>
      <c r="E152" s="209" t="s">
        <v>2824</v>
      </c>
      <c r="F152" s="210" t="s">
        <v>2825</v>
      </c>
      <c r="G152" s="211" t="s">
        <v>802</v>
      </c>
      <c r="H152" s="212">
        <v>5</v>
      </c>
      <c r="I152" s="213"/>
      <c r="J152" s="214">
        <f>ROUND(I152*H152,2)</f>
        <v>0</v>
      </c>
      <c r="K152" s="210" t="s">
        <v>152</v>
      </c>
      <c r="L152" s="48"/>
      <c r="M152" s="215" t="s">
        <v>32</v>
      </c>
      <c r="N152" s="216" t="s">
        <v>49</v>
      </c>
      <c r="O152" s="88"/>
      <c r="P152" s="217">
        <f>O152*H152</f>
        <v>0</v>
      </c>
      <c r="Q152" s="217">
        <v>0.00115</v>
      </c>
      <c r="R152" s="217">
        <f>Q152*H152</f>
        <v>0.0057499999999999999</v>
      </c>
      <c r="S152" s="217">
        <v>0</v>
      </c>
      <c r="T152" s="218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19" t="s">
        <v>362</v>
      </c>
      <c r="AT152" s="219" t="s">
        <v>149</v>
      </c>
      <c r="AU152" s="219" t="s">
        <v>88</v>
      </c>
      <c r="AY152" s="20" t="s">
        <v>146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20" t="s">
        <v>86</v>
      </c>
      <c r="BK152" s="220">
        <f>ROUND(I152*H152,2)</f>
        <v>0</v>
      </c>
      <c r="BL152" s="20" t="s">
        <v>362</v>
      </c>
      <c r="BM152" s="219" t="s">
        <v>2826</v>
      </c>
    </row>
    <row r="153" s="2" customFormat="1">
      <c r="A153" s="42"/>
      <c r="B153" s="43"/>
      <c r="C153" s="44"/>
      <c r="D153" s="221" t="s">
        <v>155</v>
      </c>
      <c r="E153" s="44"/>
      <c r="F153" s="222" t="s">
        <v>2827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155</v>
      </c>
      <c r="AU153" s="20" t="s">
        <v>88</v>
      </c>
    </row>
    <row r="154" s="2" customFormat="1">
      <c r="A154" s="42"/>
      <c r="B154" s="43"/>
      <c r="C154" s="44"/>
      <c r="D154" s="226" t="s">
        <v>156</v>
      </c>
      <c r="E154" s="44"/>
      <c r="F154" s="227" t="s">
        <v>2828</v>
      </c>
      <c r="G154" s="44"/>
      <c r="H154" s="44"/>
      <c r="I154" s="223"/>
      <c r="J154" s="44"/>
      <c r="K154" s="44"/>
      <c r="L154" s="48"/>
      <c r="M154" s="224"/>
      <c r="N154" s="225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0" t="s">
        <v>156</v>
      </c>
      <c r="AU154" s="20" t="s">
        <v>88</v>
      </c>
    </row>
    <row r="155" s="2" customFormat="1" ht="37.8" customHeight="1">
      <c r="A155" s="42"/>
      <c r="B155" s="43"/>
      <c r="C155" s="265" t="s">
        <v>469</v>
      </c>
      <c r="D155" s="265" t="s">
        <v>286</v>
      </c>
      <c r="E155" s="266" t="s">
        <v>2829</v>
      </c>
      <c r="F155" s="267" t="s">
        <v>2830</v>
      </c>
      <c r="G155" s="268" t="s">
        <v>802</v>
      </c>
      <c r="H155" s="269">
        <v>5</v>
      </c>
      <c r="I155" s="270"/>
      <c r="J155" s="271">
        <f>ROUND(I155*H155,2)</f>
        <v>0</v>
      </c>
      <c r="K155" s="267" t="s">
        <v>32</v>
      </c>
      <c r="L155" s="272"/>
      <c r="M155" s="273" t="s">
        <v>32</v>
      </c>
      <c r="N155" s="274" t="s">
        <v>49</v>
      </c>
      <c r="O155" s="88"/>
      <c r="P155" s="217">
        <f>O155*H155</f>
        <v>0</v>
      </c>
      <c r="Q155" s="217">
        <v>0.0015100000000000001</v>
      </c>
      <c r="R155" s="217">
        <f>Q155*H155</f>
        <v>0.0075500000000000003</v>
      </c>
      <c r="S155" s="217">
        <v>0</v>
      </c>
      <c r="T155" s="218">
        <f>S155*H155</f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R155" s="219" t="s">
        <v>538</v>
      </c>
      <c r="AT155" s="219" t="s">
        <v>286</v>
      </c>
      <c r="AU155" s="219" t="s">
        <v>88</v>
      </c>
      <c r="AY155" s="20" t="s">
        <v>146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20" t="s">
        <v>86</v>
      </c>
      <c r="BK155" s="220">
        <f>ROUND(I155*H155,2)</f>
        <v>0</v>
      </c>
      <c r="BL155" s="20" t="s">
        <v>362</v>
      </c>
      <c r="BM155" s="219" t="s">
        <v>2831</v>
      </c>
    </row>
    <row r="156" s="2" customFormat="1">
      <c r="A156" s="42"/>
      <c r="B156" s="43"/>
      <c r="C156" s="44"/>
      <c r="D156" s="221" t="s">
        <v>155</v>
      </c>
      <c r="E156" s="44"/>
      <c r="F156" s="222" t="s">
        <v>2830</v>
      </c>
      <c r="G156" s="44"/>
      <c r="H156" s="44"/>
      <c r="I156" s="223"/>
      <c r="J156" s="44"/>
      <c r="K156" s="44"/>
      <c r="L156" s="48"/>
      <c r="M156" s="224"/>
      <c r="N156" s="225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0" t="s">
        <v>155</v>
      </c>
      <c r="AU156" s="20" t="s">
        <v>88</v>
      </c>
    </row>
    <row r="157" s="2" customFormat="1" ht="16.5" customHeight="1">
      <c r="A157" s="42"/>
      <c r="B157" s="43"/>
      <c r="C157" s="208" t="s">
        <v>475</v>
      </c>
      <c r="D157" s="208" t="s">
        <v>149</v>
      </c>
      <c r="E157" s="209" t="s">
        <v>2832</v>
      </c>
      <c r="F157" s="210" t="s">
        <v>2833</v>
      </c>
      <c r="G157" s="211" t="s">
        <v>802</v>
      </c>
      <c r="H157" s="212">
        <v>4</v>
      </c>
      <c r="I157" s="213"/>
      <c r="J157" s="214">
        <f>ROUND(I157*H157,2)</f>
        <v>0</v>
      </c>
      <c r="K157" s="210" t="s">
        <v>152</v>
      </c>
      <c r="L157" s="48"/>
      <c r="M157" s="215" t="s">
        <v>32</v>
      </c>
      <c r="N157" s="216" t="s">
        <v>49</v>
      </c>
      <c r="O157" s="88"/>
      <c r="P157" s="217">
        <f>O157*H157</f>
        <v>0</v>
      </c>
      <c r="Q157" s="217">
        <v>0.00016000000000000001</v>
      </c>
      <c r="R157" s="217">
        <f>Q157*H157</f>
        <v>0.00064000000000000005</v>
      </c>
      <c r="S157" s="217">
        <v>0</v>
      </c>
      <c r="T157" s="218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19" t="s">
        <v>362</v>
      </c>
      <c r="AT157" s="219" t="s">
        <v>149</v>
      </c>
      <c r="AU157" s="219" t="s">
        <v>88</v>
      </c>
      <c r="AY157" s="20" t="s">
        <v>146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0" t="s">
        <v>86</v>
      </c>
      <c r="BK157" s="220">
        <f>ROUND(I157*H157,2)</f>
        <v>0</v>
      </c>
      <c r="BL157" s="20" t="s">
        <v>362</v>
      </c>
      <c r="BM157" s="219" t="s">
        <v>2834</v>
      </c>
    </row>
    <row r="158" s="2" customFormat="1">
      <c r="A158" s="42"/>
      <c r="B158" s="43"/>
      <c r="C158" s="44"/>
      <c r="D158" s="221" t="s">
        <v>155</v>
      </c>
      <c r="E158" s="44"/>
      <c r="F158" s="222" t="s">
        <v>2835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155</v>
      </c>
      <c r="AU158" s="20" t="s">
        <v>88</v>
      </c>
    </row>
    <row r="159" s="2" customFormat="1">
      <c r="A159" s="42"/>
      <c r="B159" s="43"/>
      <c r="C159" s="44"/>
      <c r="D159" s="226" t="s">
        <v>156</v>
      </c>
      <c r="E159" s="44"/>
      <c r="F159" s="227" t="s">
        <v>2836</v>
      </c>
      <c r="G159" s="44"/>
      <c r="H159" s="44"/>
      <c r="I159" s="223"/>
      <c r="J159" s="44"/>
      <c r="K159" s="44"/>
      <c r="L159" s="48"/>
      <c r="M159" s="224"/>
      <c r="N159" s="225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156</v>
      </c>
      <c r="AU159" s="20" t="s">
        <v>88</v>
      </c>
    </row>
    <row r="160" s="2" customFormat="1" ht="16.5" customHeight="1">
      <c r="A160" s="42"/>
      <c r="B160" s="43"/>
      <c r="C160" s="208" t="s">
        <v>481</v>
      </c>
      <c r="D160" s="208" t="s">
        <v>149</v>
      </c>
      <c r="E160" s="209" t="s">
        <v>2837</v>
      </c>
      <c r="F160" s="210" t="s">
        <v>2838</v>
      </c>
      <c r="G160" s="211" t="s">
        <v>802</v>
      </c>
      <c r="H160" s="212">
        <v>4</v>
      </c>
      <c r="I160" s="213"/>
      <c r="J160" s="214">
        <f>ROUND(I160*H160,2)</f>
        <v>0</v>
      </c>
      <c r="K160" s="210" t="s">
        <v>152</v>
      </c>
      <c r="L160" s="48"/>
      <c r="M160" s="215" t="s">
        <v>32</v>
      </c>
      <c r="N160" s="216" t="s">
        <v>49</v>
      </c>
      <c r="O160" s="88"/>
      <c r="P160" s="217">
        <f>O160*H160</f>
        <v>0</v>
      </c>
      <c r="Q160" s="217">
        <v>0.00029</v>
      </c>
      <c r="R160" s="217">
        <f>Q160*H160</f>
        <v>0.00116</v>
      </c>
      <c r="S160" s="217">
        <v>0</v>
      </c>
      <c r="T160" s="218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19" t="s">
        <v>362</v>
      </c>
      <c r="AT160" s="219" t="s">
        <v>149</v>
      </c>
      <c r="AU160" s="219" t="s">
        <v>88</v>
      </c>
      <c r="AY160" s="20" t="s">
        <v>146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20" t="s">
        <v>86</v>
      </c>
      <c r="BK160" s="220">
        <f>ROUND(I160*H160,2)</f>
        <v>0</v>
      </c>
      <c r="BL160" s="20" t="s">
        <v>362</v>
      </c>
      <c r="BM160" s="219" t="s">
        <v>2839</v>
      </c>
    </row>
    <row r="161" s="2" customFormat="1">
      <c r="A161" s="42"/>
      <c r="B161" s="43"/>
      <c r="C161" s="44"/>
      <c r="D161" s="221" t="s">
        <v>155</v>
      </c>
      <c r="E161" s="44"/>
      <c r="F161" s="222" t="s">
        <v>2840</v>
      </c>
      <c r="G161" s="44"/>
      <c r="H161" s="44"/>
      <c r="I161" s="223"/>
      <c r="J161" s="44"/>
      <c r="K161" s="44"/>
      <c r="L161" s="48"/>
      <c r="M161" s="224"/>
      <c r="N161" s="225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0" t="s">
        <v>155</v>
      </c>
      <c r="AU161" s="20" t="s">
        <v>88</v>
      </c>
    </row>
    <row r="162" s="2" customFormat="1">
      <c r="A162" s="42"/>
      <c r="B162" s="43"/>
      <c r="C162" s="44"/>
      <c r="D162" s="226" t="s">
        <v>156</v>
      </c>
      <c r="E162" s="44"/>
      <c r="F162" s="227" t="s">
        <v>2841</v>
      </c>
      <c r="G162" s="44"/>
      <c r="H162" s="44"/>
      <c r="I162" s="223"/>
      <c r="J162" s="44"/>
      <c r="K162" s="44"/>
      <c r="L162" s="48"/>
      <c r="M162" s="224"/>
      <c r="N162" s="225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0" t="s">
        <v>156</v>
      </c>
      <c r="AU162" s="20" t="s">
        <v>88</v>
      </c>
    </row>
    <row r="163" s="2" customFormat="1" ht="21.75" customHeight="1">
      <c r="A163" s="42"/>
      <c r="B163" s="43"/>
      <c r="C163" s="208" t="s">
        <v>487</v>
      </c>
      <c r="D163" s="208" t="s">
        <v>149</v>
      </c>
      <c r="E163" s="209" t="s">
        <v>2842</v>
      </c>
      <c r="F163" s="210" t="s">
        <v>2843</v>
      </c>
      <c r="G163" s="211" t="s">
        <v>303</v>
      </c>
      <c r="H163" s="212">
        <v>219</v>
      </c>
      <c r="I163" s="213"/>
      <c r="J163" s="214">
        <f>ROUND(I163*H163,2)</f>
        <v>0</v>
      </c>
      <c r="K163" s="210" t="s">
        <v>152</v>
      </c>
      <c r="L163" s="48"/>
      <c r="M163" s="215" t="s">
        <v>32</v>
      </c>
      <c r="N163" s="216" t="s">
        <v>49</v>
      </c>
      <c r="O163" s="88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19" t="s">
        <v>362</v>
      </c>
      <c r="AT163" s="219" t="s">
        <v>149</v>
      </c>
      <c r="AU163" s="219" t="s">
        <v>88</v>
      </c>
      <c r="AY163" s="20" t="s">
        <v>146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0" t="s">
        <v>86</v>
      </c>
      <c r="BK163" s="220">
        <f>ROUND(I163*H163,2)</f>
        <v>0</v>
      </c>
      <c r="BL163" s="20" t="s">
        <v>362</v>
      </c>
      <c r="BM163" s="219" t="s">
        <v>2844</v>
      </c>
    </row>
    <row r="164" s="2" customFormat="1">
      <c r="A164" s="42"/>
      <c r="B164" s="43"/>
      <c r="C164" s="44"/>
      <c r="D164" s="221" t="s">
        <v>155</v>
      </c>
      <c r="E164" s="44"/>
      <c r="F164" s="222" t="s">
        <v>2845</v>
      </c>
      <c r="G164" s="44"/>
      <c r="H164" s="44"/>
      <c r="I164" s="223"/>
      <c r="J164" s="44"/>
      <c r="K164" s="44"/>
      <c r="L164" s="48"/>
      <c r="M164" s="224"/>
      <c r="N164" s="225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155</v>
      </c>
      <c r="AU164" s="20" t="s">
        <v>88</v>
      </c>
    </row>
    <row r="165" s="2" customFormat="1">
      <c r="A165" s="42"/>
      <c r="B165" s="43"/>
      <c r="C165" s="44"/>
      <c r="D165" s="226" t="s">
        <v>156</v>
      </c>
      <c r="E165" s="44"/>
      <c r="F165" s="227" t="s">
        <v>2846</v>
      </c>
      <c r="G165" s="44"/>
      <c r="H165" s="44"/>
      <c r="I165" s="223"/>
      <c r="J165" s="44"/>
      <c r="K165" s="44"/>
      <c r="L165" s="48"/>
      <c r="M165" s="224"/>
      <c r="N165" s="225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156</v>
      </c>
      <c r="AU165" s="20" t="s">
        <v>88</v>
      </c>
    </row>
    <row r="166" s="13" customFormat="1">
      <c r="A166" s="13"/>
      <c r="B166" s="229"/>
      <c r="C166" s="230"/>
      <c r="D166" s="221" t="s">
        <v>186</v>
      </c>
      <c r="E166" s="231" t="s">
        <v>32</v>
      </c>
      <c r="F166" s="232" t="s">
        <v>2847</v>
      </c>
      <c r="G166" s="230"/>
      <c r="H166" s="233">
        <v>219</v>
      </c>
      <c r="I166" s="234"/>
      <c r="J166" s="230"/>
      <c r="K166" s="230"/>
      <c r="L166" s="235"/>
      <c r="M166" s="236"/>
      <c r="N166" s="237"/>
      <c r="O166" s="237"/>
      <c r="P166" s="237"/>
      <c r="Q166" s="237"/>
      <c r="R166" s="237"/>
      <c r="S166" s="237"/>
      <c r="T166" s="23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9" t="s">
        <v>186</v>
      </c>
      <c r="AU166" s="239" t="s">
        <v>88</v>
      </c>
      <c r="AV166" s="13" t="s">
        <v>88</v>
      </c>
      <c r="AW166" s="13" t="s">
        <v>39</v>
      </c>
      <c r="AX166" s="13" t="s">
        <v>86</v>
      </c>
      <c r="AY166" s="239" t="s">
        <v>146</v>
      </c>
    </row>
    <row r="167" s="2" customFormat="1" ht="24.15" customHeight="1">
      <c r="A167" s="42"/>
      <c r="B167" s="43"/>
      <c r="C167" s="208" t="s">
        <v>495</v>
      </c>
      <c r="D167" s="208" t="s">
        <v>149</v>
      </c>
      <c r="E167" s="209" t="s">
        <v>2848</v>
      </c>
      <c r="F167" s="210" t="s">
        <v>2849</v>
      </c>
      <c r="G167" s="211" t="s">
        <v>265</v>
      </c>
      <c r="H167" s="212">
        <v>0.28599999999999998</v>
      </c>
      <c r="I167" s="213"/>
      <c r="J167" s="214">
        <f>ROUND(I167*H167,2)</f>
        <v>0</v>
      </c>
      <c r="K167" s="210" t="s">
        <v>152</v>
      </c>
      <c r="L167" s="48"/>
      <c r="M167" s="215" t="s">
        <v>32</v>
      </c>
      <c r="N167" s="216" t="s">
        <v>49</v>
      </c>
      <c r="O167" s="88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R167" s="219" t="s">
        <v>362</v>
      </c>
      <c r="AT167" s="219" t="s">
        <v>149</v>
      </c>
      <c r="AU167" s="219" t="s">
        <v>88</v>
      </c>
      <c r="AY167" s="20" t="s">
        <v>146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20" t="s">
        <v>86</v>
      </c>
      <c r="BK167" s="220">
        <f>ROUND(I167*H167,2)</f>
        <v>0</v>
      </c>
      <c r="BL167" s="20" t="s">
        <v>362</v>
      </c>
      <c r="BM167" s="219" t="s">
        <v>2850</v>
      </c>
    </row>
    <row r="168" s="2" customFormat="1">
      <c r="A168" s="42"/>
      <c r="B168" s="43"/>
      <c r="C168" s="44"/>
      <c r="D168" s="221" t="s">
        <v>155</v>
      </c>
      <c r="E168" s="44"/>
      <c r="F168" s="222" t="s">
        <v>2851</v>
      </c>
      <c r="G168" s="44"/>
      <c r="H168" s="44"/>
      <c r="I168" s="223"/>
      <c r="J168" s="44"/>
      <c r="K168" s="44"/>
      <c r="L168" s="48"/>
      <c r="M168" s="224"/>
      <c r="N168" s="225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0" t="s">
        <v>155</v>
      </c>
      <c r="AU168" s="20" t="s">
        <v>88</v>
      </c>
    </row>
    <row r="169" s="2" customFormat="1">
      <c r="A169" s="42"/>
      <c r="B169" s="43"/>
      <c r="C169" s="44"/>
      <c r="D169" s="226" t="s">
        <v>156</v>
      </c>
      <c r="E169" s="44"/>
      <c r="F169" s="227" t="s">
        <v>2852</v>
      </c>
      <c r="G169" s="44"/>
      <c r="H169" s="44"/>
      <c r="I169" s="223"/>
      <c r="J169" s="44"/>
      <c r="K169" s="44"/>
      <c r="L169" s="48"/>
      <c r="M169" s="224"/>
      <c r="N169" s="225"/>
      <c r="O169" s="88"/>
      <c r="P169" s="88"/>
      <c r="Q169" s="88"/>
      <c r="R169" s="88"/>
      <c r="S169" s="88"/>
      <c r="T169" s="89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T169" s="20" t="s">
        <v>156</v>
      </c>
      <c r="AU169" s="20" t="s">
        <v>88</v>
      </c>
    </row>
    <row r="170" s="12" customFormat="1" ht="22.8" customHeight="1">
      <c r="A170" s="12"/>
      <c r="B170" s="192"/>
      <c r="C170" s="193"/>
      <c r="D170" s="194" t="s">
        <v>77</v>
      </c>
      <c r="E170" s="206" t="s">
        <v>2853</v>
      </c>
      <c r="F170" s="206" t="s">
        <v>2854</v>
      </c>
      <c r="G170" s="193"/>
      <c r="H170" s="193"/>
      <c r="I170" s="196"/>
      <c r="J170" s="207">
        <f>BK170</f>
        <v>0</v>
      </c>
      <c r="K170" s="193"/>
      <c r="L170" s="198"/>
      <c r="M170" s="199"/>
      <c r="N170" s="200"/>
      <c r="O170" s="200"/>
      <c r="P170" s="201">
        <f>SUM(P171:P285)</f>
        <v>0</v>
      </c>
      <c r="Q170" s="200"/>
      <c r="R170" s="201">
        <f>SUM(R171:R285)</f>
        <v>0.60265999999999997</v>
      </c>
      <c r="S170" s="200"/>
      <c r="T170" s="202">
        <f>SUM(T171:T285)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3" t="s">
        <v>88</v>
      </c>
      <c r="AT170" s="204" t="s">
        <v>77</v>
      </c>
      <c r="AU170" s="204" t="s">
        <v>86</v>
      </c>
      <c r="AY170" s="203" t="s">
        <v>146</v>
      </c>
      <c r="BK170" s="205">
        <f>SUM(BK171:BK285)</f>
        <v>0</v>
      </c>
    </row>
    <row r="171" s="2" customFormat="1" ht="24.15" customHeight="1">
      <c r="A171" s="42"/>
      <c r="B171" s="43"/>
      <c r="C171" s="208" t="s">
        <v>500</v>
      </c>
      <c r="D171" s="208" t="s">
        <v>149</v>
      </c>
      <c r="E171" s="209" t="s">
        <v>2855</v>
      </c>
      <c r="F171" s="210" t="s">
        <v>2856</v>
      </c>
      <c r="G171" s="211" t="s">
        <v>303</v>
      </c>
      <c r="H171" s="212">
        <v>7</v>
      </c>
      <c r="I171" s="213"/>
      <c r="J171" s="214">
        <f>ROUND(I171*H171,2)</f>
        <v>0</v>
      </c>
      <c r="K171" s="210" t="s">
        <v>152</v>
      </c>
      <c r="L171" s="48"/>
      <c r="M171" s="215" t="s">
        <v>32</v>
      </c>
      <c r="N171" s="216" t="s">
        <v>49</v>
      </c>
      <c r="O171" s="88"/>
      <c r="P171" s="217">
        <f>O171*H171</f>
        <v>0</v>
      </c>
      <c r="Q171" s="217">
        <v>0.00088999999999999995</v>
      </c>
      <c r="R171" s="217">
        <f>Q171*H171</f>
        <v>0.0062299999999999994</v>
      </c>
      <c r="S171" s="217">
        <v>0</v>
      </c>
      <c r="T171" s="218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19" t="s">
        <v>362</v>
      </c>
      <c r="AT171" s="219" t="s">
        <v>149</v>
      </c>
      <c r="AU171" s="219" t="s">
        <v>88</v>
      </c>
      <c r="AY171" s="20" t="s">
        <v>146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20" t="s">
        <v>86</v>
      </c>
      <c r="BK171" s="220">
        <f>ROUND(I171*H171,2)</f>
        <v>0</v>
      </c>
      <c r="BL171" s="20" t="s">
        <v>362</v>
      </c>
      <c r="BM171" s="219" t="s">
        <v>2857</v>
      </c>
    </row>
    <row r="172" s="2" customFormat="1">
      <c r="A172" s="42"/>
      <c r="B172" s="43"/>
      <c r="C172" s="44"/>
      <c r="D172" s="221" t="s">
        <v>155</v>
      </c>
      <c r="E172" s="44"/>
      <c r="F172" s="222" t="s">
        <v>2858</v>
      </c>
      <c r="G172" s="44"/>
      <c r="H172" s="44"/>
      <c r="I172" s="223"/>
      <c r="J172" s="44"/>
      <c r="K172" s="44"/>
      <c r="L172" s="48"/>
      <c r="M172" s="224"/>
      <c r="N172" s="22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155</v>
      </c>
      <c r="AU172" s="20" t="s">
        <v>88</v>
      </c>
    </row>
    <row r="173" s="2" customFormat="1">
      <c r="A173" s="42"/>
      <c r="B173" s="43"/>
      <c r="C173" s="44"/>
      <c r="D173" s="226" t="s">
        <v>156</v>
      </c>
      <c r="E173" s="44"/>
      <c r="F173" s="227" t="s">
        <v>2859</v>
      </c>
      <c r="G173" s="44"/>
      <c r="H173" s="44"/>
      <c r="I173" s="223"/>
      <c r="J173" s="44"/>
      <c r="K173" s="44"/>
      <c r="L173" s="48"/>
      <c r="M173" s="224"/>
      <c r="N173" s="225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156</v>
      </c>
      <c r="AU173" s="20" t="s">
        <v>88</v>
      </c>
    </row>
    <row r="174" s="2" customFormat="1" ht="24.15" customHeight="1">
      <c r="A174" s="42"/>
      <c r="B174" s="43"/>
      <c r="C174" s="208" t="s">
        <v>509</v>
      </c>
      <c r="D174" s="208" t="s">
        <v>149</v>
      </c>
      <c r="E174" s="209" t="s">
        <v>2860</v>
      </c>
      <c r="F174" s="210" t="s">
        <v>2861</v>
      </c>
      <c r="G174" s="211" t="s">
        <v>303</v>
      </c>
      <c r="H174" s="212">
        <v>18</v>
      </c>
      <c r="I174" s="213"/>
      <c r="J174" s="214">
        <f>ROUND(I174*H174,2)</f>
        <v>0</v>
      </c>
      <c r="K174" s="210" t="s">
        <v>152</v>
      </c>
      <c r="L174" s="48"/>
      <c r="M174" s="215" t="s">
        <v>32</v>
      </c>
      <c r="N174" s="216" t="s">
        <v>49</v>
      </c>
      <c r="O174" s="88"/>
      <c r="P174" s="217">
        <f>O174*H174</f>
        <v>0</v>
      </c>
      <c r="Q174" s="217">
        <v>0.0011199999999999999</v>
      </c>
      <c r="R174" s="217">
        <f>Q174*H174</f>
        <v>0.020159999999999997</v>
      </c>
      <c r="S174" s="217">
        <v>0</v>
      </c>
      <c r="T174" s="218">
        <f>S174*H174</f>
        <v>0</v>
      </c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R174" s="219" t="s">
        <v>362</v>
      </c>
      <c r="AT174" s="219" t="s">
        <v>149</v>
      </c>
      <c r="AU174" s="219" t="s">
        <v>88</v>
      </c>
      <c r="AY174" s="20" t="s">
        <v>146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20" t="s">
        <v>86</v>
      </c>
      <c r="BK174" s="220">
        <f>ROUND(I174*H174,2)</f>
        <v>0</v>
      </c>
      <c r="BL174" s="20" t="s">
        <v>362</v>
      </c>
      <c r="BM174" s="219" t="s">
        <v>2862</v>
      </c>
    </row>
    <row r="175" s="2" customFormat="1">
      <c r="A175" s="42"/>
      <c r="B175" s="43"/>
      <c r="C175" s="44"/>
      <c r="D175" s="221" t="s">
        <v>155</v>
      </c>
      <c r="E175" s="44"/>
      <c r="F175" s="222" t="s">
        <v>2863</v>
      </c>
      <c r="G175" s="44"/>
      <c r="H175" s="44"/>
      <c r="I175" s="223"/>
      <c r="J175" s="44"/>
      <c r="K175" s="44"/>
      <c r="L175" s="48"/>
      <c r="M175" s="224"/>
      <c r="N175" s="225"/>
      <c r="O175" s="88"/>
      <c r="P175" s="88"/>
      <c r="Q175" s="88"/>
      <c r="R175" s="88"/>
      <c r="S175" s="88"/>
      <c r="T175" s="89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T175" s="20" t="s">
        <v>155</v>
      </c>
      <c r="AU175" s="20" t="s">
        <v>88</v>
      </c>
    </row>
    <row r="176" s="2" customFormat="1">
      <c r="A176" s="42"/>
      <c r="B176" s="43"/>
      <c r="C176" s="44"/>
      <c r="D176" s="226" t="s">
        <v>156</v>
      </c>
      <c r="E176" s="44"/>
      <c r="F176" s="227" t="s">
        <v>2864</v>
      </c>
      <c r="G176" s="44"/>
      <c r="H176" s="44"/>
      <c r="I176" s="223"/>
      <c r="J176" s="44"/>
      <c r="K176" s="44"/>
      <c r="L176" s="48"/>
      <c r="M176" s="224"/>
      <c r="N176" s="22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156</v>
      </c>
      <c r="AU176" s="20" t="s">
        <v>88</v>
      </c>
    </row>
    <row r="177" s="2" customFormat="1" ht="24.15" customHeight="1">
      <c r="A177" s="42"/>
      <c r="B177" s="43"/>
      <c r="C177" s="208" t="s">
        <v>518</v>
      </c>
      <c r="D177" s="208" t="s">
        <v>149</v>
      </c>
      <c r="E177" s="209" t="s">
        <v>2865</v>
      </c>
      <c r="F177" s="210" t="s">
        <v>2866</v>
      </c>
      <c r="G177" s="211" t="s">
        <v>303</v>
      </c>
      <c r="H177" s="212">
        <v>5</v>
      </c>
      <c r="I177" s="213"/>
      <c r="J177" s="214">
        <f>ROUND(I177*H177,2)</f>
        <v>0</v>
      </c>
      <c r="K177" s="210" t="s">
        <v>152</v>
      </c>
      <c r="L177" s="48"/>
      <c r="M177" s="215" t="s">
        <v>32</v>
      </c>
      <c r="N177" s="216" t="s">
        <v>49</v>
      </c>
      <c r="O177" s="88"/>
      <c r="P177" s="217">
        <f>O177*H177</f>
        <v>0</v>
      </c>
      <c r="Q177" s="217">
        <v>0.0026099999999999999</v>
      </c>
      <c r="R177" s="217">
        <f>Q177*H177</f>
        <v>0.013049999999999999</v>
      </c>
      <c r="S177" s="217">
        <v>0</v>
      </c>
      <c r="T177" s="218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19" t="s">
        <v>362</v>
      </c>
      <c r="AT177" s="219" t="s">
        <v>149</v>
      </c>
      <c r="AU177" s="219" t="s">
        <v>88</v>
      </c>
      <c r="AY177" s="20" t="s">
        <v>146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20" t="s">
        <v>86</v>
      </c>
      <c r="BK177" s="220">
        <f>ROUND(I177*H177,2)</f>
        <v>0</v>
      </c>
      <c r="BL177" s="20" t="s">
        <v>362</v>
      </c>
      <c r="BM177" s="219" t="s">
        <v>2867</v>
      </c>
    </row>
    <row r="178" s="2" customFormat="1">
      <c r="A178" s="42"/>
      <c r="B178" s="43"/>
      <c r="C178" s="44"/>
      <c r="D178" s="221" t="s">
        <v>155</v>
      </c>
      <c r="E178" s="44"/>
      <c r="F178" s="222" t="s">
        <v>2868</v>
      </c>
      <c r="G178" s="44"/>
      <c r="H178" s="44"/>
      <c r="I178" s="223"/>
      <c r="J178" s="44"/>
      <c r="K178" s="44"/>
      <c r="L178" s="48"/>
      <c r="M178" s="224"/>
      <c r="N178" s="225"/>
      <c r="O178" s="88"/>
      <c r="P178" s="88"/>
      <c r="Q178" s="88"/>
      <c r="R178" s="88"/>
      <c r="S178" s="88"/>
      <c r="T178" s="89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T178" s="20" t="s">
        <v>155</v>
      </c>
      <c r="AU178" s="20" t="s">
        <v>88</v>
      </c>
    </row>
    <row r="179" s="2" customFormat="1">
      <c r="A179" s="42"/>
      <c r="B179" s="43"/>
      <c r="C179" s="44"/>
      <c r="D179" s="226" t="s">
        <v>156</v>
      </c>
      <c r="E179" s="44"/>
      <c r="F179" s="227" t="s">
        <v>2869</v>
      </c>
      <c r="G179" s="44"/>
      <c r="H179" s="44"/>
      <c r="I179" s="223"/>
      <c r="J179" s="44"/>
      <c r="K179" s="44"/>
      <c r="L179" s="48"/>
      <c r="M179" s="224"/>
      <c r="N179" s="22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156</v>
      </c>
      <c r="AU179" s="20" t="s">
        <v>88</v>
      </c>
    </row>
    <row r="180" s="2" customFormat="1" ht="24.15" customHeight="1">
      <c r="A180" s="42"/>
      <c r="B180" s="43"/>
      <c r="C180" s="208" t="s">
        <v>532</v>
      </c>
      <c r="D180" s="208" t="s">
        <v>149</v>
      </c>
      <c r="E180" s="209" t="s">
        <v>2870</v>
      </c>
      <c r="F180" s="210" t="s">
        <v>2871</v>
      </c>
      <c r="G180" s="211" t="s">
        <v>303</v>
      </c>
      <c r="H180" s="212">
        <v>30</v>
      </c>
      <c r="I180" s="213"/>
      <c r="J180" s="214">
        <f>ROUND(I180*H180,2)</f>
        <v>0</v>
      </c>
      <c r="K180" s="210" t="s">
        <v>152</v>
      </c>
      <c r="L180" s="48"/>
      <c r="M180" s="215" t="s">
        <v>32</v>
      </c>
      <c r="N180" s="216" t="s">
        <v>49</v>
      </c>
      <c r="O180" s="88"/>
      <c r="P180" s="217">
        <f>O180*H180</f>
        <v>0</v>
      </c>
      <c r="Q180" s="217">
        <v>0.00071000000000000002</v>
      </c>
      <c r="R180" s="217">
        <f>Q180*H180</f>
        <v>0.021299999999999999</v>
      </c>
      <c r="S180" s="217">
        <v>0</v>
      </c>
      <c r="T180" s="218">
        <f>S180*H180</f>
        <v>0</v>
      </c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R180" s="219" t="s">
        <v>362</v>
      </c>
      <c r="AT180" s="219" t="s">
        <v>149</v>
      </c>
      <c r="AU180" s="219" t="s">
        <v>88</v>
      </c>
      <c r="AY180" s="20" t="s">
        <v>146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20" t="s">
        <v>86</v>
      </c>
      <c r="BK180" s="220">
        <f>ROUND(I180*H180,2)</f>
        <v>0</v>
      </c>
      <c r="BL180" s="20" t="s">
        <v>362</v>
      </c>
      <c r="BM180" s="219" t="s">
        <v>2872</v>
      </c>
    </row>
    <row r="181" s="2" customFormat="1">
      <c r="A181" s="42"/>
      <c r="B181" s="43"/>
      <c r="C181" s="44"/>
      <c r="D181" s="221" t="s">
        <v>155</v>
      </c>
      <c r="E181" s="44"/>
      <c r="F181" s="222" t="s">
        <v>2873</v>
      </c>
      <c r="G181" s="44"/>
      <c r="H181" s="44"/>
      <c r="I181" s="223"/>
      <c r="J181" s="44"/>
      <c r="K181" s="44"/>
      <c r="L181" s="48"/>
      <c r="M181" s="224"/>
      <c r="N181" s="225"/>
      <c r="O181" s="88"/>
      <c r="P181" s="88"/>
      <c r="Q181" s="88"/>
      <c r="R181" s="88"/>
      <c r="S181" s="88"/>
      <c r="T181" s="89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T181" s="20" t="s">
        <v>155</v>
      </c>
      <c r="AU181" s="20" t="s">
        <v>88</v>
      </c>
    </row>
    <row r="182" s="2" customFormat="1">
      <c r="A182" s="42"/>
      <c r="B182" s="43"/>
      <c r="C182" s="44"/>
      <c r="D182" s="226" t="s">
        <v>156</v>
      </c>
      <c r="E182" s="44"/>
      <c r="F182" s="227" t="s">
        <v>2874</v>
      </c>
      <c r="G182" s="44"/>
      <c r="H182" s="44"/>
      <c r="I182" s="223"/>
      <c r="J182" s="44"/>
      <c r="K182" s="44"/>
      <c r="L182" s="48"/>
      <c r="M182" s="224"/>
      <c r="N182" s="225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0" t="s">
        <v>156</v>
      </c>
      <c r="AU182" s="20" t="s">
        <v>88</v>
      </c>
    </row>
    <row r="183" s="2" customFormat="1" ht="24.15" customHeight="1">
      <c r="A183" s="42"/>
      <c r="B183" s="43"/>
      <c r="C183" s="208" t="s">
        <v>538</v>
      </c>
      <c r="D183" s="208" t="s">
        <v>149</v>
      </c>
      <c r="E183" s="209" t="s">
        <v>2875</v>
      </c>
      <c r="F183" s="210" t="s">
        <v>2876</v>
      </c>
      <c r="G183" s="211" t="s">
        <v>303</v>
      </c>
      <c r="H183" s="212">
        <v>36</v>
      </c>
      <c r="I183" s="213"/>
      <c r="J183" s="214">
        <f>ROUND(I183*H183,2)</f>
        <v>0</v>
      </c>
      <c r="K183" s="210" t="s">
        <v>152</v>
      </c>
      <c r="L183" s="48"/>
      <c r="M183" s="215" t="s">
        <v>32</v>
      </c>
      <c r="N183" s="216" t="s">
        <v>49</v>
      </c>
      <c r="O183" s="88"/>
      <c r="P183" s="217">
        <f>O183*H183</f>
        <v>0</v>
      </c>
      <c r="Q183" s="217">
        <v>0.00125</v>
      </c>
      <c r="R183" s="217">
        <f>Q183*H183</f>
        <v>0.044999999999999998</v>
      </c>
      <c r="S183" s="217">
        <v>0</v>
      </c>
      <c r="T183" s="218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19" t="s">
        <v>362</v>
      </c>
      <c r="AT183" s="219" t="s">
        <v>149</v>
      </c>
      <c r="AU183" s="219" t="s">
        <v>88</v>
      </c>
      <c r="AY183" s="20" t="s">
        <v>146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20" t="s">
        <v>86</v>
      </c>
      <c r="BK183" s="220">
        <f>ROUND(I183*H183,2)</f>
        <v>0</v>
      </c>
      <c r="BL183" s="20" t="s">
        <v>362</v>
      </c>
      <c r="BM183" s="219" t="s">
        <v>2877</v>
      </c>
    </row>
    <row r="184" s="2" customFormat="1">
      <c r="A184" s="42"/>
      <c r="B184" s="43"/>
      <c r="C184" s="44"/>
      <c r="D184" s="221" t="s">
        <v>155</v>
      </c>
      <c r="E184" s="44"/>
      <c r="F184" s="222" t="s">
        <v>2878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155</v>
      </c>
      <c r="AU184" s="20" t="s">
        <v>88</v>
      </c>
    </row>
    <row r="185" s="2" customFormat="1">
      <c r="A185" s="42"/>
      <c r="B185" s="43"/>
      <c r="C185" s="44"/>
      <c r="D185" s="226" t="s">
        <v>156</v>
      </c>
      <c r="E185" s="44"/>
      <c r="F185" s="227" t="s">
        <v>2879</v>
      </c>
      <c r="G185" s="44"/>
      <c r="H185" s="44"/>
      <c r="I185" s="223"/>
      <c r="J185" s="44"/>
      <c r="K185" s="44"/>
      <c r="L185" s="48"/>
      <c r="M185" s="224"/>
      <c r="N185" s="225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0" t="s">
        <v>156</v>
      </c>
      <c r="AU185" s="20" t="s">
        <v>88</v>
      </c>
    </row>
    <row r="186" s="2" customFormat="1" ht="24.15" customHeight="1">
      <c r="A186" s="42"/>
      <c r="B186" s="43"/>
      <c r="C186" s="208" t="s">
        <v>547</v>
      </c>
      <c r="D186" s="208" t="s">
        <v>149</v>
      </c>
      <c r="E186" s="209" t="s">
        <v>2880</v>
      </c>
      <c r="F186" s="210" t="s">
        <v>2881</v>
      </c>
      <c r="G186" s="211" t="s">
        <v>303</v>
      </c>
      <c r="H186" s="212">
        <v>22</v>
      </c>
      <c r="I186" s="213"/>
      <c r="J186" s="214">
        <f>ROUND(I186*H186,2)</f>
        <v>0</v>
      </c>
      <c r="K186" s="210" t="s">
        <v>152</v>
      </c>
      <c r="L186" s="48"/>
      <c r="M186" s="215" t="s">
        <v>32</v>
      </c>
      <c r="N186" s="216" t="s">
        <v>49</v>
      </c>
      <c r="O186" s="88"/>
      <c r="P186" s="217">
        <f>O186*H186</f>
        <v>0</v>
      </c>
      <c r="Q186" s="217">
        <v>0.0016199999999999999</v>
      </c>
      <c r="R186" s="217">
        <f>Q186*H186</f>
        <v>0.035639999999999998</v>
      </c>
      <c r="S186" s="217">
        <v>0</v>
      </c>
      <c r="T186" s="218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R186" s="219" t="s">
        <v>362</v>
      </c>
      <c r="AT186" s="219" t="s">
        <v>149</v>
      </c>
      <c r="AU186" s="219" t="s">
        <v>88</v>
      </c>
      <c r="AY186" s="20" t="s">
        <v>146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20" t="s">
        <v>86</v>
      </c>
      <c r="BK186" s="220">
        <f>ROUND(I186*H186,2)</f>
        <v>0</v>
      </c>
      <c r="BL186" s="20" t="s">
        <v>362</v>
      </c>
      <c r="BM186" s="219" t="s">
        <v>2882</v>
      </c>
    </row>
    <row r="187" s="2" customFormat="1">
      <c r="A187" s="42"/>
      <c r="B187" s="43"/>
      <c r="C187" s="44"/>
      <c r="D187" s="221" t="s">
        <v>155</v>
      </c>
      <c r="E187" s="44"/>
      <c r="F187" s="222" t="s">
        <v>2883</v>
      </c>
      <c r="G187" s="44"/>
      <c r="H187" s="44"/>
      <c r="I187" s="223"/>
      <c r="J187" s="44"/>
      <c r="K187" s="44"/>
      <c r="L187" s="48"/>
      <c r="M187" s="224"/>
      <c r="N187" s="225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T187" s="20" t="s">
        <v>155</v>
      </c>
      <c r="AU187" s="20" t="s">
        <v>88</v>
      </c>
    </row>
    <row r="188" s="2" customFormat="1">
      <c r="A188" s="42"/>
      <c r="B188" s="43"/>
      <c r="C188" s="44"/>
      <c r="D188" s="226" t="s">
        <v>156</v>
      </c>
      <c r="E188" s="44"/>
      <c r="F188" s="227" t="s">
        <v>2884</v>
      </c>
      <c r="G188" s="44"/>
      <c r="H188" s="44"/>
      <c r="I188" s="223"/>
      <c r="J188" s="44"/>
      <c r="K188" s="44"/>
      <c r="L188" s="48"/>
      <c r="M188" s="224"/>
      <c r="N188" s="225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0" t="s">
        <v>156</v>
      </c>
      <c r="AU188" s="20" t="s">
        <v>88</v>
      </c>
    </row>
    <row r="189" s="2" customFormat="1" ht="24.15" customHeight="1">
      <c r="A189" s="42"/>
      <c r="B189" s="43"/>
      <c r="C189" s="208" t="s">
        <v>558</v>
      </c>
      <c r="D189" s="208" t="s">
        <v>149</v>
      </c>
      <c r="E189" s="209" t="s">
        <v>2885</v>
      </c>
      <c r="F189" s="210" t="s">
        <v>2886</v>
      </c>
      <c r="G189" s="211" t="s">
        <v>303</v>
      </c>
      <c r="H189" s="212">
        <v>56</v>
      </c>
      <c r="I189" s="213"/>
      <c r="J189" s="214">
        <f>ROUND(I189*H189,2)</f>
        <v>0</v>
      </c>
      <c r="K189" s="210" t="s">
        <v>152</v>
      </c>
      <c r="L189" s="48"/>
      <c r="M189" s="215" t="s">
        <v>32</v>
      </c>
      <c r="N189" s="216" t="s">
        <v>49</v>
      </c>
      <c r="O189" s="88"/>
      <c r="P189" s="217">
        <f>O189*H189</f>
        <v>0</v>
      </c>
      <c r="Q189" s="217">
        <v>0.00197</v>
      </c>
      <c r="R189" s="217">
        <f>Q189*H189</f>
        <v>0.11032</v>
      </c>
      <c r="S189" s="217">
        <v>0</v>
      </c>
      <c r="T189" s="218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19" t="s">
        <v>362</v>
      </c>
      <c r="AT189" s="219" t="s">
        <v>149</v>
      </c>
      <c r="AU189" s="219" t="s">
        <v>88</v>
      </c>
      <c r="AY189" s="20" t="s">
        <v>146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20" t="s">
        <v>86</v>
      </c>
      <c r="BK189" s="220">
        <f>ROUND(I189*H189,2)</f>
        <v>0</v>
      </c>
      <c r="BL189" s="20" t="s">
        <v>362</v>
      </c>
      <c r="BM189" s="219" t="s">
        <v>2887</v>
      </c>
    </row>
    <row r="190" s="2" customFormat="1">
      <c r="A190" s="42"/>
      <c r="B190" s="43"/>
      <c r="C190" s="44"/>
      <c r="D190" s="221" t="s">
        <v>155</v>
      </c>
      <c r="E190" s="44"/>
      <c r="F190" s="222" t="s">
        <v>2888</v>
      </c>
      <c r="G190" s="44"/>
      <c r="H190" s="44"/>
      <c r="I190" s="223"/>
      <c r="J190" s="44"/>
      <c r="K190" s="44"/>
      <c r="L190" s="48"/>
      <c r="M190" s="224"/>
      <c r="N190" s="22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0" t="s">
        <v>155</v>
      </c>
      <c r="AU190" s="20" t="s">
        <v>88</v>
      </c>
    </row>
    <row r="191" s="2" customFormat="1">
      <c r="A191" s="42"/>
      <c r="B191" s="43"/>
      <c r="C191" s="44"/>
      <c r="D191" s="226" t="s">
        <v>156</v>
      </c>
      <c r="E191" s="44"/>
      <c r="F191" s="227" t="s">
        <v>2889</v>
      </c>
      <c r="G191" s="44"/>
      <c r="H191" s="44"/>
      <c r="I191" s="223"/>
      <c r="J191" s="44"/>
      <c r="K191" s="44"/>
      <c r="L191" s="48"/>
      <c r="M191" s="224"/>
      <c r="N191" s="225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0" t="s">
        <v>156</v>
      </c>
      <c r="AU191" s="20" t="s">
        <v>88</v>
      </c>
    </row>
    <row r="192" s="2" customFormat="1" ht="24.15" customHeight="1">
      <c r="A192" s="42"/>
      <c r="B192" s="43"/>
      <c r="C192" s="208" t="s">
        <v>568</v>
      </c>
      <c r="D192" s="208" t="s">
        <v>149</v>
      </c>
      <c r="E192" s="209" t="s">
        <v>2890</v>
      </c>
      <c r="F192" s="210" t="s">
        <v>2891</v>
      </c>
      <c r="G192" s="211" t="s">
        <v>303</v>
      </c>
      <c r="H192" s="212">
        <v>5</v>
      </c>
      <c r="I192" s="213"/>
      <c r="J192" s="214">
        <f>ROUND(I192*H192,2)</f>
        <v>0</v>
      </c>
      <c r="K192" s="210" t="s">
        <v>152</v>
      </c>
      <c r="L192" s="48"/>
      <c r="M192" s="215" t="s">
        <v>32</v>
      </c>
      <c r="N192" s="216" t="s">
        <v>49</v>
      </c>
      <c r="O192" s="88"/>
      <c r="P192" s="217">
        <f>O192*H192</f>
        <v>0</v>
      </c>
      <c r="Q192" s="217">
        <v>0.0034499999999999999</v>
      </c>
      <c r="R192" s="217">
        <f>Q192*H192</f>
        <v>0.017250000000000001</v>
      </c>
      <c r="S192" s="217">
        <v>0</v>
      </c>
      <c r="T192" s="218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R192" s="219" t="s">
        <v>362</v>
      </c>
      <c r="AT192" s="219" t="s">
        <v>149</v>
      </c>
      <c r="AU192" s="219" t="s">
        <v>88</v>
      </c>
      <c r="AY192" s="20" t="s">
        <v>146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20" t="s">
        <v>86</v>
      </c>
      <c r="BK192" s="220">
        <f>ROUND(I192*H192,2)</f>
        <v>0</v>
      </c>
      <c r="BL192" s="20" t="s">
        <v>362</v>
      </c>
      <c r="BM192" s="219" t="s">
        <v>2892</v>
      </c>
    </row>
    <row r="193" s="2" customFormat="1">
      <c r="A193" s="42"/>
      <c r="B193" s="43"/>
      <c r="C193" s="44"/>
      <c r="D193" s="221" t="s">
        <v>155</v>
      </c>
      <c r="E193" s="44"/>
      <c r="F193" s="222" t="s">
        <v>2893</v>
      </c>
      <c r="G193" s="44"/>
      <c r="H193" s="44"/>
      <c r="I193" s="223"/>
      <c r="J193" s="44"/>
      <c r="K193" s="44"/>
      <c r="L193" s="48"/>
      <c r="M193" s="224"/>
      <c r="N193" s="225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T193" s="20" t="s">
        <v>155</v>
      </c>
      <c r="AU193" s="20" t="s">
        <v>88</v>
      </c>
    </row>
    <row r="194" s="2" customFormat="1">
      <c r="A194" s="42"/>
      <c r="B194" s="43"/>
      <c r="C194" s="44"/>
      <c r="D194" s="226" t="s">
        <v>156</v>
      </c>
      <c r="E194" s="44"/>
      <c r="F194" s="227" t="s">
        <v>2894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156</v>
      </c>
      <c r="AU194" s="20" t="s">
        <v>88</v>
      </c>
    </row>
    <row r="195" s="2" customFormat="1" ht="24.15" customHeight="1">
      <c r="A195" s="42"/>
      <c r="B195" s="43"/>
      <c r="C195" s="208" t="s">
        <v>574</v>
      </c>
      <c r="D195" s="208" t="s">
        <v>149</v>
      </c>
      <c r="E195" s="209" t="s">
        <v>2895</v>
      </c>
      <c r="F195" s="210" t="s">
        <v>2896</v>
      </c>
      <c r="G195" s="211" t="s">
        <v>303</v>
      </c>
      <c r="H195" s="212">
        <v>288</v>
      </c>
      <c r="I195" s="213"/>
      <c r="J195" s="214">
        <f>ROUND(I195*H195,2)</f>
        <v>0</v>
      </c>
      <c r="K195" s="210" t="s">
        <v>152</v>
      </c>
      <c r="L195" s="48"/>
      <c r="M195" s="215" t="s">
        <v>32</v>
      </c>
      <c r="N195" s="216" t="s">
        <v>49</v>
      </c>
      <c r="O195" s="88"/>
      <c r="P195" s="217">
        <f>O195*H195</f>
        <v>0</v>
      </c>
      <c r="Q195" s="217">
        <v>0.00020000000000000001</v>
      </c>
      <c r="R195" s="217">
        <f>Q195*H195</f>
        <v>0.057600000000000005</v>
      </c>
      <c r="S195" s="217">
        <v>0</v>
      </c>
      <c r="T195" s="218">
        <f>S195*H195</f>
        <v>0</v>
      </c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R195" s="219" t="s">
        <v>362</v>
      </c>
      <c r="AT195" s="219" t="s">
        <v>149</v>
      </c>
      <c r="AU195" s="219" t="s">
        <v>88</v>
      </c>
      <c r="AY195" s="20" t="s">
        <v>146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20" t="s">
        <v>86</v>
      </c>
      <c r="BK195" s="220">
        <f>ROUND(I195*H195,2)</f>
        <v>0</v>
      </c>
      <c r="BL195" s="20" t="s">
        <v>362</v>
      </c>
      <c r="BM195" s="219" t="s">
        <v>2897</v>
      </c>
    </row>
    <row r="196" s="2" customFormat="1">
      <c r="A196" s="42"/>
      <c r="B196" s="43"/>
      <c r="C196" s="44"/>
      <c r="D196" s="221" t="s">
        <v>155</v>
      </c>
      <c r="E196" s="44"/>
      <c r="F196" s="222" t="s">
        <v>2898</v>
      </c>
      <c r="G196" s="44"/>
      <c r="H196" s="44"/>
      <c r="I196" s="223"/>
      <c r="J196" s="44"/>
      <c r="K196" s="44"/>
      <c r="L196" s="48"/>
      <c r="M196" s="224"/>
      <c r="N196" s="225"/>
      <c r="O196" s="88"/>
      <c r="P196" s="88"/>
      <c r="Q196" s="88"/>
      <c r="R196" s="88"/>
      <c r="S196" s="88"/>
      <c r="T196" s="89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T196" s="20" t="s">
        <v>155</v>
      </c>
      <c r="AU196" s="20" t="s">
        <v>88</v>
      </c>
    </row>
    <row r="197" s="2" customFormat="1">
      <c r="A197" s="42"/>
      <c r="B197" s="43"/>
      <c r="C197" s="44"/>
      <c r="D197" s="226" t="s">
        <v>156</v>
      </c>
      <c r="E197" s="44"/>
      <c r="F197" s="227" t="s">
        <v>2899</v>
      </c>
      <c r="G197" s="44"/>
      <c r="H197" s="44"/>
      <c r="I197" s="223"/>
      <c r="J197" s="44"/>
      <c r="K197" s="44"/>
      <c r="L197" s="48"/>
      <c r="M197" s="224"/>
      <c r="N197" s="225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T197" s="20" t="s">
        <v>156</v>
      </c>
      <c r="AU197" s="20" t="s">
        <v>88</v>
      </c>
    </row>
    <row r="198" s="2" customFormat="1" ht="24.15" customHeight="1">
      <c r="A198" s="42"/>
      <c r="B198" s="43"/>
      <c r="C198" s="208" t="s">
        <v>580</v>
      </c>
      <c r="D198" s="208" t="s">
        <v>149</v>
      </c>
      <c r="E198" s="209" t="s">
        <v>2900</v>
      </c>
      <c r="F198" s="210" t="s">
        <v>2901</v>
      </c>
      <c r="G198" s="211" t="s">
        <v>303</v>
      </c>
      <c r="H198" s="212">
        <v>118</v>
      </c>
      <c r="I198" s="213"/>
      <c r="J198" s="214">
        <f>ROUND(I198*H198,2)</f>
        <v>0</v>
      </c>
      <c r="K198" s="210" t="s">
        <v>152</v>
      </c>
      <c r="L198" s="48"/>
      <c r="M198" s="215" t="s">
        <v>32</v>
      </c>
      <c r="N198" s="216" t="s">
        <v>49</v>
      </c>
      <c r="O198" s="88"/>
      <c r="P198" s="217">
        <f>O198*H198</f>
        <v>0</v>
      </c>
      <c r="Q198" s="217">
        <v>0.00034000000000000002</v>
      </c>
      <c r="R198" s="217">
        <f>Q198*H198</f>
        <v>0.040120000000000003</v>
      </c>
      <c r="S198" s="217">
        <v>0</v>
      </c>
      <c r="T198" s="218">
        <f>S198*H198</f>
        <v>0</v>
      </c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R198" s="219" t="s">
        <v>362</v>
      </c>
      <c r="AT198" s="219" t="s">
        <v>149</v>
      </c>
      <c r="AU198" s="219" t="s">
        <v>88</v>
      </c>
      <c r="AY198" s="20" t="s">
        <v>146</v>
      </c>
      <c r="BE198" s="220">
        <f>IF(N198="základní",J198,0)</f>
        <v>0</v>
      </c>
      <c r="BF198" s="220">
        <f>IF(N198="snížená",J198,0)</f>
        <v>0</v>
      </c>
      <c r="BG198" s="220">
        <f>IF(N198="zákl. přenesená",J198,0)</f>
        <v>0</v>
      </c>
      <c r="BH198" s="220">
        <f>IF(N198="sníž. přenesená",J198,0)</f>
        <v>0</v>
      </c>
      <c r="BI198" s="220">
        <f>IF(N198="nulová",J198,0)</f>
        <v>0</v>
      </c>
      <c r="BJ198" s="20" t="s">
        <v>86</v>
      </c>
      <c r="BK198" s="220">
        <f>ROUND(I198*H198,2)</f>
        <v>0</v>
      </c>
      <c r="BL198" s="20" t="s">
        <v>362</v>
      </c>
      <c r="BM198" s="219" t="s">
        <v>2902</v>
      </c>
    </row>
    <row r="199" s="2" customFormat="1">
      <c r="A199" s="42"/>
      <c r="B199" s="43"/>
      <c r="C199" s="44"/>
      <c r="D199" s="221" t="s">
        <v>155</v>
      </c>
      <c r="E199" s="44"/>
      <c r="F199" s="222" t="s">
        <v>2903</v>
      </c>
      <c r="G199" s="44"/>
      <c r="H199" s="44"/>
      <c r="I199" s="223"/>
      <c r="J199" s="44"/>
      <c r="K199" s="44"/>
      <c r="L199" s="48"/>
      <c r="M199" s="224"/>
      <c r="N199" s="225"/>
      <c r="O199" s="88"/>
      <c r="P199" s="88"/>
      <c r="Q199" s="88"/>
      <c r="R199" s="88"/>
      <c r="S199" s="88"/>
      <c r="T199" s="89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T199" s="20" t="s">
        <v>155</v>
      </c>
      <c r="AU199" s="20" t="s">
        <v>88</v>
      </c>
    </row>
    <row r="200" s="2" customFormat="1">
      <c r="A200" s="42"/>
      <c r="B200" s="43"/>
      <c r="C200" s="44"/>
      <c r="D200" s="226" t="s">
        <v>156</v>
      </c>
      <c r="E200" s="44"/>
      <c r="F200" s="227" t="s">
        <v>2904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156</v>
      </c>
      <c r="AU200" s="20" t="s">
        <v>88</v>
      </c>
    </row>
    <row r="201" s="2" customFormat="1" ht="24.15" customHeight="1">
      <c r="A201" s="42"/>
      <c r="B201" s="43"/>
      <c r="C201" s="208" t="s">
        <v>592</v>
      </c>
      <c r="D201" s="208" t="s">
        <v>149</v>
      </c>
      <c r="E201" s="209" t="s">
        <v>2905</v>
      </c>
      <c r="F201" s="210" t="s">
        <v>2906</v>
      </c>
      <c r="G201" s="211" t="s">
        <v>303</v>
      </c>
      <c r="H201" s="212">
        <v>37</v>
      </c>
      <c r="I201" s="213"/>
      <c r="J201" s="214">
        <f>ROUND(I201*H201,2)</f>
        <v>0</v>
      </c>
      <c r="K201" s="210" t="s">
        <v>152</v>
      </c>
      <c r="L201" s="48"/>
      <c r="M201" s="215" t="s">
        <v>32</v>
      </c>
      <c r="N201" s="216" t="s">
        <v>49</v>
      </c>
      <c r="O201" s="88"/>
      <c r="P201" s="217">
        <f>O201*H201</f>
        <v>0</v>
      </c>
      <c r="Q201" s="217">
        <v>0.00059000000000000003</v>
      </c>
      <c r="R201" s="217">
        <f>Q201*H201</f>
        <v>0.021830000000000002</v>
      </c>
      <c r="S201" s="217">
        <v>0</v>
      </c>
      <c r="T201" s="21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19" t="s">
        <v>362</v>
      </c>
      <c r="AT201" s="219" t="s">
        <v>149</v>
      </c>
      <c r="AU201" s="219" t="s">
        <v>88</v>
      </c>
      <c r="AY201" s="20" t="s">
        <v>146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0" t="s">
        <v>86</v>
      </c>
      <c r="BK201" s="220">
        <f>ROUND(I201*H201,2)</f>
        <v>0</v>
      </c>
      <c r="BL201" s="20" t="s">
        <v>362</v>
      </c>
      <c r="BM201" s="219" t="s">
        <v>2907</v>
      </c>
    </row>
    <row r="202" s="2" customFormat="1">
      <c r="A202" s="42"/>
      <c r="B202" s="43"/>
      <c r="C202" s="44"/>
      <c r="D202" s="221" t="s">
        <v>155</v>
      </c>
      <c r="E202" s="44"/>
      <c r="F202" s="222" t="s">
        <v>2908</v>
      </c>
      <c r="G202" s="44"/>
      <c r="H202" s="44"/>
      <c r="I202" s="223"/>
      <c r="J202" s="44"/>
      <c r="K202" s="44"/>
      <c r="L202" s="48"/>
      <c r="M202" s="224"/>
      <c r="N202" s="225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0" t="s">
        <v>155</v>
      </c>
      <c r="AU202" s="20" t="s">
        <v>88</v>
      </c>
    </row>
    <row r="203" s="2" customFormat="1">
      <c r="A203" s="42"/>
      <c r="B203" s="43"/>
      <c r="C203" s="44"/>
      <c r="D203" s="226" t="s">
        <v>156</v>
      </c>
      <c r="E203" s="44"/>
      <c r="F203" s="227" t="s">
        <v>2909</v>
      </c>
      <c r="G203" s="44"/>
      <c r="H203" s="44"/>
      <c r="I203" s="223"/>
      <c r="J203" s="44"/>
      <c r="K203" s="44"/>
      <c r="L203" s="48"/>
      <c r="M203" s="224"/>
      <c r="N203" s="225"/>
      <c r="O203" s="88"/>
      <c r="P203" s="88"/>
      <c r="Q203" s="88"/>
      <c r="R203" s="88"/>
      <c r="S203" s="88"/>
      <c r="T203" s="89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T203" s="20" t="s">
        <v>156</v>
      </c>
      <c r="AU203" s="20" t="s">
        <v>88</v>
      </c>
    </row>
    <row r="204" s="2" customFormat="1" ht="24.15" customHeight="1">
      <c r="A204" s="42"/>
      <c r="B204" s="43"/>
      <c r="C204" s="208" t="s">
        <v>630</v>
      </c>
      <c r="D204" s="208" t="s">
        <v>149</v>
      </c>
      <c r="E204" s="209" t="s">
        <v>2910</v>
      </c>
      <c r="F204" s="210" t="s">
        <v>2911</v>
      </c>
      <c r="G204" s="211" t="s">
        <v>303</v>
      </c>
      <c r="H204" s="212">
        <v>6</v>
      </c>
      <c r="I204" s="213"/>
      <c r="J204" s="214">
        <f>ROUND(I204*H204,2)</f>
        <v>0</v>
      </c>
      <c r="K204" s="210" t="s">
        <v>152</v>
      </c>
      <c r="L204" s="48"/>
      <c r="M204" s="215" t="s">
        <v>32</v>
      </c>
      <c r="N204" s="216" t="s">
        <v>49</v>
      </c>
      <c r="O204" s="88"/>
      <c r="P204" s="217">
        <f>O204*H204</f>
        <v>0</v>
      </c>
      <c r="Q204" s="217">
        <v>0.00073999999999999999</v>
      </c>
      <c r="R204" s="217">
        <f>Q204*H204</f>
        <v>0.0044399999999999995</v>
      </c>
      <c r="S204" s="217">
        <v>0</v>
      </c>
      <c r="T204" s="218">
        <f>S204*H204</f>
        <v>0</v>
      </c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R204" s="219" t="s">
        <v>362</v>
      </c>
      <c r="AT204" s="219" t="s">
        <v>149</v>
      </c>
      <c r="AU204" s="219" t="s">
        <v>88</v>
      </c>
      <c r="AY204" s="20" t="s">
        <v>146</v>
      </c>
      <c r="BE204" s="220">
        <f>IF(N204="základní",J204,0)</f>
        <v>0</v>
      </c>
      <c r="BF204" s="220">
        <f>IF(N204="snížená",J204,0)</f>
        <v>0</v>
      </c>
      <c r="BG204" s="220">
        <f>IF(N204="zákl. přenesená",J204,0)</f>
        <v>0</v>
      </c>
      <c r="BH204" s="220">
        <f>IF(N204="sníž. přenesená",J204,0)</f>
        <v>0</v>
      </c>
      <c r="BI204" s="220">
        <f>IF(N204="nulová",J204,0)</f>
        <v>0</v>
      </c>
      <c r="BJ204" s="20" t="s">
        <v>86</v>
      </c>
      <c r="BK204" s="220">
        <f>ROUND(I204*H204,2)</f>
        <v>0</v>
      </c>
      <c r="BL204" s="20" t="s">
        <v>362</v>
      </c>
      <c r="BM204" s="219" t="s">
        <v>2912</v>
      </c>
    </row>
    <row r="205" s="2" customFormat="1">
      <c r="A205" s="42"/>
      <c r="B205" s="43"/>
      <c r="C205" s="44"/>
      <c r="D205" s="221" t="s">
        <v>155</v>
      </c>
      <c r="E205" s="44"/>
      <c r="F205" s="222" t="s">
        <v>2913</v>
      </c>
      <c r="G205" s="44"/>
      <c r="H205" s="44"/>
      <c r="I205" s="223"/>
      <c r="J205" s="44"/>
      <c r="K205" s="44"/>
      <c r="L205" s="48"/>
      <c r="M205" s="224"/>
      <c r="N205" s="225"/>
      <c r="O205" s="88"/>
      <c r="P205" s="88"/>
      <c r="Q205" s="88"/>
      <c r="R205" s="88"/>
      <c r="S205" s="88"/>
      <c r="T205" s="89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T205" s="20" t="s">
        <v>155</v>
      </c>
      <c r="AU205" s="20" t="s">
        <v>88</v>
      </c>
    </row>
    <row r="206" s="2" customFormat="1">
      <c r="A206" s="42"/>
      <c r="B206" s="43"/>
      <c r="C206" s="44"/>
      <c r="D206" s="226" t="s">
        <v>156</v>
      </c>
      <c r="E206" s="44"/>
      <c r="F206" s="227" t="s">
        <v>2914</v>
      </c>
      <c r="G206" s="44"/>
      <c r="H206" s="44"/>
      <c r="I206" s="223"/>
      <c r="J206" s="44"/>
      <c r="K206" s="44"/>
      <c r="L206" s="48"/>
      <c r="M206" s="224"/>
      <c r="N206" s="225"/>
      <c r="O206" s="88"/>
      <c r="P206" s="88"/>
      <c r="Q206" s="88"/>
      <c r="R206" s="88"/>
      <c r="S206" s="88"/>
      <c r="T206" s="89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T206" s="20" t="s">
        <v>156</v>
      </c>
      <c r="AU206" s="20" t="s">
        <v>88</v>
      </c>
    </row>
    <row r="207" s="2" customFormat="1" ht="37.8" customHeight="1">
      <c r="A207" s="42"/>
      <c r="B207" s="43"/>
      <c r="C207" s="208" t="s">
        <v>637</v>
      </c>
      <c r="D207" s="208" t="s">
        <v>149</v>
      </c>
      <c r="E207" s="209" t="s">
        <v>2915</v>
      </c>
      <c r="F207" s="210" t="s">
        <v>2916</v>
      </c>
      <c r="G207" s="211" t="s">
        <v>303</v>
      </c>
      <c r="H207" s="212">
        <v>144</v>
      </c>
      <c r="I207" s="213"/>
      <c r="J207" s="214">
        <f>ROUND(I207*H207,2)</f>
        <v>0</v>
      </c>
      <c r="K207" s="210" t="s">
        <v>152</v>
      </c>
      <c r="L207" s="48"/>
      <c r="M207" s="215" t="s">
        <v>32</v>
      </c>
      <c r="N207" s="216" t="s">
        <v>49</v>
      </c>
      <c r="O207" s="88"/>
      <c r="P207" s="217">
        <f>O207*H207</f>
        <v>0</v>
      </c>
      <c r="Q207" s="217">
        <v>4.0000000000000003E-05</v>
      </c>
      <c r="R207" s="217">
        <f>Q207*H207</f>
        <v>0.0057600000000000004</v>
      </c>
      <c r="S207" s="217">
        <v>0</v>
      </c>
      <c r="T207" s="218">
        <f>S207*H207</f>
        <v>0</v>
      </c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R207" s="219" t="s">
        <v>362</v>
      </c>
      <c r="AT207" s="219" t="s">
        <v>149</v>
      </c>
      <c r="AU207" s="219" t="s">
        <v>88</v>
      </c>
      <c r="AY207" s="20" t="s">
        <v>146</v>
      </c>
      <c r="BE207" s="220">
        <f>IF(N207="základní",J207,0)</f>
        <v>0</v>
      </c>
      <c r="BF207" s="220">
        <f>IF(N207="snížená",J207,0)</f>
        <v>0</v>
      </c>
      <c r="BG207" s="220">
        <f>IF(N207="zákl. přenesená",J207,0)</f>
        <v>0</v>
      </c>
      <c r="BH207" s="220">
        <f>IF(N207="sníž. přenesená",J207,0)</f>
        <v>0</v>
      </c>
      <c r="BI207" s="220">
        <f>IF(N207="nulová",J207,0)</f>
        <v>0</v>
      </c>
      <c r="BJ207" s="20" t="s">
        <v>86</v>
      </c>
      <c r="BK207" s="220">
        <f>ROUND(I207*H207,2)</f>
        <v>0</v>
      </c>
      <c r="BL207" s="20" t="s">
        <v>362</v>
      </c>
      <c r="BM207" s="219" t="s">
        <v>2917</v>
      </c>
    </row>
    <row r="208" s="2" customFormat="1">
      <c r="A208" s="42"/>
      <c r="B208" s="43"/>
      <c r="C208" s="44"/>
      <c r="D208" s="221" t="s">
        <v>155</v>
      </c>
      <c r="E208" s="44"/>
      <c r="F208" s="222" t="s">
        <v>2918</v>
      </c>
      <c r="G208" s="44"/>
      <c r="H208" s="44"/>
      <c r="I208" s="223"/>
      <c r="J208" s="44"/>
      <c r="K208" s="44"/>
      <c r="L208" s="48"/>
      <c r="M208" s="224"/>
      <c r="N208" s="225"/>
      <c r="O208" s="88"/>
      <c r="P208" s="88"/>
      <c r="Q208" s="88"/>
      <c r="R208" s="88"/>
      <c r="S208" s="88"/>
      <c r="T208" s="89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T208" s="20" t="s">
        <v>155</v>
      </c>
      <c r="AU208" s="20" t="s">
        <v>88</v>
      </c>
    </row>
    <row r="209" s="2" customFormat="1">
      <c r="A209" s="42"/>
      <c r="B209" s="43"/>
      <c r="C209" s="44"/>
      <c r="D209" s="226" t="s">
        <v>156</v>
      </c>
      <c r="E209" s="44"/>
      <c r="F209" s="227" t="s">
        <v>2919</v>
      </c>
      <c r="G209" s="44"/>
      <c r="H209" s="44"/>
      <c r="I209" s="223"/>
      <c r="J209" s="44"/>
      <c r="K209" s="44"/>
      <c r="L209" s="48"/>
      <c r="M209" s="224"/>
      <c r="N209" s="225"/>
      <c r="O209" s="88"/>
      <c r="P209" s="88"/>
      <c r="Q209" s="88"/>
      <c r="R209" s="88"/>
      <c r="S209" s="88"/>
      <c r="T209" s="89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T209" s="20" t="s">
        <v>156</v>
      </c>
      <c r="AU209" s="20" t="s">
        <v>88</v>
      </c>
    </row>
    <row r="210" s="2" customFormat="1" ht="37.8" customHeight="1">
      <c r="A210" s="42"/>
      <c r="B210" s="43"/>
      <c r="C210" s="208" t="s">
        <v>643</v>
      </c>
      <c r="D210" s="208" t="s">
        <v>149</v>
      </c>
      <c r="E210" s="209" t="s">
        <v>2920</v>
      </c>
      <c r="F210" s="210" t="s">
        <v>2921</v>
      </c>
      <c r="G210" s="211" t="s">
        <v>303</v>
      </c>
      <c r="H210" s="212">
        <v>103</v>
      </c>
      <c r="I210" s="213"/>
      <c r="J210" s="214">
        <f>ROUND(I210*H210,2)</f>
        <v>0</v>
      </c>
      <c r="K210" s="210" t="s">
        <v>152</v>
      </c>
      <c r="L210" s="48"/>
      <c r="M210" s="215" t="s">
        <v>32</v>
      </c>
      <c r="N210" s="216" t="s">
        <v>49</v>
      </c>
      <c r="O210" s="88"/>
      <c r="P210" s="217">
        <f>O210*H210</f>
        <v>0</v>
      </c>
      <c r="Q210" s="217">
        <v>4.0000000000000003E-05</v>
      </c>
      <c r="R210" s="217">
        <f>Q210*H210</f>
        <v>0.0041200000000000004</v>
      </c>
      <c r="S210" s="217">
        <v>0</v>
      </c>
      <c r="T210" s="218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19" t="s">
        <v>362</v>
      </c>
      <c r="AT210" s="219" t="s">
        <v>149</v>
      </c>
      <c r="AU210" s="219" t="s">
        <v>88</v>
      </c>
      <c r="AY210" s="20" t="s">
        <v>146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20" t="s">
        <v>86</v>
      </c>
      <c r="BK210" s="220">
        <f>ROUND(I210*H210,2)</f>
        <v>0</v>
      </c>
      <c r="BL210" s="20" t="s">
        <v>362</v>
      </c>
      <c r="BM210" s="219" t="s">
        <v>2922</v>
      </c>
    </row>
    <row r="211" s="2" customFormat="1">
      <c r="A211" s="42"/>
      <c r="B211" s="43"/>
      <c r="C211" s="44"/>
      <c r="D211" s="221" t="s">
        <v>155</v>
      </c>
      <c r="E211" s="44"/>
      <c r="F211" s="222" t="s">
        <v>2923</v>
      </c>
      <c r="G211" s="44"/>
      <c r="H211" s="44"/>
      <c r="I211" s="223"/>
      <c r="J211" s="44"/>
      <c r="K211" s="44"/>
      <c r="L211" s="48"/>
      <c r="M211" s="224"/>
      <c r="N211" s="225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0" t="s">
        <v>155</v>
      </c>
      <c r="AU211" s="20" t="s">
        <v>88</v>
      </c>
    </row>
    <row r="212" s="2" customFormat="1">
      <c r="A212" s="42"/>
      <c r="B212" s="43"/>
      <c r="C212" s="44"/>
      <c r="D212" s="226" t="s">
        <v>156</v>
      </c>
      <c r="E212" s="44"/>
      <c r="F212" s="227" t="s">
        <v>2924</v>
      </c>
      <c r="G212" s="44"/>
      <c r="H212" s="44"/>
      <c r="I212" s="223"/>
      <c r="J212" s="44"/>
      <c r="K212" s="44"/>
      <c r="L212" s="48"/>
      <c r="M212" s="224"/>
      <c r="N212" s="225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T212" s="20" t="s">
        <v>156</v>
      </c>
      <c r="AU212" s="20" t="s">
        <v>88</v>
      </c>
    </row>
    <row r="213" s="13" customFormat="1">
      <c r="A213" s="13"/>
      <c r="B213" s="229"/>
      <c r="C213" s="230"/>
      <c r="D213" s="221" t="s">
        <v>186</v>
      </c>
      <c r="E213" s="231" t="s">
        <v>32</v>
      </c>
      <c r="F213" s="232" t="s">
        <v>2925</v>
      </c>
      <c r="G213" s="230"/>
      <c r="H213" s="233">
        <v>103</v>
      </c>
      <c r="I213" s="234"/>
      <c r="J213" s="230"/>
      <c r="K213" s="230"/>
      <c r="L213" s="235"/>
      <c r="M213" s="236"/>
      <c r="N213" s="237"/>
      <c r="O213" s="237"/>
      <c r="P213" s="237"/>
      <c r="Q213" s="237"/>
      <c r="R213" s="237"/>
      <c r="S213" s="237"/>
      <c r="T213" s="23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9" t="s">
        <v>186</v>
      </c>
      <c r="AU213" s="239" t="s">
        <v>88</v>
      </c>
      <c r="AV213" s="13" t="s">
        <v>88</v>
      </c>
      <c r="AW213" s="13" t="s">
        <v>39</v>
      </c>
      <c r="AX213" s="13" t="s">
        <v>86</v>
      </c>
      <c r="AY213" s="239" t="s">
        <v>146</v>
      </c>
    </row>
    <row r="214" s="2" customFormat="1" ht="37.8" customHeight="1">
      <c r="A214" s="42"/>
      <c r="B214" s="43"/>
      <c r="C214" s="208" t="s">
        <v>680</v>
      </c>
      <c r="D214" s="208" t="s">
        <v>149</v>
      </c>
      <c r="E214" s="209" t="s">
        <v>2926</v>
      </c>
      <c r="F214" s="210" t="s">
        <v>2927</v>
      </c>
      <c r="G214" s="211" t="s">
        <v>303</v>
      </c>
      <c r="H214" s="212">
        <v>75</v>
      </c>
      <c r="I214" s="213"/>
      <c r="J214" s="214">
        <f>ROUND(I214*H214,2)</f>
        <v>0</v>
      </c>
      <c r="K214" s="210" t="s">
        <v>152</v>
      </c>
      <c r="L214" s="48"/>
      <c r="M214" s="215" t="s">
        <v>32</v>
      </c>
      <c r="N214" s="216" t="s">
        <v>49</v>
      </c>
      <c r="O214" s="88"/>
      <c r="P214" s="217">
        <f>O214*H214</f>
        <v>0</v>
      </c>
      <c r="Q214" s="217">
        <v>4.0000000000000003E-05</v>
      </c>
      <c r="R214" s="217">
        <f>Q214*H214</f>
        <v>0.0030000000000000001</v>
      </c>
      <c r="S214" s="217">
        <v>0</v>
      </c>
      <c r="T214" s="218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19" t="s">
        <v>362</v>
      </c>
      <c r="AT214" s="219" t="s">
        <v>149</v>
      </c>
      <c r="AU214" s="219" t="s">
        <v>88</v>
      </c>
      <c r="AY214" s="20" t="s">
        <v>146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20" t="s">
        <v>86</v>
      </c>
      <c r="BK214" s="220">
        <f>ROUND(I214*H214,2)</f>
        <v>0</v>
      </c>
      <c r="BL214" s="20" t="s">
        <v>362</v>
      </c>
      <c r="BM214" s="219" t="s">
        <v>2928</v>
      </c>
    </row>
    <row r="215" s="2" customFormat="1">
      <c r="A215" s="42"/>
      <c r="B215" s="43"/>
      <c r="C215" s="44"/>
      <c r="D215" s="221" t="s">
        <v>155</v>
      </c>
      <c r="E215" s="44"/>
      <c r="F215" s="222" t="s">
        <v>2929</v>
      </c>
      <c r="G215" s="44"/>
      <c r="H215" s="44"/>
      <c r="I215" s="223"/>
      <c r="J215" s="44"/>
      <c r="K215" s="44"/>
      <c r="L215" s="48"/>
      <c r="M215" s="224"/>
      <c r="N215" s="225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0" t="s">
        <v>155</v>
      </c>
      <c r="AU215" s="20" t="s">
        <v>88</v>
      </c>
    </row>
    <row r="216" s="2" customFormat="1">
      <c r="A216" s="42"/>
      <c r="B216" s="43"/>
      <c r="C216" s="44"/>
      <c r="D216" s="226" t="s">
        <v>156</v>
      </c>
      <c r="E216" s="44"/>
      <c r="F216" s="227" t="s">
        <v>2930</v>
      </c>
      <c r="G216" s="44"/>
      <c r="H216" s="44"/>
      <c r="I216" s="223"/>
      <c r="J216" s="44"/>
      <c r="K216" s="44"/>
      <c r="L216" s="48"/>
      <c r="M216" s="224"/>
      <c r="N216" s="225"/>
      <c r="O216" s="88"/>
      <c r="P216" s="88"/>
      <c r="Q216" s="88"/>
      <c r="R216" s="88"/>
      <c r="S216" s="88"/>
      <c r="T216" s="89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T216" s="20" t="s">
        <v>156</v>
      </c>
      <c r="AU216" s="20" t="s">
        <v>88</v>
      </c>
    </row>
    <row r="217" s="13" customFormat="1">
      <c r="A217" s="13"/>
      <c r="B217" s="229"/>
      <c r="C217" s="230"/>
      <c r="D217" s="221" t="s">
        <v>186</v>
      </c>
      <c r="E217" s="231" t="s">
        <v>32</v>
      </c>
      <c r="F217" s="232" t="s">
        <v>2931</v>
      </c>
      <c r="G217" s="230"/>
      <c r="H217" s="233">
        <v>75</v>
      </c>
      <c r="I217" s="234"/>
      <c r="J217" s="230"/>
      <c r="K217" s="230"/>
      <c r="L217" s="235"/>
      <c r="M217" s="236"/>
      <c r="N217" s="237"/>
      <c r="O217" s="237"/>
      <c r="P217" s="237"/>
      <c r="Q217" s="237"/>
      <c r="R217" s="237"/>
      <c r="S217" s="237"/>
      <c r="T217" s="23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9" t="s">
        <v>186</v>
      </c>
      <c r="AU217" s="239" t="s">
        <v>88</v>
      </c>
      <c r="AV217" s="13" t="s">
        <v>88</v>
      </c>
      <c r="AW217" s="13" t="s">
        <v>39</v>
      </c>
      <c r="AX217" s="13" t="s">
        <v>86</v>
      </c>
      <c r="AY217" s="239" t="s">
        <v>146</v>
      </c>
    </row>
    <row r="218" s="2" customFormat="1" ht="37.8" customHeight="1">
      <c r="A218" s="42"/>
      <c r="B218" s="43"/>
      <c r="C218" s="208" t="s">
        <v>692</v>
      </c>
      <c r="D218" s="208" t="s">
        <v>149</v>
      </c>
      <c r="E218" s="209" t="s">
        <v>2932</v>
      </c>
      <c r="F218" s="210" t="s">
        <v>2933</v>
      </c>
      <c r="G218" s="211" t="s">
        <v>303</v>
      </c>
      <c r="H218" s="212">
        <v>170</v>
      </c>
      <c r="I218" s="213"/>
      <c r="J218" s="214">
        <f>ROUND(I218*H218,2)</f>
        <v>0</v>
      </c>
      <c r="K218" s="210" t="s">
        <v>152</v>
      </c>
      <c r="L218" s="48"/>
      <c r="M218" s="215" t="s">
        <v>32</v>
      </c>
      <c r="N218" s="216" t="s">
        <v>49</v>
      </c>
      <c r="O218" s="88"/>
      <c r="P218" s="217">
        <f>O218*H218</f>
        <v>0</v>
      </c>
      <c r="Q218" s="217">
        <v>0.00012</v>
      </c>
      <c r="R218" s="217">
        <f>Q218*H218</f>
        <v>0.020400000000000001</v>
      </c>
      <c r="S218" s="217">
        <v>0</v>
      </c>
      <c r="T218" s="21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19" t="s">
        <v>362</v>
      </c>
      <c r="AT218" s="219" t="s">
        <v>149</v>
      </c>
      <c r="AU218" s="219" t="s">
        <v>88</v>
      </c>
      <c r="AY218" s="20" t="s">
        <v>146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86</v>
      </c>
      <c r="BK218" s="220">
        <f>ROUND(I218*H218,2)</f>
        <v>0</v>
      </c>
      <c r="BL218" s="20" t="s">
        <v>362</v>
      </c>
      <c r="BM218" s="219" t="s">
        <v>2934</v>
      </c>
    </row>
    <row r="219" s="2" customFormat="1">
      <c r="A219" s="42"/>
      <c r="B219" s="43"/>
      <c r="C219" s="44"/>
      <c r="D219" s="221" t="s">
        <v>155</v>
      </c>
      <c r="E219" s="44"/>
      <c r="F219" s="222" t="s">
        <v>2935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155</v>
      </c>
      <c r="AU219" s="20" t="s">
        <v>88</v>
      </c>
    </row>
    <row r="220" s="2" customFormat="1">
      <c r="A220" s="42"/>
      <c r="B220" s="43"/>
      <c r="C220" s="44"/>
      <c r="D220" s="226" t="s">
        <v>156</v>
      </c>
      <c r="E220" s="44"/>
      <c r="F220" s="227" t="s">
        <v>2936</v>
      </c>
      <c r="G220" s="44"/>
      <c r="H220" s="44"/>
      <c r="I220" s="223"/>
      <c r="J220" s="44"/>
      <c r="K220" s="44"/>
      <c r="L220" s="48"/>
      <c r="M220" s="224"/>
      <c r="N220" s="225"/>
      <c r="O220" s="88"/>
      <c r="P220" s="88"/>
      <c r="Q220" s="88"/>
      <c r="R220" s="88"/>
      <c r="S220" s="88"/>
      <c r="T220" s="89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T220" s="20" t="s">
        <v>156</v>
      </c>
      <c r="AU220" s="20" t="s">
        <v>88</v>
      </c>
    </row>
    <row r="221" s="13" customFormat="1">
      <c r="A221" s="13"/>
      <c r="B221" s="229"/>
      <c r="C221" s="230"/>
      <c r="D221" s="221" t="s">
        <v>186</v>
      </c>
      <c r="E221" s="231" t="s">
        <v>32</v>
      </c>
      <c r="F221" s="232" t="s">
        <v>2937</v>
      </c>
      <c r="G221" s="230"/>
      <c r="H221" s="233">
        <v>170</v>
      </c>
      <c r="I221" s="234"/>
      <c r="J221" s="230"/>
      <c r="K221" s="230"/>
      <c r="L221" s="235"/>
      <c r="M221" s="236"/>
      <c r="N221" s="237"/>
      <c r="O221" s="237"/>
      <c r="P221" s="237"/>
      <c r="Q221" s="237"/>
      <c r="R221" s="237"/>
      <c r="S221" s="237"/>
      <c r="T221" s="23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9" t="s">
        <v>186</v>
      </c>
      <c r="AU221" s="239" t="s">
        <v>88</v>
      </c>
      <c r="AV221" s="13" t="s">
        <v>88</v>
      </c>
      <c r="AW221" s="13" t="s">
        <v>39</v>
      </c>
      <c r="AX221" s="13" t="s">
        <v>86</v>
      </c>
      <c r="AY221" s="239" t="s">
        <v>146</v>
      </c>
    </row>
    <row r="222" s="2" customFormat="1" ht="37.8" customHeight="1">
      <c r="A222" s="42"/>
      <c r="B222" s="43"/>
      <c r="C222" s="208" t="s">
        <v>697</v>
      </c>
      <c r="D222" s="208" t="s">
        <v>149</v>
      </c>
      <c r="E222" s="209" t="s">
        <v>2938</v>
      </c>
      <c r="F222" s="210" t="s">
        <v>2939</v>
      </c>
      <c r="G222" s="211" t="s">
        <v>303</v>
      </c>
      <c r="H222" s="212">
        <v>137</v>
      </c>
      <c r="I222" s="213"/>
      <c r="J222" s="214">
        <f>ROUND(I222*H222,2)</f>
        <v>0</v>
      </c>
      <c r="K222" s="210" t="s">
        <v>152</v>
      </c>
      <c r="L222" s="48"/>
      <c r="M222" s="215" t="s">
        <v>32</v>
      </c>
      <c r="N222" s="216" t="s">
        <v>49</v>
      </c>
      <c r="O222" s="88"/>
      <c r="P222" s="217">
        <f>O222*H222</f>
        <v>0</v>
      </c>
      <c r="Q222" s="217">
        <v>0.00024000000000000001</v>
      </c>
      <c r="R222" s="217">
        <f>Q222*H222</f>
        <v>0.03288</v>
      </c>
      <c r="S222" s="217">
        <v>0</v>
      </c>
      <c r="T222" s="218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19" t="s">
        <v>362</v>
      </c>
      <c r="AT222" s="219" t="s">
        <v>149</v>
      </c>
      <c r="AU222" s="219" t="s">
        <v>88</v>
      </c>
      <c r="AY222" s="20" t="s">
        <v>146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20" t="s">
        <v>86</v>
      </c>
      <c r="BK222" s="220">
        <f>ROUND(I222*H222,2)</f>
        <v>0</v>
      </c>
      <c r="BL222" s="20" t="s">
        <v>362</v>
      </c>
      <c r="BM222" s="219" t="s">
        <v>2940</v>
      </c>
    </row>
    <row r="223" s="2" customFormat="1">
      <c r="A223" s="42"/>
      <c r="B223" s="43"/>
      <c r="C223" s="44"/>
      <c r="D223" s="221" t="s">
        <v>155</v>
      </c>
      <c r="E223" s="44"/>
      <c r="F223" s="222" t="s">
        <v>2941</v>
      </c>
      <c r="G223" s="44"/>
      <c r="H223" s="44"/>
      <c r="I223" s="223"/>
      <c r="J223" s="44"/>
      <c r="K223" s="44"/>
      <c r="L223" s="48"/>
      <c r="M223" s="224"/>
      <c r="N223" s="225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0" t="s">
        <v>155</v>
      </c>
      <c r="AU223" s="20" t="s">
        <v>88</v>
      </c>
    </row>
    <row r="224" s="2" customFormat="1">
      <c r="A224" s="42"/>
      <c r="B224" s="43"/>
      <c r="C224" s="44"/>
      <c r="D224" s="226" t="s">
        <v>156</v>
      </c>
      <c r="E224" s="44"/>
      <c r="F224" s="227" t="s">
        <v>2942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156</v>
      </c>
      <c r="AU224" s="20" t="s">
        <v>88</v>
      </c>
    </row>
    <row r="225" s="13" customFormat="1">
      <c r="A225" s="13"/>
      <c r="B225" s="229"/>
      <c r="C225" s="230"/>
      <c r="D225" s="221" t="s">
        <v>186</v>
      </c>
      <c r="E225" s="231" t="s">
        <v>32</v>
      </c>
      <c r="F225" s="232" t="s">
        <v>2943</v>
      </c>
      <c r="G225" s="230"/>
      <c r="H225" s="233">
        <v>137</v>
      </c>
      <c r="I225" s="234"/>
      <c r="J225" s="230"/>
      <c r="K225" s="230"/>
      <c r="L225" s="235"/>
      <c r="M225" s="236"/>
      <c r="N225" s="237"/>
      <c r="O225" s="237"/>
      <c r="P225" s="237"/>
      <c r="Q225" s="237"/>
      <c r="R225" s="237"/>
      <c r="S225" s="237"/>
      <c r="T225" s="23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9" t="s">
        <v>186</v>
      </c>
      <c r="AU225" s="239" t="s">
        <v>88</v>
      </c>
      <c r="AV225" s="13" t="s">
        <v>88</v>
      </c>
      <c r="AW225" s="13" t="s">
        <v>39</v>
      </c>
      <c r="AX225" s="13" t="s">
        <v>86</v>
      </c>
      <c r="AY225" s="239" t="s">
        <v>146</v>
      </c>
    </row>
    <row r="226" s="2" customFormat="1" ht="16.5" customHeight="1">
      <c r="A226" s="42"/>
      <c r="B226" s="43"/>
      <c r="C226" s="208" t="s">
        <v>699</v>
      </c>
      <c r="D226" s="208" t="s">
        <v>149</v>
      </c>
      <c r="E226" s="209" t="s">
        <v>2944</v>
      </c>
      <c r="F226" s="210" t="s">
        <v>2945</v>
      </c>
      <c r="G226" s="211" t="s">
        <v>802</v>
      </c>
      <c r="H226" s="212">
        <v>1</v>
      </c>
      <c r="I226" s="213"/>
      <c r="J226" s="214">
        <f>ROUND(I226*H226,2)</f>
        <v>0</v>
      </c>
      <c r="K226" s="210" t="s">
        <v>152</v>
      </c>
      <c r="L226" s="48"/>
      <c r="M226" s="215" t="s">
        <v>32</v>
      </c>
      <c r="N226" s="216" t="s">
        <v>49</v>
      </c>
      <c r="O226" s="88"/>
      <c r="P226" s="217">
        <f>O226*H226</f>
        <v>0</v>
      </c>
      <c r="Q226" s="217">
        <v>0</v>
      </c>
      <c r="R226" s="217">
        <f>Q226*H226</f>
        <v>0</v>
      </c>
      <c r="S226" s="217">
        <v>0</v>
      </c>
      <c r="T226" s="218">
        <f>S226*H226</f>
        <v>0</v>
      </c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R226" s="219" t="s">
        <v>362</v>
      </c>
      <c r="AT226" s="219" t="s">
        <v>149</v>
      </c>
      <c r="AU226" s="219" t="s">
        <v>88</v>
      </c>
      <c r="AY226" s="20" t="s">
        <v>146</v>
      </c>
      <c r="BE226" s="220">
        <f>IF(N226="základní",J226,0)</f>
        <v>0</v>
      </c>
      <c r="BF226" s="220">
        <f>IF(N226="snížená",J226,0)</f>
        <v>0</v>
      </c>
      <c r="BG226" s="220">
        <f>IF(N226="zákl. přenesená",J226,0)</f>
        <v>0</v>
      </c>
      <c r="BH226" s="220">
        <f>IF(N226="sníž. přenesená",J226,0)</f>
        <v>0</v>
      </c>
      <c r="BI226" s="220">
        <f>IF(N226="nulová",J226,0)</f>
        <v>0</v>
      </c>
      <c r="BJ226" s="20" t="s">
        <v>86</v>
      </c>
      <c r="BK226" s="220">
        <f>ROUND(I226*H226,2)</f>
        <v>0</v>
      </c>
      <c r="BL226" s="20" t="s">
        <v>362</v>
      </c>
      <c r="BM226" s="219" t="s">
        <v>2946</v>
      </c>
    </row>
    <row r="227" s="2" customFormat="1">
      <c r="A227" s="42"/>
      <c r="B227" s="43"/>
      <c r="C227" s="44"/>
      <c r="D227" s="221" t="s">
        <v>155</v>
      </c>
      <c r="E227" s="44"/>
      <c r="F227" s="222" t="s">
        <v>2947</v>
      </c>
      <c r="G227" s="44"/>
      <c r="H227" s="44"/>
      <c r="I227" s="223"/>
      <c r="J227" s="44"/>
      <c r="K227" s="44"/>
      <c r="L227" s="48"/>
      <c r="M227" s="224"/>
      <c r="N227" s="225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T227" s="20" t="s">
        <v>155</v>
      </c>
      <c r="AU227" s="20" t="s">
        <v>88</v>
      </c>
    </row>
    <row r="228" s="2" customFormat="1">
      <c r="A228" s="42"/>
      <c r="B228" s="43"/>
      <c r="C228" s="44"/>
      <c r="D228" s="226" t="s">
        <v>156</v>
      </c>
      <c r="E228" s="44"/>
      <c r="F228" s="227" t="s">
        <v>2948</v>
      </c>
      <c r="G228" s="44"/>
      <c r="H228" s="44"/>
      <c r="I228" s="223"/>
      <c r="J228" s="44"/>
      <c r="K228" s="44"/>
      <c r="L228" s="48"/>
      <c r="M228" s="224"/>
      <c r="N228" s="225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0" t="s">
        <v>156</v>
      </c>
      <c r="AU228" s="20" t="s">
        <v>88</v>
      </c>
    </row>
    <row r="229" s="2" customFormat="1" ht="21.75" customHeight="1">
      <c r="A229" s="42"/>
      <c r="B229" s="43"/>
      <c r="C229" s="208" t="s">
        <v>704</v>
      </c>
      <c r="D229" s="208" t="s">
        <v>149</v>
      </c>
      <c r="E229" s="209" t="s">
        <v>2949</v>
      </c>
      <c r="F229" s="210" t="s">
        <v>2950</v>
      </c>
      <c r="G229" s="211" t="s">
        <v>802</v>
      </c>
      <c r="H229" s="212">
        <v>2</v>
      </c>
      <c r="I229" s="213"/>
      <c r="J229" s="214">
        <f>ROUND(I229*H229,2)</f>
        <v>0</v>
      </c>
      <c r="K229" s="210" t="s">
        <v>152</v>
      </c>
      <c r="L229" s="48"/>
      <c r="M229" s="215" t="s">
        <v>32</v>
      </c>
      <c r="N229" s="216" t="s">
        <v>49</v>
      </c>
      <c r="O229" s="88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19" t="s">
        <v>362</v>
      </c>
      <c r="AT229" s="219" t="s">
        <v>149</v>
      </c>
      <c r="AU229" s="219" t="s">
        <v>88</v>
      </c>
      <c r="AY229" s="20" t="s">
        <v>146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20" t="s">
        <v>86</v>
      </c>
      <c r="BK229" s="220">
        <f>ROUND(I229*H229,2)</f>
        <v>0</v>
      </c>
      <c r="BL229" s="20" t="s">
        <v>362</v>
      </c>
      <c r="BM229" s="219" t="s">
        <v>2951</v>
      </c>
    </row>
    <row r="230" s="2" customFormat="1">
      <c r="A230" s="42"/>
      <c r="B230" s="43"/>
      <c r="C230" s="44"/>
      <c r="D230" s="221" t="s">
        <v>155</v>
      </c>
      <c r="E230" s="44"/>
      <c r="F230" s="222" t="s">
        <v>2952</v>
      </c>
      <c r="G230" s="44"/>
      <c r="H230" s="44"/>
      <c r="I230" s="223"/>
      <c r="J230" s="44"/>
      <c r="K230" s="44"/>
      <c r="L230" s="48"/>
      <c r="M230" s="224"/>
      <c r="N230" s="22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155</v>
      </c>
      <c r="AU230" s="20" t="s">
        <v>88</v>
      </c>
    </row>
    <row r="231" s="2" customFormat="1">
      <c r="A231" s="42"/>
      <c r="B231" s="43"/>
      <c r="C231" s="44"/>
      <c r="D231" s="226" t="s">
        <v>156</v>
      </c>
      <c r="E231" s="44"/>
      <c r="F231" s="227" t="s">
        <v>2953</v>
      </c>
      <c r="G231" s="44"/>
      <c r="H231" s="44"/>
      <c r="I231" s="223"/>
      <c r="J231" s="44"/>
      <c r="K231" s="44"/>
      <c r="L231" s="48"/>
      <c r="M231" s="224"/>
      <c r="N231" s="225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T231" s="20" t="s">
        <v>156</v>
      </c>
      <c r="AU231" s="20" t="s">
        <v>88</v>
      </c>
    </row>
    <row r="232" s="2" customFormat="1" ht="21.75" customHeight="1">
      <c r="A232" s="42"/>
      <c r="B232" s="43"/>
      <c r="C232" s="208" t="s">
        <v>712</v>
      </c>
      <c r="D232" s="208" t="s">
        <v>149</v>
      </c>
      <c r="E232" s="209" t="s">
        <v>2954</v>
      </c>
      <c r="F232" s="210" t="s">
        <v>2955</v>
      </c>
      <c r="G232" s="211" t="s">
        <v>802</v>
      </c>
      <c r="H232" s="212">
        <v>42</v>
      </c>
      <c r="I232" s="213"/>
      <c r="J232" s="214">
        <f>ROUND(I232*H232,2)</f>
        <v>0</v>
      </c>
      <c r="K232" s="210" t="s">
        <v>152</v>
      </c>
      <c r="L232" s="48"/>
      <c r="M232" s="215" t="s">
        <v>32</v>
      </c>
      <c r="N232" s="216" t="s">
        <v>49</v>
      </c>
      <c r="O232" s="88"/>
      <c r="P232" s="217">
        <f>O232*H232</f>
        <v>0</v>
      </c>
      <c r="Q232" s="217">
        <v>0.00012999999999999999</v>
      </c>
      <c r="R232" s="217">
        <f>Q232*H232</f>
        <v>0.0054599999999999996</v>
      </c>
      <c r="S232" s="217">
        <v>0</v>
      </c>
      <c r="T232" s="218">
        <f>S232*H232</f>
        <v>0</v>
      </c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R232" s="219" t="s">
        <v>362</v>
      </c>
      <c r="AT232" s="219" t="s">
        <v>149</v>
      </c>
      <c r="AU232" s="219" t="s">
        <v>88</v>
      </c>
      <c r="AY232" s="20" t="s">
        <v>146</v>
      </c>
      <c r="BE232" s="220">
        <f>IF(N232="základní",J232,0)</f>
        <v>0</v>
      </c>
      <c r="BF232" s="220">
        <f>IF(N232="snížená",J232,0)</f>
        <v>0</v>
      </c>
      <c r="BG232" s="220">
        <f>IF(N232="zákl. přenesená",J232,0)</f>
        <v>0</v>
      </c>
      <c r="BH232" s="220">
        <f>IF(N232="sníž. přenesená",J232,0)</f>
        <v>0</v>
      </c>
      <c r="BI232" s="220">
        <f>IF(N232="nulová",J232,0)</f>
        <v>0</v>
      </c>
      <c r="BJ232" s="20" t="s">
        <v>86</v>
      </c>
      <c r="BK232" s="220">
        <f>ROUND(I232*H232,2)</f>
        <v>0</v>
      </c>
      <c r="BL232" s="20" t="s">
        <v>362</v>
      </c>
      <c r="BM232" s="219" t="s">
        <v>2956</v>
      </c>
    </row>
    <row r="233" s="2" customFormat="1">
      <c r="A233" s="42"/>
      <c r="B233" s="43"/>
      <c r="C233" s="44"/>
      <c r="D233" s="221" t="s">
        <v>155</v>
      </c>
      <c r="E233" s="44"/>
      <c r="F233" s="222" t="s">
        <v>2957</v>
      </c>
      <c r="G233" s="44"/>
      <c r="H233" s="44"/>
      <c r="I233" s="223"/>
      <c r="J233" s="44"/>
      <c r="K233" s="44"/>
      <c r="L233" s="48"/>
      <c r="M233" s="224"/>
      <c r="N233" s="225"/>
      <c r="O233" s="88"/>
      <c r="P233" s="88"/>
      <c r="Q233" s="88"/>
      <c r="R233" s="88"/>
      <c r="S233" s="88"/>
      <c r="T233" s="89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T233" s="20" t="s">
        <v>155</v>
      </c>
      <c r="AU233" s="20" t="s">
        <v>88</v>
      </c>
    </row>
    <row r="234" s="2" customFormat="1">
      <c r="A234" s="42"/>
      <c r="B234" s="43"/>
      <c r="C234" s="44"/>
      <c r="D234" s="226" t="s">
        <v>156</v>
      </c>
      <c r="E234" s="44"/>
      <c r="F234" s="227" t="s">
        <v>2958</v>
      </c>
      <c r="G234" s="44"/>
      <c r="H234" s="44"/>
      <c r="I234" s="223"/>
      <c r="J234" s="44"/>
      <c r="K234" s="44"/>
      <c r="L234" s="48"/>
      <c r="M234" s="224"/>
      <c r="N234" s="22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156</v>
      </c>
      <c r="AU234" s="20" t="s">
        <v>88</v>
      </c>
    </row>
    <row r="235" s="2" customFormat="1" ht="16.5" customHeight="1">
      <c r="A235" s="42"/>
      <c r="B235" s="43"/>
      <c r="C235" s="208" t="s">
        <v>717</v>
      </c>
      <c r="D235" s="208" t="s">
        <v>149</v>
      </c>
      <c r="E235" s="209" t="s">
        <v>2959</v>
      </c>
      <c r="F235" s="210" t="s">
        <v>2960</v>
      </c>
      <c r="G235" s="211" t="s">
        <v>2961</v>
      </c>
      <c r="H235" s="212">
        <v>19</v>
      </c>
      <c r="I235" s="213"/>
      <c r="J235" s="214">
        <f>ROUND(I235*H235,2)</f>
        <v>0</v>
      </c>
      <c r="K235" s="210" t="s">
        <v>152</v>
      </c>
      <c r="L235" s="48"/>
      <c r="M235" s="215" t="s">
        <v>32</v>
      </c>
      <c r="N235" s="216" t="s">
        <v>49</v>
      </c>
      <c r="O235" s="88"/>
      <c r="P235" s="217">
        <f>O235*H235</f>
        <v>0</v>
      </c>
      <c r="Q235" s="217">
        <v>0.00025000000000000001</v>
      </c>
      <c r="R235" s="217">
        <f>Q235*H235</f>
        <v>0.0047499999999999999</v>
      </c>
      <c r="S235" s="217">
        <v>0</v>
      </c>
      <c r="T235" s="218">
        <f>S235*H235</f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R235" s="219" t="s">
        <v>362</v>
      </c>
      <c r="AT235" s="219" t="s">
        <v>149</v>
      </c>
      <c r="AU235" s="219" t="s">
        <v>88</v>
      </c>
      <c r="AY235" s="20" t="s">
        <v>146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20" t="s">
        <v>86</v>
      </c>
      <c r="BK235" s="220">
        <f>ROUND(I235*H235,2)</f>
        <v>0</v>
      </c>
      <c r="BL235" s="20" t="s">
        <v>362</v>
      </c>
      <c r="BM235" s="219" t="s">
        <v>2962</v>
      </c>
    </row>
    <row r="236" s="2" customFormat="1">
      <c r="A236" s="42"/>
      <c r="B236" s="43"/>
      <c r="C236" s="44"/>
      <c r="D236" s="221" t="s">
        <v>155</v>
      </c>
      <c r="E236" s="44"/>
      <c r="F236" s="222" t="s">
        <v>2963</v>
      </c>
      <c r="G236" s="44"/>
      <c r="H236" s="44"/>
      <c r="I236" s="223"/>
      <c r="J236" s="44"/>
      <c r="K236" s="44"/>
      <c r="L236" s="48"/>
      <c r="M236" s="224"/>
      <c r="N236" s="225"/>
      <c r="O236" s="88"/>
      <c r="P236" s="88"/>
      <c r="Q236" s="88"/>
      <c r="R236" s="88"/>
      <c r="S236" s="88"/>
      <c r="T236" s="89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T236" s="20" t="s">
        <v>155</v>
      </c>
      <c r="AU236" s="20" t="s">
        <v>88</v>
      </c>
    </row>
    <row r="237" s="2" customFormat="1">
      <c r="A237" s="42"/>
      <c r="B237" s="43"/>
      <c r="C237" s="44"/>
      <c r="D237" s="226" t="s">
        <v>156</v>
      </c>
      <c r="E237" s="44"/>
      <c r="F237" s="227" t="s">
        <v>2964</v>
      </c>
      <c r="G237" s="44"/>
      <c r="H237" s="44"/>
      <c r="I237" s="223"/>
      <c r="J237" s="44"/>
      <c r="K237" s="44"/>
      <c r="L237" s="48"/>
      <c r="M237" s="224"/>
      <c r="N237" s="225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0" t="s">
        <v>156</v>
      </c>
      <c r="AU237" s="20" t="s">
        <v>88</v>
      </c>
    </row>
    <row r="238" s="2" customFormat="1" ht="24.15" customHeight="1">
      <c r="A238" s="42"/>
      <c r="B238" s="43"/>
      <c r="C238" s="208" t="s">
        <v>724</v>
      </c>
      <c r="D238" s="208" t="s">
        <v>149</v>
      </c>
      <c r="E238" s="209" t="s">
        <v>2965</v>
      </c>
      <c r="F238" s="210" t="s">
        <v>2966</v>
      </c>
      <c r="G238" s="211" t="s">
        <v>802</v>
      </c>
      <c r="H238" s="212">
        <v>1</v>
      </c>
      <c r="I238" s="213"/>
      <c r="J238" s="214">
        <f>ROUND(I238*H238,2)</f>
        <v>0</v>
      </c>
      <c r="K238" s="210" t="s">
        <v>152</v>
      </c>
      <c r="L238" s="48"/>
      <c r="M238" s="215" t="s">
        <v>32</v>
      </c>
      <c r="N238" s="216" t="s">
        <v>49</v>
      </c>
      <c r="O238" s="88"/>
      <c r="P238" s="217">
        <f>O238*H238</f>
        <v>0</v>
      </c>
      <c r="Q238" s="217">
        <v>0.00022000000000000001</v>
      </c>
      <c r="R238" s="217">
        <f>Q238*H238</f>
        <v>0.00022000000000000001</v>
      </c>
      <c r="S238" s="217">
        <v>0</v>
      </c>
      <c r="T238" s="218">
        <f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R238" s="219" t="s">
        <v>362</v>
      </c>
      <c r="AT238" s="219" t="s">
        <v>149</v>
      </c>
      <c r="AU238" s="219" t="s">
        <v>88</v>
      </c>
      <c r="AY238" s="20" t="s">
        <v>146</v>
      </c>
      <c r="BE238" s="220">
        <f>IF(N238="základní",J238,0)</f>
        <v>0</v>
      </c>
      <c r="BF238" s="220">
        <f>IF(N238="snížená",J238,0)</f>
        <v>0</v>
      </c>
      <c r="BG238" s="220">
        <f>IF(N238="zákl. přenesená",J238,0)</f>
        <v>0</v>
      </c>
      <c r="BH238" s="220">
        <f>IF(N238="sníž. přenesená",J238,0)</f>
        <v>0</v>
      </c>
      <c r="BI238" s="220">
        <f>IF(N238="nulová",J238,0)</f>
        <v>0</v>
      </c>
      <c r="BJ238" s="20" t="s">
        <v>86</v>
      </c>
      <c r="BK238" s="220">
        <f>ROUND(I238*H238,2)</f>
        <v>0</v>
      </c>
      <c r="BL238" s="20" t="s">
        <v>362</v>
      </c>
      <c r="BM238" s="219" t="s">
        <v>2967</v>
      </c>
    </row>
    <row r="239" s="2" customFormat="1">
      <c r="A239" s="42"/>
      <c r="B239" s="43"/>
      <c r="C239" s="44"/>
      <c r="D239" s="221" t="s">
        <v>155</v>
      </c>
      <c r="E239" s="44"/>
      <c r="F239" s="222" t="s">
        <v>2968</v>
      </c>
      <c r="G239" s="44"/>
      <c r="H239" s="44"/>
      <c r="I239" s="223"/>
      <c r="J239" s="44"/>
      <c r="K239" s="44"/>
      <c r="L239" s="48"/>
      <c r="M239" s="224"/>
      <c r="N239" s="225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0" t="s">
        <v>155</v>
      </c>
      <c r="AU239" s="20" t="s">
        <v>88</v>
      </c>
    </row>
    <row r="240" s="2" customFormat="1">
      <c r="A240" s="42"/>
      <c r="B240" s="43"/>
      <c r="C240" s="44"/>
      <c r="D240" s="226" t="s">
        <v>156</v>
      </c>
      <c r="E240" s="44"/>
      <c r="F240" s="227" t="s">
        <v>2969</v>
      </c>
      <c r="G240" s="44"/>
      <c r="H240" s="44"/>
      <c r="I240" s="223"/>
      <c r="J240" s="44"/>
      <c r="K240" s="44"/>
      <c r="L240" s="48"/>
      <c r="M240" s="224"/>
      <c r="N240" s="225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0" t="s">
        <v>156</v>
      </c>
      <c r="AU240" s="20" t="s">
        <v>88</v>
      </c>
    </row>
    <row r="241" s="2" customFormat="1" ht="24.15" customHeight="1">
      <c r="A241" s="42"/>
      <c r="B241" s="43"/>
      <c r="C241" s="208" t="s">
        <v>732</v>
      </c>
      <c r="D241" s="208" t="s">
        <v>149</v>
      </c>
      <c r="E241" s="209" t="s">
        <v>2970</v>
      </c>
      <c r="F241" s="210" t="s">
        <v>2971</v>
      </c>
      <c r="G241" s="211" t="s">
        <v>802</v>
      </c>
      <c r="H241" s="212">
        <v>1</v>
      </c>
      <c r="I241" s="213"/>
      <c r="J241" s="214">
        <f>ROUND(I241*H241,2)</f>
        <v>0</v>
      </c>
      <c r="K241" s="210" t="s">
        <v>152</v>
      </c>
      <c r="L241" s="48"/>
      <c r="M241" s="215" t="s">
        <v>32</v>
      </c>
      <c r="N241" s="216" t="s">
        <v>49</v>
      </c>
      <c r="O241" s="88"/>
      <c r="P241" s="217">
        <f>O241*H241</f>
        <v>0</v>
      </c>
      <c r="Q241" s="217">
        <v>0.00017000000000000001</v>
      </c>
      <c r="R241" s="217">
        <f>Q241*H241</f>
        <v>0.00017000000000000001</v>
      </c>
      <c r="S241" s="217">
        <v>0</v>
      </c>
      <c r="T241" s="218">
        <f>S241*H241</f>
        <v>0</v>
      </c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R241" s="219" t="s">
        <v>362</v>
      </c>
      <c r="AT241" s="219" t="s">
        <v>149</v>
      </c>
      <c r="AU241" s="219" t="s">
        <v>88</v>
      </c>
      <c r="AY241" s="20" t="s">
        <v>146</v>
      </c>
      <c r="BE241" s="220">
        <f>IF(N241="základní",J241,0)</f>
        <v>0</v>
      </c>
      <c r="BF241" s="220">
        <f>IF(N241="snížená",J241,0)</f>
        <v>0</v>
      </c>
      <c r="BG241" s="220">
        <f>IF(N241="zákl. přenesená",J241,0)</f>
        <v>0</v>
      </c>
      <c r="BH241" s="220">
        <f>IF(N241="sníž. přenesená",J241,0)</f>
        <v>0</v>
      </c>
      <c r="BI241" s="220">
        <f>IF(N241="nulová",J241,0)</f>
        <v>0</v>
      </c>
      <c r="BJ241" s="20" t="s">
        <v>86</v>
      </c>
      <c r="BK241" s="220">
        <f>ROUND(I241*H241,2)</f>
        <v>0</v>
      </c>
      <c r="BL241" s="20" t="s">
        <v>362</v>
      </c>
      <c r="BM241" s="219" t="s">
        <v>2972</v>
      </c>
    </row>
    <row r="242" s="2" customFormat="1">
      <c r="A242" s="42"/>
      <c r="B242" s="43"/>
      <c r="C242" s="44"/>
      <c r="D242" s="221" t="s">
        <v>155</v>
      </c>
      <c r="E242" s="44"/>
      <c r="F242" s="222" t="s">
        <v>2973</v>
      </c>
      <c r="G242" s="44"/>
      <c r="H242" s="44"/>
      <c r="I242" s="223"/>
      <c r="J242" s="44"/>
      <c r="K242" s="44"/>
      <c r="L242" s="48"/>
      <c r="M242" s="224"/>
      <c r="N242" s="225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0" t="s">
        <v>155</v>
      </c>
      <c r="AU242" s="20" t="s">
        <v>88</v>
      </c>
    </row>
    <row r="243" s="2" customFormat="1">
      <c r="A243" s="42"/>
      <c r="B243" s="43"/>
      <c r="C243" s="44"/>
      <c r="D243" s="226" t="s">
        <v>156</v>
      </c>
      <c r="E243" s="44"/>
      <c r="F243" s="227" t="s">
        <v>2974</v>
      </c>
      <c r="G243" s="44"/>
      <c r="H243" s="44"/>
      <c r="I243" s="223"/>
      <c r="J243" s="44"/>
      <c r="K243" s="44"/>
      <c r="L243" s="48"/>
      <c r="M243" s="224"/>
      <c r="N243" s="225"/>
      <c r="O243" s="88"/>
      <c r="P243" s="88"/>
      <c r="Q243" s="88"/>
      <c r="R243" s="88"/>
      <c r="S243" s="88"/>
      <c r="T243" s="89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T243" s="20" t="s">
        <v>156</v>
      </c>
      <c r="AU243" s="20" t="s">
        <v>88</v>
      </c>
    </row>
    <row r="244" s="2" customFormat="1" ht="16.5" customHeight="1">
      <c r="A244" s="42"/>
      <c r="B244" s="43"/>
      <c r="C244" s="208" t="s">
        <v>737</v>
      </c>
      <c r="D244" s="208" t="s">
        <v>149</v>
      </c>
      <c r="E244" s="209" t="s">
        <v>2975</v>
      </c>
      <c r="F244" s="210" t="s">
        <v>2976</v>
      </c>
      <c r="G244" s="211" t="s">
        <v>802</v>
      </c>
      <c r="H244" s="212">
        <v>1</v>
      </c>
      <c r="I244" s="213"/>
      <c r="J244" s="214">
        <f>ROUND(I244*H244,2)</f>
        <v>0</v>
      </c>
      <c r="K244" s="210" t="s">
        <v>152</v>
      </c>
      <c r="L244" s="48"/>
      <c r="M244" s="215" t="s">
        <v>32</v>
      </c>
      <c r="N244" s="216" t="s">
        <v>49</v>
      </c>
      <c r="O244" s="88"/>
      <c r="P244" s="217">
        <f>O244*H244</f>
        <v>0</v>
      </c>
      <c r="Q244" s="217">
        <v>0.00040999999999999999</v>
      </c>
      <c r="R244" s="217">
        <f>Q244*H244</f>
        <v>0.00040999999999999999</v>
      </c>
      <c r="S244" s="217">
        <v>0</v>
      </c>
      <c r="T244" s="218">
        <f>S244*H244</f>
        <v>0</v>
      </c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R244" s="219" t="s">
        <v>362</v>
      </c>
      <c r="AT244" s="219" t="s">
        <v>149</v>
      </c>
      <c r="AU244" s="219" t="s">
        <v>88</v>
      </c>
      <c r="AY244" s="20" t="s">
        <v>146</v>
      </c>
      <c r="BE244" s="220">
        <f>IF(N244="základní",J244,0)</f>
        <v>0</v>
      </c>
      <c r="BF244" s="220">
        <f>IF(N244="snížená",J244,0)</f>
        <v>0</v>
      </c>
      <c r="BG244" s="220">
        <f>IF(N244="zákl. přenesená",J244,0)</f>
        <v>0</v>
      </c>
      <c r="BH244" s="220">
        <f>IF(N244="sníž. přenesená",J244,0)</f>
        <v>0</v>
      </c>
      <c r="BI244" s="220">
        <f>IF(N244="nulová",J244,0)</f>
        <v>0</v>
      </c>
      <c r="BJ244" s="20" t="s">
        <v>86</v>
      </c>
      <c r="BK244" s="220">
        <f>ROUND(I244*H244,2)</f>
        <v>0</v>
      </c>
      <c r="BL244" s="20" t="s">
        <v>362</v>
      </c>
      <c r="BM244" s="219" t="s">
        <v>2977</v>
      </c>
    </row>
    <row r="245" s="2" customFormat="1">
      <c r="A245" s="42"/>
      <c r="B245" s="43"/>
      <c r="C245" s="44"/>
      <c r="D245" s="221" t="s">
        <v>155</v>
      </c>
      <c r="E245" s="44"/>
      <c r="F245" s="222" t="s">
        <v>2978</v>
      </c>
      <c r="G245" s="44"/>
      <c r="H245" s="44"/>
      <c r="I245" s="223"/>
      <c r="J245" s="44"/>
      <c r="K245" s="44"/>
      <c r="L245" s="48"/>
      <c r="M245" s="224"/>
      <c r="N245" s="225"/>
      <c r="O245" s="88"/>
      <c r="P245" s="88"/>
      <c r="Q245" s="88"/>
      <c r="R245" s="88"/>
      <c r="S245" s="88"/>
      <c r="T245" s="89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T245" s="20" t="s">
        <v>155</v>
      </c>
      <c r="AU245" s="20" t="s">
        <v>88</v>
      </c>
    </row>
    <row r="246" s="2" customFormat="1">
      <c r="A246" s="42"/>
      <c r="B246" s="43"/>
      <c r="C246" s="44"/>
      <c r="D246" s="226" t="s">
        <v>156</v>
      </c>
      <c r="E246" s="44"/>
      <c r="F246" s="227" t="s">
        <v>2979</v>
      </c>
      <c r="G246" s="44"/>
      <c r="H246" s="44"/>
      <c r="I246" s="223"/>
      <c r="J246" s="44"/>
      <c r="K246" s="44"/>
      <c r="L246" s="48"/>
      <c r="M246" s="224"/>
      <c r="N246" s="225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0" t="s">
        <v>156</v>
      </c>
      <c r="AU246" s="20" t="s">
        <v>88</v>
      </c>
    </row>
    <row r="247" s="2" customFormat="1" ht="21.75" customHeight="1">
      <c r="A247" s="42"/>
      <c r="B247" s="43"/>
      <c r="C247" s="208" t="s">
        <v>743</v>
      </c>
      <c r="D247" s="208" t="s">
        <v>149</v>
      </c>
      <c r="E247" s="209" t="s">
        <v>2980</v>
      </c>
      <c r="F247" s="210" t="s">
        <v>2981</v>
      </c>
      <c r="G247" s="211" t="s">
        <v>802</v>
      </c>
      <c r="H247" s="212">
        <v>11</v>
      </c>
      <c r="I247" s="213"/>
      <c r="J247" s="214">
        <f>ROUND(I247*H247,2)</f>
        <v>0</v>
      </c>
      <c r="K247" s="210" t="s">
        <v>152</v>
      </c>
      <c r="L247" s="48"/>
      <c r="M247" s="215" t="s">
        <v>32</v>
      </c>
      <c r="N247" s="216" t="s">
        <v>49</v>
      </c>
      <c r="O247" s="88"/>
      <c r="P247" s="217">
        <f>O247*H247</f>
        <v>0</v>
      </c>
      <c r="Q247" s="217">
        <v>0.00034000000000000002</v>
      </c>
      <c r="R247" s="217">
        <f>Q247*H247</f>
        <v>0.0037400000000000003</v>
      </c>
      <c r="S247" s="217">
        <v>0</v>
      </c>
      <c r="T247" s="218">
        <f>S247*H247</f>
        <v>0</v>
      </c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R247" s="219" t="s">
        <v>362</v>
      </c>
      <c r="AT247" s="219" t="s">
        <v>149</v>
      </c>
      <c r="AU247" s="219" t="s">
        <v>88</v>
      </c>
      <c r="AY247" s="20" t="s">
        <v>146</v>
      </c>
      <c r="BE247" s="220">
        <f>IF(N247="základní",J247,0)</f>
        <v>0</v>
      </c>
      <c r="BF247" s="220">
        <f>IF(N247="snížená",J247,0)</f>
        <v>0</v>
      </c>
      <c r="BG247" s="220">
        <f>IF(N247="zákl. přenesená",J247,0)</f>
        <v>0</v>
      </c>
      <c r="BH247" s="220">
        <f>IF(N247="sníž. přenesená",J247,0)</f>
        <v>0</v>
      </c>
      <c r="BI247" s="220">
        <f>IF(N247="nulová",J247,0)</f>
        <v>0</v>
      </c>
      <c r="BJ247" s="20" t="s">
        <v>86</v>
      </c>
      <c r="BK247" s="220">
        <f>ROUND(I247*H247,2)</f>
        <v>0</v>
      </c>
      <c r="BL247" s="20" t="s">
        <v>362</v>
      </c>
      <c r="BM247" s="219" t="s">
        <v>2982</v>
      </c>
    </row>
    <row r="248" s="2" customFormat="1">
      <c r="A248" s="42"/>
      <c r="B248" s="43"/>
      <c r="C248" s="44"/>
      <c r="D248" s="221" t="s">
        <v>155</v>
      </c>
      <c r="E248" s="44"/>
      <c r="F248" s="222" t="s">
        <v>2983</v>
      </c>
      <c r="G248" s="44"/>
      <c r="H248" s="44"/>
      <c r="I248" s="223"/>
      <c r="J248" s="44"/>
      <c r="K248" s="44"/>
      <c r="L248" s="48"/>
      <c r="M248" s="224"/>
      <c r="N248" s="225"/>
      <c r="O248" s="88"/>
      <c r="P248" s="88"/>
      <c r="Q248" s="88"/>
      <c r="R248" s="88"/>
      <c r="S248" s="88"/>
      <c r="T248" s="89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T248" s="20" t="s">
        <v>155</v>
      </c>
      <c r="AU248" s="20" t="s">
        <v>88</v>
      </c>
    </row>
    <row r="249" s="2" customFormat="1">
      <c r="A249" s="42"/>
      <c r="B249" s="43"/>
      <c r="C249" s="44"/>
      <c r="D249" s="226" t="s">
        <v>156</v>
      </c>
      <c r="E249" s="44"/>
      <c r="F249" s="227" t="s">
        <v>2984</v>
      </c>
      <c r="G249" s="44"/>
      <c r="H249" s="44"/>
      <c r="I249" s="223"/>
      <c r="J249" s="44"/>
      <c r="K249" s="44"/>
      <c r="L249" s="48"/>
      <c r="M249" s="224"/>
      <c r="N249" s="225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T249" s="20" t="s">
        <v>156</v>
      </c>
      <c r="AU249" s="20" t="s">
        <v>88</v>
      </c>
    </row>
    <row r="250" s="2" customFormat="1" ht="21.75" customHeight="1">
      <c r="A250" s="42"/>
      <c r="B250" s="43"/>
      <c r="C250" s="208" t="s">
        <v>749</v>
      </c>
      <c r="D250" s="208" t="s">
        <v>149</v>
      </c>
      <c r="E250" s="209" t="s">
        <v>2985</v>
      </c>
      <c r="F250" s="210" t="s">
        <v>2986</v>
      </c>
      <c r="G250" s="211" t="s">
        <v>802</v>
      </c>
      <c r="H250" s="212">
        <v>9</v>
      </c>
      <c r="I250" s="213"/>
      <c r="J250" s="214">
        <f>ROUND(I250*H250,2)</f>
        <v>0</v>
      </c>
      <c r="K250" s="210" t="s">
        <v>152</v>
      </c>
      <c r="L250" s="48"/>
      <c r="M250" s="215" t="s">
        <v>32</v>
      </c>
      <c r="N250" s="216" t="s">
        <v>49</v>
      </c>
      <c r="O250" s="88"/>
      <c r="P250" s="217">
        <f>O250*H250</f>
        <v>0</v>
      </c>
      <c r="Q250" s="217">
        <v>0.00050000000000000001</v>
      </c>
      <c r="R250" s="217">
        <f>Q250*H250</f>
        <v>0.0045000000000000005</v>
      </c>
      <c r="S250" s="217">
        <v>0</v>
      </c>
      <c r="T250" s="21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19" t="s">
        <v>362</v>
      </c>
      <c r="AT250" s="219" t="s">
        <v>149</v>
      </c>
      <c r="AU250" s="219" t="s">
        <v>88</v>
      </c>
      <c r="AY250" s="20" t="s">
        <v>146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0" t="s">
        <v>86</v>
      </c>
      <c r="BK250" s="220">
        <f>ROUND(I250*H250,2)</f>
        <v>0</v>
      </c>
      <c r="BL250" s="20" t="s">
        <v>362</v>
      </c>
      <c r="BM250" s="219" t="s">
        <v>2987</v>
      </c>
    </row>
    <row r="251" s="2" customFormat="1">
      <c r="A251" s="42"/>
      <c r="B251" s="43"/>
      <c r="C251" s="44"/>
      <c r="D251" s="221" t="s">
        <v>155</v>
      </c>
      <c r="E251" s="44"/>
      <c r="F251" s="222" t="s">
        <v>2988</v>
      </c>
      <c r="G251" s="44"/>
      <c r="H251" s="44"/>
      <c r="I251" s="223"/>
      <c r="J251" s="44"/>
      <c r="K251" s="44"/>
      <c r="L251" s="48"/>
      <c r="M251" s="224"/>
      <c r="N251" s="22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155</v>
      </c>
      <c r="AU251" s="20" t="s">
        <v>88</v>
      </c>
    </row>
    <row r="252" s="2" customFormat="1">
      <c r="A252" s="42"/>
      <c r="B252" s="43"/>
      <c r="C252" s="44"/>
      <c r="D252" s="226" t="s">
        <v>156</v>
      </c>
      <c r="E252" s="44"/>
      <c r="F252" s="227" t="s">
        <v>2989</v>
      </c>
      <c r="G252" s="44"/>
      <c r="H252" s="44"/>
      <c r="I252" s="223"/>
      <c r="J252" s="44"/>
      <c r="K252" s="44"/>
      <c r="L252" s="48"/>
      <c r="M252" s="224"/>
      <c r="N252" s="22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0" t="s">
        <v>156</v>
      </c>
      <c r="AU252" s="20" t="s">
        <v>88</v>
      </c>
    </row>
    <row r="253" s="2" customFormat="1" ht="21.75" customHeight="1">
      <c r="A253" s="42"/>
      <c r="B253" s="43"/>
      <c r="C253" s="208" t="s">
        <v>755</v>
      </c>
      <c r="D253" s="208" t="s">
        <v>149</v>
      </c>
      <c r="E253" s="209" t="s">
        <v>2990</v>
      </c>
      <c r="F253" s="210" t="s">
        <v>2991</v>
      </c>
      <c r="G253" s="211" t="s">
        <v>802</v>
      </c>
      <c r="H253" s="212">
        <v>2</v>
      </c>
      <c r="I253" s="213"/>
      <c r="J253" s="214">
        <f>ROUND(I253*H253,2)</f>
        <v>0</v>
      </c>
      <c r="K253" s="210" t="s">
        <v>152</v>
      </c>
      <c r="L253" s="48"/>
      <c r="M253" s="215" t="s">
        <v>32</v>
      </c>
      <c r="N253" s="216" t="s">
        <v>49</v>
      </c>
      <c r="O253" s="88"/>
      <c r="P253" s="217">
        <f>O253*H253</f>
        <v>0</v>
      </c>
      <c r="Q253" s="217">
        <v>0.00069999999999999999</v>
      </c>
      <c r="R253" s="217">
        <f>Q253*H253</f>
        <v>0.0014</v>
      </c>
      <c r="S253" s="217">
        <v>0</v>
      </c>
      <c r="T253" s="218">
        <f>S253*H253</f>
        <v>0</v>
      </c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R253" s="219" t="s">
        <v>362</v>
      </c>
      <c r="AT253" s="219" t="s">
        <v>149</v>
      </c>
      <c r="AU253" s="219" t="s">
        <v>88</v>
      </c>
      <c r="AY253" s="20" t="s">
        <v>146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20" t="s">
        <v>86</v>
      </c>
      <c r="BK253" s="220">
        <f>ROUND(I253*H253,2)</f>
        <v>0</v>
      </c>
      <c r="BL253" s="20" t="s">
        <v>362</v>
      </c>
      <c r="BM253" s="219" t="s">
        <v>2992</v>
      </c>
    </row>
    <row r="254" s="2" customFormat="1">
      <c r="A254" s="42"/>
      <c r="B254" s="43"/>
      <c r="C254" s="44"/>
      <c r="D254" s="221" t="s">
        <v>155</v>
      </c>
      <c r="E254" s="44"/>
      <c r="F254" s="222" t="s">
        <v>2993</v>
      </c>
      <c r="G254" s="44"/>
      <c r="H254" s="44"/>
      <c r="I254" s="223"/>
      <c r="J254" s="44"/>
      <c r="K254" s="44"/>
      <c r="L254" s="48"/>
      <c r="M254" s="224"/>
      <c r="N254" s="225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T254" s="20" t="s">
        <v>155</v>
      </c>
      <c r="AU254" s="20" t="s">
        <v>88</v>
      </c>
    </row>
    <row r="255" s="2" customFormat="1">
      <c r="A255" s="42"/>
      <c r="B255" s="43"/>
      <c r="C255" s="44"/>
      <c r="D255" s="226" t="s">
        <v>156</v>
      </c>
      <c r="E255" s="44"/>
      <c r="F255" s="227" t="s">
        <v>2994</v>
      </c>
      <c r="G255" s="44"/>
      <c r="H255" s="44"/>
      <c r="I255" s="223"/>
      <c r="J255" s="44"/>
      <c r="K255" s="44"/>
      <c r="L255" s="48"/>
      <c r="M255" s="224"/>
      <c r="N255" s="225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0" t="s">
        <v>156</v>
      </c>
      <c r="AU255" s="20" t="s">
        <v>88</v>
      </c>
    </row>
    <row r="256" s="2" customFormat="1" ht="21.75" customHeight="1">
      <c r="A256" s="42"/>
      <c r="B256" s="43"/>
      <c r="C256" s="208" t="s">
        <v>762</v>
      </c>
      <c r="D256" s="208" t="s">
        <v>149</v>
      </c>
      <c r="E256" s="209" t="s">
        <v>2995</v>
      </c>
      <c r="F256" s="210" t="s">
        <v>2996</v>
      </c>
      <c r="G256" s="211" t="s">
        <v>802</v>
      </c>
      <c r="H256" s="212">
        <v>2</v>
      </c>
      <c r="I256" s="213"/>
      <c r="J256" s="214">
        <f>ROUND(I256*H256,2)</f>
        <v>0</v>
      </c>
      <c r="K256" s="210" t="s">
        <v>152</v>
      </c>
      <c r="L256" s="48"/>
      <c r="M256" s="215" t="s">
        <v>32</v>
      </c>
      <c r="N256" s="216" t="s">
        <v>49</v>
      </c>
      <c r="O256" s="88"/>
      <c r="P256" s="217">
        <f>O256*H256</f>
        <v>0</v>
      </c>
      <c r="Q256" s="217">
        <v>0.00107</v>
      </c>
      <c r="R256" s="217">
        <f>Q256*H256</f>
        <v>0.00214</v>
      </c>
      <c r="S256" s="217">
        <v>0</v>
      </c>
      <c r="T256" s="218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19" t="s">
        <v>362</v>
      </c>
      <c r="AT256" s="219" t="s">
        <v>149</v>
      </c>
      <c r="AU256" s="219" t="s">
        <v>88</v>
      </c>
      <c r="AY256" s="20" t="s">
        <v>146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20" t="s">
        <v>86</v>
      </c>
      <c r="BK256" s="220">
        <f>ROUND(I256*H256,2)</f>
        <v>0</v>
      </c>
      <c r="BL256" s="20" t="s">
        <v>362</v>
      </c>
      <c r="BM256" s="219" t="s">
        <v>2997</v>
      </c>
    </row>
    <row r="257" s="2" customFormat="1">
      <c r="A257" s="42"/>
      <c r="B257" s="43"/>
      <c r="C257" s="44"/>
      <c r="D257" s="221" t="s">
        <v>155</v>
      </c>
      <c r="E257" s="44"/>
      <c r="F257" s="222" t="s">
        <v>2998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155</v>
      </c>
      <c r="AU257" s="20" t="s">
        <v>88</v>
      </c>
    </row>
    <row r="258" s="2" customFormat="1">
      <c r="A258" s="42"/>
      <c r="B258" s="43"/>
      <c r="C258" s="44"/>
      <c r="D258" s="226" t="s">
        <v>156</v>
      </c>
      <c r="E258" s="44"/>
      <c r="F258" s="227" t="s">
        <v>2999</v>
      </c>
      <c r="G258" s="44"/>
      <c r="H258" s="44"/>
      <c r="I258" s="223"/>
      <c r="J258" s="44"/>
      <c r="K258" s="44"/>
      <c r="L258" s="48"/>
      <c r="M258" s="224"/>
      <c r="N258" s="225"/>
      <c r="O258" s="88"/>
      <c r="P258" s="88"/>
      <c r="Q258" s="88"/>
      <c r="R258" s="88"/>
      <c r="S258" s="88"/>
      <c r="T258" s="89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T258" s="20" t="s">
        <v>156</v>
      </c>
      <c r="AU258" s="20" t="s">
        <v>88</v>
      </c>
    </row>
    <row r="259" s="2" customFormat="1" ht="24.15" customHeight="1">
      <c r="A259" s="42"/>
      <c r="B259" s="43"/>
      <c r="C259" s="208" t="s">
        <v>768</v>
      </c>
      <c r="D259" s="208" t="s">
        <v>149</v>
      </c>
      <c r="E259" s="209" t="s">
        <v>3000</v>
      </c>
      <c r="F259" s="210" t="s">
        <v>3001</v>
      </c>
      <c r="G259" s="211" t="s">
        <v>802</v>
      </c>
      <c r="H259" s="212">
        <v>1</v>
      </c>
      <c r="I259" s="213"/>
      <c r="J259" s="214">
        <f>ROUND(I259*H259,2)</f>
        <v>0</v>
      </c>
      <c r="K259" s="210" t="s">
        <v>152</v>
      </c>
      <c r="L259" s="48"/>
      <c r="M259" s="215" t="s">
        <v>32</v>
      </c>
      <c r="N259" s="216" t="s">
        <v>49</v>
      </c>
      <c r="O259" s="88"/>
      <c r="P259" s="217">
        <f>O259*H259</f>
        <v>0</v>
      </c>
      <c r="Q259" s="217">
        <v>0.00022000000000000001</v>
      </c>
      <c r="R259" s="217">
        <f>Q259*H259</f>
        <v>0.00022000000000000001</v>
      </c>
      <c r="S259" s="217">
        <v>0</v>
      </c>
      <c r="T259" s="218">
        <f>S259*H259</f>
        <v>0</v>
      </c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R259" s="219" t="s">
        <v>362</v>
      </c>
      <c r="AT259" s="219" t="s">
        <v>149</v>
      </c>
      <c r="AU259" s="219" t="s">
        <v>88</v>
      </c>
      <c r="AY259" s="20" t="s">
        <v>146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20" t="s">
        <v>86</v>
      </c>
      <c r="BK259" s="220">
        <f>ROUND(I259*H259,2)</f>
        <v>0</v>
      </c>
      <c r="BL259" s="20" t="s">
        <v>362</v>
      </c>
      <c r="BM259" s="219" t="s">
        <v>3002</v>
      </c>
    </row>
    <row r="260" s="2" customFormat="1">
      <c r="A260" s="42"/>
      <c r="B260" s="43"/>
      <c r="C260" s="44"/>
      <c r="D260" s="221" t="s">
        <v>155</v>
      </c>
      <c r="E260" s="44"/>
      <c r="F260" s="222" t="s">
        <v>3003</v>
      </c>
      <c r="G260" s="44"/>
      <c r="H260" s="44"/>
      <c r="I260" s="223"/>
      <c r="J260" s="44"/>
      <c r="K260" s="44"/>
      <c r="L260" s="48"/>
      <c r="M260" s="224"/>
      <c r="N260" s="225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0" t="s">
        <v>155</v>
      </c>
      <c r="AU260" s="20" t="s">
        <v>88</v>
      </c>
    </row>
    <row r="261" s="2" customFormat="1">
      <c r="A261" s="42"/>
      <c r="B261" s="43"/>
      <c r="C261" s="44"/>
      <c r="D261" s="226" t="s">
        <v>156</v>
      </c>
      <c r="E261" s="44"/>
      <c r="F261" s="227" t="s">
        <v>3004</v>
      </c>
      <c r="G261" s="44"/>
      <c r="H261" s="44"/>
      <c r="I261" s="223"/>
      <c r="J261" s="44"/>
      <c r="K261" s="44"/>
      <c r="L261" s="48"/>
      <c r="M261" s="224"/>
      <c r="N261" s="225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0" t="s">
        <v>156</v>
      </c>
      <c r="AU261" s="20" t="s">
        <v>88</v>
      </c>
    </row>
    <row r="262" s="2" customFormat="1" ht="24.15" customHeight="1">
      <c r="A262" s="42"/>
      <c r="B262" s="43"/>
      <c r="C262" s="208" t="s">
        <v>774</v>
      </c>
      <c r="D262" s="208" t="s">
        <v>149</v>
      </c>
      <c r="E262" s="209" t="s">
        <v>3005</v>
      </c>
      <c r="F262" s="210" t="s">
        <v>3006</v>
      </c>
      <c r="G262" s="211" t="s">
        <v>2709</v>
      </c>
      <c r="H262" s="212">
        <v>2</v>
      </c>
      <c r="I262" s="213"/>
      <c r="J262" s="214">
        <f>ROUND(I262*H262,2)</f>
        <v>0</v>
      </c>
      <c r="K262" s="210" t="s">
        <v>152</v>
      </c>
      <c r="L262" s="48"/>
      <c r="M262" s="215" t="s">
        <v>32</v>
      </c>
      <c r="N262" s="216" t="s">
        <v>49</v>
      </c>
      <c r="O262" s="88"/>
      <c r="P262" s="217">
        <f>O262*H262</f>
        <v>0</v>
      </c>
      <c r="Q262" s="217">
        <v>0.0292</v>
      </c>
      <c r="R262" s="217">
        <f>Q262*H262</f>
        <v>0.058400000000000001</v>
      </c>
      <c r="S262" s="217">
        <v>0</v>
      </c>
      <c r="T262" s="218">
        <f>S262*H262</f>
        <v>0</v>
      </c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R262" s="219" t="s">
        <v>362</v>
      </c>
      <c r="AT262" s="219" t="s">
        <v>149</v>
      </c>
      <c r="AU262" s="219" t="s">
        <v>88</v>
      </c>
      <c r="AY262" s="20" t="s">
        <v>146</v>
      </c>
      <c r="BE262" s="220">
        <f>IF(N262="základní",J262,0)</f>
        <v>0</v>
      </c>
      <c r="BF262" s="220">
        <f>IF(N262="snížená",J262,0)</f>
        <v>0</v>
      </c>
      <c r="BG262" s="220">
        <f>IF(N262="zákl. přenesená",J262,0)</f>
        <v>0</v>
      </c>
      <c r="BH262" s="220">
        <f>IF(N262="sníž. přenesená",J262,0)</f>
        <v>0</v>
      </c>
      <c r="BI262" s="220">
        <f>IF(N262="nulová",J262,0)</f>
        <v>0</v>
      </c>
      <c r="BJ262" s="20" t="s">
        <v>86</v>
      </c>
      <c r="BK262" s="220">
        <f>ROUND(I262*H262,2)</f>
        <v>0</v>
      </c>
      <c r="BL262" s="20" t="s">
        <v>362</v>
      </c>
      <c r="BM262" s="219" t="s">
        <v>3007</v>
      </c>
    </row>
    <row r="263" s="2" customFormat="1">
      <c r="A263" s="42"/>
      <c r="B263" s="43"/>
      <c r="C263" s="44"/>
      <c r="D263" s="221" t="s">
        <v>155</v>
      </c>
      <c r="E263" s="44"/>
      <c r="F263" s="222" t="s">
        <v>3008</v>
      </c>
      <c r="G263" s="44"/>
      <c r="H263" s="44"/>
      <c r="I263" s="223"/>
      <c r="J263" s="44"/>
      <c r="K263" s="44"/>
      <c r="L263" s="48"/>
      <c r="M263" s="224"/>
      <c r="N263" s="225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0" t="s">
        <v>155</v>
      </c>
      <c r="AU263" s="20" t="s">
        <v>88</v>
      </c>
    </row>
    <row r="264" s="2" customFormat="1">
      <c r="A264" s="42"/>
      <c r="B264" s="43"/>
      <c r="C264" s="44"/>
      <c r="D264" s="226" t="s">
        <v>156</v>
      </c>
      <c r="E264" s="44"/>
      <c r="F264" s="227" t="s">
        <v>3009</v>
      </c>
      <c r="G264" s="44"/>
      <c r="H264" s="44"/>
      <c r="I264" s="223"/>
      <c r="J264" s="44"/>
      <c r="K264" s="44"/>
      <c r="L264" s="48"/>
      <c r="M264" s="224"/>
      <c r="N264" s="225"/>
      <c r="O264" s="88"/>
      <c r="P264" s="88"/>
      <c r="Q264" s="88"/>
      <c r="R264" s="88"/>
      <c r="S264" s="88"/>
      <c r="T264" s="89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T264" s="20" t="s">
        <v>156</v>
      </c>
      <c r="AU264" s="20" t="s">
        <v>88</v>
      </c>
    </row>
    <row r="265" s="2" customFormat="1" ht="16.5" customHeight="1">
      <c r="A265" s="42"/>
      <c r="B265" s="43"/>
      <c r="C265" s="208" t="s">
        <v>781</v>
      </c>
      <c r="D265" s="208" t="s">
        <v>149</v>
      </c>
      <c r="E265" s="209" t="s">
        <v>3010</v>
      </c>
      <c r="F265" s="210" t="s">
        <v>3011</v>
      </c>
      <c r="G265" s="211" t="s">
        <v>2709</v>
      </c>
      <c r="H265" s="212">
        <v>1</v>
      </c>
      <c r="I265" s="213"/>
      <c r="J265" s="214">
        <f>ROUND(I265*H265,2)</f>
        <v>0</v>
      </c>
      <c r="K265" s="210" t="s">
        <v>152</v>
      </c>
      <c r="L265" s="48"/>
      <c r="M265" s="215" t="s">
        <v>32</v>
      </c>
      <c r="N265" s="216" t="s">
        <v>49</v>
      </c>
      <c r="O265" s="88"/>
      <c r="P265" s="217">
        <f>O265*H265</f>
        <v>0</v>
      </c>
      <c r="Q265" s="217">
        <v>0.010930000000000001</v>
      </c>
      <c r="R265" s="217">
        <f>Q265*H265</f>
        <v>0.010930000000000001</v>
      </c>
      <c r="S265" s="217">
        <v>0</v>
      </c>
      <c r="T265" s="218">
        <f>S265*H265</f>
        <v>0</v>
      </c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R265" s="219" t="s">
        <v>362</v>
      </c>
      <c r="AT265" s="219" t="s">
        <v>149</v>
      </c>
      <c r="AU265" s="219" t="s">
        <v>88</v>
      </c>
      <c r="AY265" s="20" t="s">
        <v>146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20" t="s">
        <v>86</v>
      </c>
      <c r="BK265" s="220">
        <f>ROUND(I265*H265,2)</f>
        <v>0</v>
      </c>
      <c r="BL265" s="20" t="s">
        <v>362</v>
      </c>
      <c r="BM265" s="219" t="s">
        <v>3012</v>
      </c>
    </row>
    <row r="266" s="2" customFormat="1">
      <c r="A266" s="42"/>
      <c r="B266" s="43"/>
      <c r="C266" s="44"/>
      <c r="D266" s="221" t="s">
        <v>155</v>
      </c>
      <c r="E266" s="44"/>
      <c r="F266" s="222" t="s">
        <v>3013</v>
      </c>
      <c r="G266" s="44"/>
      <c r="H266" s="44"/>
      <c r="I266" s="223"/>
      <c r="J266" s="44"/>
      <c r="K266" s="44"/>
      <c r="L266" s="48"/>
      <c r="M266" s="224"/>
      <c r="N266" s="225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0" t="s">
        <v>155</v>
      </c>
      <c r="AU266" s="20" t="s">
        <v>88</v>
      </c>
    </row>
    <row r="267" s="2" customFormat="1">
      <c r="A267" s="42"/>
      <c r="B267" s="43"/>
      <c r="C267" s="44"/>
      <c r="D267" s="226" t="s">
        <v>156</v>
      </c>
      <c r="E267" s="44"/>
      <c r="F267" s="227" t="s">
        <v>3014</v>
      </c>
      <c r="G267" s="44"/>
      <c r="H267" s="44"/>
      <c r="I267" s="223"/>
      <c r="J267" s="44"/>
      <c r="K267" s="44"/>
      <c r="L267" s="48"/>
      <c r="M267" s="224"/>
      <c r="N267" s="225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T267" s="20" t="s">
        <v>156</v>
      </c>
      <c r="AU267" s="20" t="s">
        <v>88</v>
      </c>
    </row>
    <row r="268" s="2" customFormat="1" ht="21.75" customHeight="1">
      <c r="A268" s="42"/>
      <c r="B268" s="43"/>
      <c r="C268" s="265" t="s">
        <v>787</v>
      </c>
      <c r="D268" s="265" t="s">
        <v>286</v>
      </c>
      <c r="E268" s="266" t="s">
        <v>3015</v>
      </c>
      <c r="F268" s="267" t="s">
        <v>3016</v>
      </c>
      <c r="G268" s="268" t="s">
        <v>802</v>
      </c>
      <c r="H268" s="269">
        <v>3</v>
      </c>
      <c r="I268" s="270"/>
      <c r="J268" s="271">
        <f>ROUND(I268*H268,2)</f>
        <v>0</v>
      </c>
      <c r="K268" s="267" t="s">
        <v>32</v>
      </c>
      <c r="L268" s="272"/>
      <c r="M268" s="273" t="s">
        <v>32</v>
      </c>
      <c r="N268" s="274" t="s">
        <v>49</v>
      </c>
      <c r="O268" s="88"/>
      <c r="P268" s="217">
        <f>O268*H268</f>
        <v>0</v>
      </c>
      <c r="Q268" s="217">
        <v>0.00064999999999999997</v>
      </c>
      <c r="R268" s="217">
        <f>Q268*H268</f>
        <v>0.0019499999999999999</v>
      </c>
      <c r="S268" s="217">
        <v>0</v>
      </c>
      <c r="T268" s="218">
        <f>S268*H268</f>
        <v>0</v>
      </c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R268" s="219" t="s">
        <v>538</v>
      </c>
      <c r="AT268" s="219" t="s">
        <v>286</v>
      </c>
      <c r="AU268" s="219" t="s">
        <v>88</v>
      </c>
      <c r="AY268" s="20" t="s">
        <v>146</v>
      </c>
      <c r="BE268" s="220">
        <f>IF(N268="základní",J268,0)</f>
        <v>0</v>
      </c>
      <c r="BF268" s="220">
        <f>IF(N268="snížená",J268,0)</f>
        <v>0</v>
      </c>
      <c r="BG268" s="220">
        <f>IF(N268="zákl. přenesená",J268,0)</f>
        <v>0</v>
      </c>
      <c r="BH268" s="220">
        <f>IF(N268="sníž. přenesená",J268,0)</f>
        <v>0</v>
      </c>
      <c r="BI268" s="220">
        <f>IF(N268="nulová",J268,0)</f>
        <v>0</v>
      </c>
      <c r="BJ268" s="20" t="s">
        <v>86</v>
      </c>
      <c r="BK268" s="220">
        <f>ROUND(I268*H268,2)</f>
        <v>0</v>
      </c>
      <c r="BL268" s="20" t="s">
        <v>362</v>
      </c>
      <c r="BM268" s="219" t="s">
        <v>3017</v>
      </c>
    </row>
    <row r="269" s="2" customFormat="1">
      <c r="A269" s="42"/>
      <c r="B269" s="43"/>
      <c r="C269" s="44"/>
      <c r="D269" s="221" t="s">
        <v>155</v>
      </c>
      <c r="E269" s="44"/>
      <c r="F269" s="222" t="s">
        <v>3018</v>
      </c>
      <c r="G269" s="44"/>
      <c r="H269" s="44"/>
      <c r="I269" s="223"/>
      <c r="J269" s="44"/>
      <c r="K269" s="44"/>
      <c r="L269" s="48"/>
      <c r="M269" s="224"/>
      <c r="N269" s="225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T269" s="20" t="s">
        <v>155</v>
      </c>
      <c r="AU269" s="20" t="s">
        <v>88</v>
      </c>
    </row>
    <row r="270" s="2" customFormat="1">
      <c r="A270" s="42"/>
      <c r="B270" s="43"/>
      <c r="C270" s="44"/>
      <c r="D270" s="221" t="s">
        <v>162</v>
      </c>
      <c r="E270" s="44"/>
      <c r="F270" s="228" t="s">
        <v>3019</v>
      </c>
      <c r="G270" s="44"/>
      <c r="H270" s="44"/>
      <c r="I270" s="223"/>
      <c r="J270" s="44"/>
      <c r="K270" s="44"/>
      <c r="L270" s="48"/>
      <c r="M270" s="224"/>
      <c r="N270" s="225"/>
      <c r="O270" s="88"/>
      <c r="P270" s="88"/>
      <c r="Q270" s="88"/>
      <c r="R270" s="88"/>
      <c r="S270" s="88"/>
      <c r="T270" s="89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T270" s="20" t="s">
        <v>162</v>
      </c>
      <c r="AU270" s="20" t="s">
        <v>88</v>
      </c>
    </row>
    <row r="271" s="2" customFormat="1" ht="24.15" customHeight="1">
      <c r="A271" s="42"/>
      <c r="B271" s="43"/>
      <c r="C271" s="208" t="s">
        <v>793</v>
      </c>
      <c r="D271" s="208" t="s">
        <v>149</v>
      </c>
      <c r="E271" s="209" t="s">
        <v>3020</v>
      </c>
      <c r="F271" s="210" t="s">
        <v>3021</v>
      </c>
      <c r="G271" s="211" t="s">
        <v>303</v>
      </c>
      <c r="H271" s="212">
        <v>179</v>
      </c>
      <c r="I271" s="213"/>
      <c r="J271" s="214">
        <f>ROUND(I271*H271,2)</f>
        <v>0</v>
      </c>
      <c r="K271" s="210" t="s">
        <v>152</v>
      </c>
      <c r="L271" s="48"/>
      <c r="M271" s="215" t="s">
        <v>32</v>
      </c>
      <c r="N271" s="216" t="s">
        <v>49</v>
      </c>
      <c r="O271" s="88"/>
      <c r="P271" s="217">
        <f>O271*H271</f>
        <v>0</v>
      </c>
      <c r="Q271" s="217">
        <v>0.00019000000000000001</v>
      </c>
      <c r="R271" s="217">
        <f>Q271*H271</f>
        <v>0.034009999999999999</v>
      </c>
      <c r="S271" s="217">
        <v>0</v>
      </c>
      <c r="T271" s="218">
        <f>S271*H271</f>
        <v>0</v>
      </c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R271" s="219" t="s">
        <v>362</v>
      </c>
      <c r="AT271" s="219" t="s">
        <v>149</v>
      </c>
      <c r="AU271" s="219" t="s">
        <v>88</v>
      </c>
      <c r="AY271" s="20" t="s">
        <v>146</v>
      </c>
      <c r="BE271" s="220">
        <f>IF(N271="základní",J271,0)</f>
        <v>0</v>
      </c>
      <c r="BF271" s="220">
        <f>IF(N271="snížená",J271,0)</f>
        <v>0</v>
      </c>
      <c r="BG271" s="220">
        <f>IF(N271="zákl. přenesená",J271,0)</f>
        <v>0</v>
      </c>
      <c r="BH271" s="220">
        <f>IF(N271="sníž. přenesená",J271,0)</f>
        <v>0</v>
      </c>
      <c r="BI271" s="220">
        <f>IF(N271="nulová",J271,0)</f>
        <v>0</v>
      </c>
      <c r="BJ271" s="20" t="s">
        <v>86</v>
      </c>
      <c r="BK271" s="220">
        <f>ROUND(I271*H271,2)</f>
        <v>0</v>
      </c>
      <c r="BL271" s="20" t="s">
        <v>362</v>
      </c>
      <c r="BM271" s="219" t="s">
        <v>3022</v>
      </c>
    </row>
    <row r="272" s="2" customFormat="1">
      <c r="A272" s="42"/>
      <c r="B272" s="43"/>
      <c r="C272" s="44"/>
      <c r="D272" s="221" t="s">
        <v>155</v>
      </c>
      <c r="E272" s="44"/>
      <c r="F272" s="222" t="s">
        <v>3023</v>
      </c>
      <c r="G272" s="44"/>
      <c r="H272" s="44"/>
      <c r="I272" s="223"/>
      <c r="J272" s="44"/>
      <c r="K272" s="44"/>
      <c r="L272" s="48"/>
      <c r="M272" s="224"/>
      <c r="N272" s="225"/>
      <c r="O272" s="88"/>
      <c r="P272" s="88"/>
      <c r="Q272" s="88"/>
      <c r="R272" s="88"/>
      <c r="S272" s="88"/>
      <c r="T272" s="89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T272" s="20" t="s">
        <v>155</v>
      </c>
      <c r="AU272" s="20" t="s">
        <v>88</v>
      </c>
    </row>
    <row r="273" s="2" customFormat="1">
      <c r="A273" s="42"/>
      <c r="B273" s="43"/>
      <c r="C273" s="44"/>
      <c r="D273" s="226" t="s">
        <v>156</v>
      </c>
      <c r="E273" s="44"/>
      <c r="F273" s="227" t="s">
        <v>3024</v>
      </c>
      <c r="G273" s="44"/>
      <c r="H273" s="44"/>
      <c r="I273" s="223"/>
      <c r="J273" s="44"/>
      <c r="K273" s="44"/>
      <c r="L273" s="48"/>
      <c r="M273" s="224"/>
      <c r="N273" s="225"/>
      <c r="O273" s="88"/>
      <c r="P273" s="88"/>
      <c r="Q273" s="88"/>
      <c r="R273" s="88"/>
      <c r="S273" s="88"/>
      <c r="T273" s="89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T273" s="20" t="s">
        <v>156</v>
      </c>
      <c r="AU273" s="20" t="s">
        <v>88</v>
      </c>
    </row>
    <row r="274" s="13" customFormat="1">
      <c r="A274" s="13"/>
      <c r="B274" s="229"/>
      <c r="C274" s="230"/>
      <c r="D274" s="221" t="s">
        <v>186</v>
      </c>
      <c r="E274" s="231" t="s">
        <v>32</v>
      </c>
      <c r="F274" s="232" t="s">
        <v>3025</v>
      </c>
      <c r="G274" s="230"/>
      <c r="H274" s="233">
        <v>179</v>
      </c>
      <c r="I274" s="234"/>
      <c r="J274" s="230"/>
      <c r="K274" s="230"/>
      <c r="L274" s="235"/>
      <c r="M274" s="236"/>
      <c r="N274" s="237"/>
      <c r="O274" s="237"/>
      <c r="P274" s="237"/>
      <c r="Q274" s="237"/>
      <c r="R274" s="237"/>
      <c r="S274" s="237"/>
      <c r="T274" s="23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9" t="s">
        <v>186</v>
      </c>
      <c r="AU274" s="239" t="s">
        <v>88</v>
      </c>
      <c r="AV274" s="13" t="s">
        <v>88</v>
      </c>
      <c r="AW274" s="13" t="s">
        <v>39</v>
      </c>
      <c r="AX274" s="13" t="s">
        <v>86</v>
      </c>
      <c r="AY274" s="239" t="s">
        <v>146</v>
      </c>
    </row>
    <row r="275" s="2" customFormat="1" ht="24.15" customHeight="1">
      <c r="A275" s="42"/>
      <c r="B275" s="43"/>
      <c r="C275" s="208" t="s">
        <v>799</v>
      </c>
      <c r="D275" s="208" t="s">
        <v>149</v>
      </c>
      <c r="E275" s="209" t="s">
        <v>3026</v>
      </c>
      <c r="F275" s="210" t="s">
        <v>3027</v>
      </c>
      <c r="G275" s="211" t="s">
        <v>303</v>
      </c>
      <c r="H275" s="212">
        <v>449</v>
      </c>
      <c r="I275" s="213"/>
      <c r="J275" s="214">
        <f>ROUND(I275*H275,2)</f>
        <v>0</v>
      </c>
      <c r="K275" s="210" t="s">
        <v>152</v>
      </c>
      <c r="L275" s="48"/>
      <c r="M275" s="215" t="s">
        <v>32</v>
      </c>
      <c r="N275" s="216" t="s">
        <v>49</v>
      </c>
      <c r="O275" s="88"/>
      <c r="P275" s="217">
        <f>O275*H275</f>
        <v>0</v>
      </c>
      <c r="Q275" s="217">
        <v>2.0000000000000002E-05</v>
      </c>
      <c r="R275" s="217">
        <f>Q275*H275</f>
        <v>0.0089800000000000001</v>
      </c>
      <c r="S275" s="217">
        <v>0</v>
      </c>
      <c r="T275" s="218">
        <f>S275*H275</f>
        <v>0</v>
      </c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R275" s="219" t="s">
        <v>362</v>
      </c>
      <c r="AT275" s="219" t="s">
        <v>149</v>
      </c>
      <c r="AU275" s="219" t="s">
        <v>88</v>
      </c>
      <c r="AY275" s="20" t="s">
        <v>146</v>
      </c>
      <c r="BE275" s="220">
        <f>IF(N275="základní",J275,0)</f>
        <v>0</v>
      </c>
      <c r="BF275" s="220">
        <f>IF(N275="snížená",J275,0)</f>
        <v>0</v>
      </c>
      <c r="BG275" s="220">
        <f>IF(N275="zákl. přenesená",J275,0)</f>
        <v>0</v>
      </c>
      <c r="BH275" s="220">
        <f>IF(N275="sníž. přenesená",J275,0)</f>
        <v>0</v>
      </c>
      <c r="BI275" s="220">
        <f>IF(N275="nulová",J275,0)</f>
        <v>0</v>
      </c>
      <c r="BJ275" s="20" t="s">
        <v>86</v>
      </c>
      <c r="BK275" s="220">
        <f>ROUND(I275*H275,2)</f>
        <v>0</v>
      </c>
      <c r="BL275" s="20" t="s">
        <v>362</v>
      </c>
      <c r="BM275" s="219" t="s">
        <v>3028</v>
      </c>
    </row>
    <row r="276" s="2" customFormat="1">
      <c r="A276" s="42"/>
      <c r="B276" s="43"/>
      <c r="C276" s="44"/>
      <c r="D276" s="221" t="s">
        <v>155</v>
      </c>
      <c r="E276" s="44"/>
      <c r="F276" s="222" t="s">
        <v>3029</v>
      </c>
      <c r="G276" s="44"/>
      <c r="H276" s="44"/>
      <c r="I276" s="223"/>
      <c r="J276" s="44"/>
      <c r="K276" s="44"/>
      <c r="L276" s="48"/>
      <c r="M276" s="224"/>
      <c r="N276" s="225"/>
      <c r="O276" s="88"/>
      <c r="P276" s="88"/>
      <c r="Q276" s="88"/>
      <c r="R276" s="88"/>
      <c r="S276" s="88"/>
      <c r="T276" s="89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T276" s="20" t="s">
        <v>155</v>
      </c>
      <c r="AU276" s="20" t="s">
        <v>88</v>
      </c>
    </row>
    <row r="277" s="2" customFormat="1">
      <c r="A277" s="42"/>
      <c r="B277" s="43"/>
      <c r="C277" s="44"/>
      <c r="D277" s="226" t="s">
        <v>156</v>
      </c>
      <c r="E277" s="44"/>
      <c r="F277" s="227" t="s">
        <v>3030</v>
      </c>
      <c r="G277" s="44"/>
      <c r="H277" s="44"/>
      <c r="I277" s="223"/>
      <c r="J277" s="44"/>
      <c r="K277" s="44"/>
      <c r="L277" s="48"/>
      <c r="M277" s="224"/>
      <c r="N277" s="225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0" t="s">
        <v>156</v>
      </c>
      <c r="AU277" s="20" t="s">
        <v>88</v>
      </c>
    </row>
    <row r="278" s="13" customFormat="1">
      <c r="A278" s="13"/>
      <c r="B278" s="229"/>
      <c r="C278" s="230"/>
      <c r="D278" s="221" t="s">
        <v>186</v>
      </c>
      <c r="E278" s="231" t="s">
        <v>32</v>
      </c>
      <c r="F278" s="232" t="s">
        <v>3031</v>
      </c>
      <c r="G278" s="230"/>
      <c r="H278" s="233">
        <v>449</v>
      </c>
      <c r="I278" s="234"/>
      <c r="J278" s="230"/>
      <c r="K278" s="230"/>
      <c r="L278" s="235"/>
      <c r="M278" s="236"/>
      <c r="N278" s="237"/>
      <c r="O278" s="237"/>
      <c r="P278" s="237"/>
      <c r="Q278" s="237"/>
      <c r="R278" s="237"/>
      <c r="S278" s="237"/>
      <c r="T278" s="238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9" t="s">
        <v>186</v>
      </c>
      <c r="AU278" s="239" t="s">
        <v>88</v>
      </c>
      <c r="AV278" s="13" t="s">
        <v>88</v>
      </c>
      <c r="AW278" s="13" t="s">
        <v>39</v>
      </c>
      <c r="AX278" s="13" t="s">
        <v>86</v>
      </c>
      <c r="AY278" s="239" t="s">
        <v>146</v>
      </c>
    </row>
    <row r="279" s="2" customFormat="1" ht="21.75" customHeight="1">
      <c r="A279" s="42"/>
      <c r="B279" s="43"/>
      <c r="C279" s="208" t="s">
        <v>811</v>
      </c>
      <c r="D279" s="208" t="s">
        <v>149</v>
      </c>
      <c r="E279" s="209" t="s">
        <v>3032</v>
      </c>
      <c r="F279" s="210" t="s">
        <v>3033</v>
      </c>
      <c r="G279" s="211" t="s">
        <v>303</v>
      </c>
      <c r="H279" s="212">
        <v>628</v>
      </c>
      <c r="I279" s="213"/>
      <c r="J279" s="214">
        <f>ROUND(I279*H279,2)</f>
        <v>0</v>
      </c>
      <c r="K279" s="210" t="s">
        <v>152</v>
      </c>
      <c r="L279" s="48"/>
      <c r="M279" s="215" t="s">
        <v>32</v>
      </c>
      <c r="N279" s="216" t="s">
        <v>49</v>
      </c>
      <c r="O279" s="88"/>
      <c r="P279" s="217">
        <f>O279*H279</f>
        <v>0</v>
      </c>
      <c r="Q279" s="217">
        <v>1.0000000000000001E-05</v>
      </c>
      <c r="R279" s="217">
        <f>Q279*H279</f>
        <v>0.0062800000000000009</v>
      </c>
      <c r="S279" s="217">
        <v>0</v>
      </c>
      <c r="T279" s="218">
        <f>S279*H279</f>
        <v>0</v>
      </c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R279" s="219" t="s">
        <v>362</v>
      </c>
      <c r="AT279" s="219" t="s">
        <v>149</v>
      </c>
      <c r="AU279" s="219" t="s">
        <v>88</v>
      </c>
      <c r="AY279" s="20" t="s">
        <v>146</v>
      </c>
      <c r="BE279" s="220">
        <f>IF(N279="základní",J279,0)</f>
        <v>0</v>
      </c>
      <c r="BF279" s="220">
        <f>IF(N279="snížená",J279,0)</f>
        <v>0</v>
      </c>
      <c r="BG279" s="220">
        <f>IF(N279="zákl. přenesená",J279,0)</f>
        <v>0</v>
      </c>
      <c r="BH279" s="220">
        <f>IF(N279="sníž. přenesená",J279,0)</f>
        <v>0</v>
      </c>
      <c r="BI279" s="220">
        <f>IF(N279="nulová",J279,0)</f>
        <v>0</v>
      </c>
      <c r="BJ279" s="20" t="s">
        <v>86</v>
      </c>
      <c r="BK279" s="220">
        <f>ROUND(I279*H279,2)</f>
        <v>0</v>
      </c>
      <c r="BL279" s="20" t="s">
        <v>362</v>
      </c>
      <c r="BM279" s="219" t="s">
        <v>3034</v>
      </c>
    </row>
    <row r="280" s="2" customFormat="1">
      <c r="A280" s="42"/>
      <c r="B280" s="43"/>
      <c r="C280" s="44"/>
      <c r="D280" s="221" t="s">
        <v>155</v>
      </c>
      <c r="E280" s="44"/>
      <c r="F280" s="222" t="s">
        <v>3035</v>
      </c>
      <c r="G280" s="44"/>
      <c r="H280" s="44"/>
      <c r="I280" s="223"/>
      <c r="J280" s="44"/>
      <c r="K280" s="44"/>
      <c r="L280" s="48"/>
      <c r="M280" s="224"/>
      <c r="N280" s="225"/>
      <c r="O280" s="88"/>
      <c r="P280" s="88"/>
      <c r="Q280" s="88"/>
      <c r="R280" s="88"/>
      <c r="S280" s="88"/>
      <c r="T280" s="89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T280" s="20" t="s">
        <v>155</v>
      </c>
      <c r="AU280" s="20" t="s">
        <v>88</v>
      </c>
    </row>
    <row r="281" s="2" customFormat="1">
      <c r="A281" s="42"/>
      <c r="B281" s="43"/>
      <c r="C281" s="44"/>
      <c r="D281" s="226" t="s">
        <v>156</v>
      </c>
      <c r="E281" s="44"/>
      <c r="F281" s="227" t="s">
        <v>3036</v>
      </c>
      <c r="G281" s="44"/>
      <c r="H281" s="44"/>
      <c r="I281" s="223"/>
      <c r="J281" s="44"/>
      <c r="K281" s="44"/>
      <c r="L281" s="48"/>
      <c r="M281" s="224"/>
      <c r="N281" s="225"/>
      <c r="O281" s="88"/>
      <c r="P281" s="88"/>
      <c r="Q281" s="88"/>
      <c r="R281" s="88"/>
      <c r="S281" s="88"/>
      <c r="T281" s="89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T281" s="20" t="s">
        <v>156</v>
      </c>
      <c r="AU281" s="20" t="s">
        <v>88</v>
      </c>
    </row>
    <row r="282" s="13" customFormat="1">
      <c r="A282" s="13"/>
      <c r="B282" s="229"/>
      <c r="C282" s="230"/>
      <c r="D282" s="221" t="s">
        <v>186</v>
      </c>
      <c r="E282" s="231" t="s">
        <v>32</v>
      </c>
      <c r="F282" s="232" t="s">
        <v>3037</v>
      </c>
      <c r="G282" s="230"/>
      <c r="H282" s="233">
        <v>628</v>
      </c>
      <c r="I282" s="234"/>
      <c r="J282" s="230"/>
      <c r="K282" s="230"/>
      <c r="L282" s="235"/>
      <c r="M282" s="236"/>
      <c r="N282" s="237"/>
      <c r="O282" s="237"/>
      <c r="P282" s="237"/>
      <c r="Q282" s="237"/>
      <c r="R282" s="237"/>
      <c r="S282" s="237"/>
      <c r="T282" s="23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9" t="s">
        <v>186</v>
      </c>
      <c r="AU282" s="239" t="s">
        <v>88</v>
      </c>
      <c r="AV282" s="13" t="s">
        <v>88</v>
      </c>
      <c r="AW282" s="13" t="s">
        <v>39</v>
      </c>
      <c r="AX282" s="13" t="s">
        <v>86</v>
      </c>
      <c r="AY282" s="239" t="s">
        <v>146</v>
      </c>
    </row>
    <row r="283" s="2" customFormat="1" ht="24.15" customHeight="1">
      <c r="A283" s="42"/>
      <c r="B283" s="43"/>
      <c r="C283" s="208" t="s">
        <v>815</v>
      </c>
      <c r="D283" s="208" t="s">
        <v>149</v>
      </c>
      <c r="E283" s="209" t="s">
        <v>3038</v>
      </c>
      <c r="F283" s="210" t="s">
        <v>3039</v>
      </c>
      <c r="G283" s="211" t="s">
        <v>265</v>
      </c>
      <c r="H283" s="212">
        <v>0.60299999999999998</v>
      </c>
      <c r="I283" s="213"/>
      <c r="J283" s="214">
        <f>ROUND(I283*H283,2)</f>
        <v>0</v>
      </c>
      <c r="K283" s="210" t="s">
        <v>152</v>
      </c>
      <c r="L283" s="48"/>
      <c r="M283" s="215" t="s">
        <v>32</v>
      </c>
      <c r="N283" s="216" t="s">
        <v>49</v>
      </c>
      <c r="O283" s="88"/>
      <c r="P283" s="217">
        <f>O283*H283</f>
        <v>0</v>
      </c>
      <c r="Q283" s="217">
        <v>0</v>
      </c>
      <c r="R283" s="217">
        <f>Q283*H283</f>
        <v>0</v>
      </c>
      <c r="S283" s="217">
        <v>0</v>
      </c>
      <c r="T283" s="218">
        <f>S283*H283</f>
        <v>0</v>
      </c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R283" s="219" t="s">
        <v>362</v>
      </c>
      <c r="AT283" s="219" t="s">
        <v>149</v>
      </c>
      <c r="AU283" s="219" t="s">
        <v>88</v>
      </c>
      <c r="AY283" s="20" t="s">
        <v>146</v>
      </c>
      <c r="BE283" s="220">
        <f>IF(N283="základní",J283,0)</f>
        <v>0</v>
      </c>
      <c r="BF283" s="220">
        <f>IF(N283="snížená",J283,0)</f>
        <v>0</v>
      </c>
      <c r="BG283" s="220">
        <f>IF(N283="zákl. přenesená",J283,0)</f>
        <v>0</v>
      </c>
      <c r="BH283" s="220">
        <f>IF(N283="sníž. přenesená",J283,0)</f>
        <v>0</v>
      </c>
      <c r="BI283" s="220">
        <f>IF(N283="nulová",J283,0)</f>
        <v>0</v>
      </c>
      <c r="BJ283" s="20" t="s">
        <v>86</v>
      </c>
      <c r="BK283" s="220">
        <f>ROUND(I283*H283,2)</f>
        <v>0</v>
      </c>
      <c r="BL283" s="20" t="s">
        <v>362</v>
      </c>
      <c r="BM283" s="219" t="s">
        <v>3040</v>
      </c>
    </row>
    <row r="284" s="2" customFormat="1">
      <c r="A284" s="42"/>
      <c r="B284" s="43"/>
      <c r="C284" s="44"/>
      <c r="D284" s="221" t="s">
        <v>155</v>
      </c>
      <c r="E284" s="44"/>
      <c r="F284" s="222" t="s">
        <v>3041</v>
      </c>
      <c r="G284" s="44"/>
      <c r="H284" s="44"/>
      <c r="I284" s="223"/>
      <c r="J284" s="44"/>
      <c r="K284" s="44"/>
      <c r="L284" s="48"/>
      <c r="M284" s="224"/>
      <c r="N284" s="225"/>
      <c r="O284" s="88"/>
      <c r="P284" s="88"/>
      <c r="Q284" s="88"/>
      <c r="R284" s="88"/>
      <c r="S284" s="88"/>
      <c r="T284" s="89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T284" s="20" t="s">
        <v>155</v>
      </c>
      <c r="AU284" s="20" t="s">
        <v>88</v>
      </c>
    </row>
    <row r="285" s="2" customFormat="1">
      <c r="A285" s="42"/>
      <c r="B285" s="43"/>
      <c r="C285" s="44"/>
      <c r="D285" s="226" t="s">
        <v>156</v>
      </c>
      <c r="E285" s="44"/>
      <c r="F285" s="227" t="s">
        <v>3042</v>
      </c>
      <c r="G285" s="44"/>
      <c r="H285" s="44"/>
      <c r="I285" s="223"/>
      <c r="J285" s="44"/>
      <c r="K285" s="44"/>
      <c r="L285" s="48"/>
      <c r="M285" s="224"/>
      <c r="N285" s="225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0" t="s">
        <v>156</v>
      </c>
      <c r="AU285" s="20" t="s">
        <v>88</v>
      </c>
    </row>
    <row r="286" s="12" customFormat="1" ht="22.8" customHeight="1">
      <c r="A286" s="12"/>
      <c r="B286" s="192"/>
      <c r="C286" s="193"/>
      <c r="D286" s="194" t="s">
        <v>77</v>
      </c>
      <c r="E286" s="206" t="s">
        <v>3043</v>
      </c>
      <c r="F286" s="206" t="s">
        <v>3044</v>
      </c>
      <c r="G286" s="193"/>
      <c r="H286" s="193"/>
      <c r="I286" s="196"/>
      <c r="J286" s="207">
        <f>BK286</f>
        <v>0</v>
      </c>
      <c r="K286" s="193"/>
      <c r="L286" s="198"/>
      <c r="M286" s="199"/>
      <c r="N286" s="200"/>
      <c r="O286" s="200"/>
      <c r="P286" s="201">
        <f>SUM(P287:P403)</f>
        <v>0</v>
      </c>
      <c r="Q286" s="200"/>
      <c r="R286" s="201">
        <f>SUM(R287:R403)</f>
        <v>0.82023000000000001</v>
      </c>
      <c r="S286" s="200"/>
      <c r="T286" s="202">
        <f>SUM(T287:T403)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03" t="s">
        <v>88</v>
      </c>
      <c r="AT286" s="204" t="s">
        <v>77</v>
      </c>
      <c r="AU286" s="204" t="s">
        <v>86</v>
      </c>
      <c r="AY286" s="203" t="s">
        <v>146</v>
      </c>
      <c r="BK286" s="205">
        <f>SUM(BK287:BK403)</f>
        <v>0</v>
      </c>
    </row>
    <row r="287" s="2" customFormat="1" ht="24.15" customHeight="1">
      <c r="A287" s="42"/>
      <c r="B287" s="43"/>
      <c r="C287" s="208" t="s">
        <v>823</v>
      </c>
      <c r="D287" s="208" t="s">
        <v>149</v>
      </c>
      <c r="E287" s="209" t="s">
        <v>3045</v>
      </c>
      <c r="F287" s="210" t="s">
        <v>3046</v>
      </c>
      <c r="G287" s="211" t="s">
        <v>2709</v>
      </c>
      <c r="H287" s="212">
        <v>2</v>
      </c>
      <c r="I287" s="213"/>
      <c r="J287" s="214">
        <f>ROUND(I287*H287,2)</f>
        <v>0</v>
      </c>
      <c r="K287" s="210" t="s">
        <v>152</v>
      </c>
      <c r="L287" s="48"/>
      <c r="M287" s="215" t="s">
        <v>32</v>
      </c>
      <c r="N287" s="216" t="s">
        <v>49</v>
      </c>
      <c r="O287" s="88"/>
      <c r="P287" s="217">
        <f>O287*H287</f>
        <v>0</v>
      </c>
      <c r="Q287" s="217">
        <v>0.0037599999999999999</v>
      </c>
      <c r="R287" s="217">
        <f>Q287*H287</f>
        <v>0.0075199999999999998</v>
      </c>
      <c r="S287" s="217">
        <v>0</v>
      </c>
      <c r="T287" s="218">
        <f>S287*H287</f>
        <v>0</v>
      </c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R287" s="219" t="s">
        <v>362</v>
      </c>
      <c r="AT287" s="219" t="s">
        <v>149</v>
      </c>
      <c r="AU287" s="219" t="s">
        <v>88</v>
      </c>
      <c r="AY287" s="20" t="s">
        <v>146</v>
      </c>
      <c r="BE287" s="220">
        <f>IF(N287="základní",J287,0)</f>
        <v>0</v>
      </c>
      <c r="BF287" s="220">
        <f>IF(N287="snížená",J287,0)</f>
        <v>0</v>
      </c>
      <c r="BG287" s="220">
        <f>IF(N287="zákl. přenesená",J287,0)</f>
        <v>0</v>
      </c>
      <c r="BH287" s="220">
        <f>IF(N287="sníž. přenesená",J287,0)</f>
        <v>0</v>
      </c>
      <c r="BI287" s="220">
        <f>IF(N287="nulová",J287,0)</f>
        <v>0</v>
      </c>
      <c r="BJ287" s="20" t="s">
        <v>86</v>
      </c>
      <c r="BK287" s="220">
        <f>ROUND(I287*H287,2)</f>
        <v>0</v>
      </c>
      <c r="BL287" s="20" t="s">
        <v>362</v>
      </c>
      <c r="BM287" s="219" t="s">
        <v>3047</v>
      </c>
    </row>
    <row r="288" s="2" customFormat="1">
      <c r="A288" s="42"/>
      <c r="B288" s="43"/>
      <c r="C288" s="44"/>
      <c r="D288" s="221" t="s">
        <v>155</v>
      </c>
      <c r="E288" s="44"/>
      <c r="F288" s="222" t="s">
        <v>3048</v>
      </c>
      <c r="G288" s="44"/>
      <c r="H288" s="44"/>
      <c r="I288" s="223"/>
      <c r="J288" s="44"/>
      <c r="K288" s="44"/>
      <c r="L288" s="48"/>
      <c r="M288" s="224"/>
      <c r="N288" s="225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T288" s="20" t="s">
        <v>155</v>
      </c>
      <c r="AU288" s="20" t="s">
        <v>88</v>
      </c>
    </row>
    <row r="289" s="2" customFormat="1">
      <c r="A289" s="42"/>
      <c r="B289" s="43"/>
      <c r="C289" s="44"/>
      <c r="D289" s="226" t="s">
        <v>156</v>
      </c>
      <c r="E289" s="44"/>
      <c r="F289" s="227" t="s">
        <v>3049</v>
      </c>
      <c r="G289" s="44"/>
      <c r="H289" s="44"/>
      <c r="I289" s="223"/>
      <c r="J289" s="44"/>
      <c r="K289" s="44"/>
      <c r="L289" s="48"/>
      <c r="M289" s="224"/>
      <c r="N289" s="225"/>
      <c r="O289" s="88"/>
      <c r="P289" s="88"/>
      <c r="Q289" s="88"/>
      <c r="R289" s="88"/>
      <c r="S289" s="88"/>
      <c r="T289" s="89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T289" s="20" t="s">
        <v>156</v>
      </c>
      <c r="AU289" s="20" t="s">
        <v>88</v>
      </c>
    </row>
    <row r="290" s="2" customFormat="1">
      <c r="A290" s="42"/>
      <c r="B290" s="43"/>
      <c r="C290" s="44"/>
      <c r="D290" s="221" t="s">
        <v>162</v>
      </c>
      <c r="E290" s="44"/>
      <c r="F290" s="228" t="s">
        <v>3050</v>
      </c>
      <c r="G290" s="44"/>
      <c r="H290" s="44"/>
      <c r="I290" s="223"/>
      <c r="J290" s="44"/>
      <c r="K290" s="44"/>
      <c r="L290" s="48"/>
      <c r="M290" s="224"/>
      <c r="N290" s="225"/>
      <c r="O290" s="88"/>
      <c r="P290" s="88"/>
      <c r="Q290" s="88"/>
      <c r="R290" s="88"/>
      <c r="S290" s="88"/>
      <c r="T290" s="89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T290" s="20" t="s">
        <v>162</v>
      </c>
      <c r="AU290" s="20" t="s">
        <v>88</v>
      </c>
    </row>
    <row r="291" s="2" customFormat="1" ht="24.15" customHeight="1">
      <c r="A291" s="42"/>
      <c r="B291" s="43"/>
      <c r="C291" s="208" t="s">
        <v>832</v>
      </c>
      <c r="D291" s="208" t="s">
        <v>149</v>
      </c>
      <c r="E291" s="209" t="s">
        <v>3051</v>
      </c>
      <c r="F291" s="210" t="s">
        <v>3052</v>
      </c>
      <c r="G291" s="211" t="s">
        <v>2709</v>
      </c>
      <c r="H291" s="212">
        <v>3</v>
      </c>
      <c r="I291" s="213"/>
      <c r="J291" s="214">
        <f>ROUND(I291*H291,2)</f>
        <v>0</v>
      </c>
      <c r="K291" s="210" t="s">
        <v>152</v>
      </c>
      <c r="L291" s="48"/>
      <c r="M291" s="215" t="s">
        <v>32</v>
      </c>
      <c r="N291" s="216" t="s">
        <v>49</v>
      </c>
      <c r="O291" s="88"/>
      <c r="P291" s="217">
        <f>O291*H291</f>
        <v>0</v>
      </c>
      <c r="Q291" s="217">
        <v>0.016969999999999999</v>
      </c>
      <c r="R291" s="217">
        <f>Q291*H291</f>
        <v>0.050909999999999997</v>
      </c>
      <c r="S291" s="217">
        <v>0</v>
      </c>
      <c r="T291" s="218">
        <f>S291*H291</f>
        <v>0</v>
      </c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R291" s="219" t="s">
        <v>362</v>
      </c>
      <c r="AT291" s="219" t="s">
        <v>149</v>
      </c>
      <c r="AU291" s="219" t="s">
        <v>88</v>
      </c>
      <c r="AY291" s="20" t="s">
        <v>146</v>
      </c>
      <c r="BE291" s="220">
        <f>IF(N291="základní",J291,0)</f>
        <v>0</v>
      </c>
      <c r="BF291" s="220">
        <f>IF(N291="snížená",J291,0)</f>
        <v>0</v>
      </c>
      <c r="BG291" s="220">
        <f>IF(N291="zákl. přenesená",J291,0)</f>
        <v>0</v>
      </c>
      <c r="BH291" s="220">
        <f>IF(N291="sníž. přenesená",J291,0)</f>
        <v>0</v>
      </c>
      <c r="BI291" s="220">
        <f>IF(N291="nulová",J291,0)</f>
        <v>0</v>
      </c>
      <c r="BJ291" s="20" t="s">
        <v>86</v>
      </c>
      <c r="BK291" s="220">
        <f>ROUND(I291*H291,2)</f>
        <v>0</v>
      </c>
      <c r="BL291" s="20" t="s">
        <v>362</v>
      </c>
      <c r="BM291" s="219" t="s">
        <v>3053</v>
      </c>
    </row>
    <row r="292" s="2" customFormat="1">
      <c r="A292" s="42"/>
      <c r="B292" s="43"/>
      <c r="C292" s="44"/>
      <c r="D292" s="221" t="s">
        <v>155</v>
      </c>
      <c r="E292" s="44"/>
      <c r="F292" s="222" t="s">
        <v>3054</v>
      </c>
      <c r="G292" s="44"/>
      <c r="H292" s="44"/>
      <c r="I292" s="223"/>
      <c r="J292" s="44"/>
      <c r="K292" s="44"/>
      <c r="L292" s="48"/>
      <c r="M292" s="224"/>
      <c r="N292" s="225"/>
      <c r="O292" s="88"/>
      <c r="P292" s="88"/>
      <c r="Q292" s="88"/>
      <c r="R292" s="88"/>
      <c r="S292" s="88"/>
      <c r="T292" s="89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T292" s="20" t="s">
        <v>155</v>
      </c>
      <c r="AU292" s="20" t="s">
        <v>88</v>
      </c>
    </row>
    <row r="293" s="2" customFormat="1">
      <c r="A293" s="42"/>
      <c r="B293" s="43"/>
      <c r="C293" s="44"/>
      <c r="D293" s="226" t="s">
        <v>156</v>
      </c>
      <c r="E293" s="44"/>
      <c r="F293" s="227" t="s">
        <v>3055</v>
      </c>
      <c r="G293" s="44"/>
      <c r="H293" s="44"/>
      <c r="I293" s="223"/>
      <c r="J293" s="44"/>
      <c r="K293" s="44"/>
      <c r="L293" s="48"/>
      <c r="M293" s="224"/>
      <c r="N293" s="225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0" t="s">
        <v>156</v>
      </c>
      <c r="AU293" s="20" t="s">
        <v>88</v>
      </c>
    </row>
    <row r="294" s="2" customFormat="1">
      <c r="A294" s="42"/>
      <c r="B294" s="43"/>
      <c r="C294" s="44"/>
      <c r="D294" s="221" t="s">
        <v>162</v>
      </c>
      <c r="E294" s="44"/>
      <c r="F294" s="228" t="s">
        <v>3056</v>
      </c>
      <c r="G294" s="44"/>
      <c r="H294" s="44"/>
      <c r="I294" s="223"/>
      <c r="J294" s="44"/>
      <c r="K294" s="44"/>
      <c r="L294" s="48"/>
      <c r="M294" s="224"/>
      <c r="N294" s="225"/>
      <c r="O294" s="88"/>
      <c r="P294" s="88"/>
      <c r="Q294" s="88"/>
      <c r="R294" s="88"/>
      <c r="S294" s="88"/>
      <c r="T294" s="89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T294" s="20" t="s">
        <v>162</v>
      </c>
      <c r="AU294" s="20" t="s">
        <v>88</v>
      </c>
    </row>
    <row r="295" s="2" customFormat="1" ht="21.75" customHeight="1">
      <c r="A295" s="42"/>
      <c r="B295" s="43"/>
      <c r="C295" s="208" t="s">
        <v>838</v>
      </c>
      <c r="D295" s="208" t="s">
        <v>149</v>
      </c>
      <c r="E295" s="209" t="s">
        <v>3057</v>
      </c>
      <c r="F295" s="210" t="s">
        <v>3058</v>
      </c>
      <c r="G295" s="211" t="s">
        <v>802</v>
      </c>
      <c r="H295" s="212">
        <v>16</v>
      </c>
      <c r="I295" s="213"/>
      <c r="J295" s="214">
        <f>ROUND(I295*H295,2)</f>
        <v>0</v>
      </c>
      <c r="K295" s="210" t="s">
        <v>152</v>
      </c>
      <c r="L295" s="48"/>
      <c r="M295" s="215" t="s">
        <v>32</v>
      </c>
      <c r="N295" s="216" t="s">
        <v>49</v>
      </c>
      <c r="O295" s="88"/>
      <c r="P295" s="217">
        <f>O295*H295</f>
        <v>0</v>
      </c>
      <c r="Q295" s="217">
        <v>0.0011900000000000001</v>
      </c>
      <c r="R295" s="217">
        <f>Q295*H295</f>
        <v>0.019040000000000001</v>
      </c>
      <c r="S295" s="217">
        <v>0</v>
      </c>
      <c r="T295" s="218">
        <f>S295*H295</f>
        <v>0</v>
      </c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R295" s="219" t="s">
        <v>362</v>
      </c>
      <c r="AT295" s="219" t="s">
        <v>149</v>
      </c>
      <c r="AU295" s="219" t="s">
        <v>88</v>
      </c>
      <c r="AY295" s="20" t="s">
        <v>146</v>
      </c>
      <c r="BE295" s="220">
        <f>IF(N295="základní",J295,0)</f>
        <v>0</v>
      </c>
      <c r="BF295" s="220">
        <f>IF(N295="snížená",J295,0)</f>
        <v>0</v>
      </c>
      <c r="BG295" s="220">
        <f>IF(N295="zákl. přenesená",J295,0)</f>
        <v>0</v>
      </c>
      <c r="BH295" s="220">
        <f>IF(N295="sníž. přenesená",J295,0)</f>
        <v>0</v>
      </c>
      <c r="BI295" s="220">
        <f>IF(N295="nulová",J295,0)</f>
        <v>0</v>
      </c>
      <c r="BJ295" s="20" t="s">
        <v>86</v>
      </c>
      <c r="BK295" s="220">
        <f>ROUND(I295*H295,2)</f>
        <v>0</v>
      </c>
      <c r="BL295" s="20" t="s">
        <v>362</v>
      </c>
      <c r="BM295" s="219" t="s">
        <v>3059</v>
      </c>
    </row>
    <row r="296" s="2" customFormat="1">
      <c r="A296" s="42"/>
      <c r="B296" s="43"/>
      <c r="C296" s="44"/>
      <c r="D296" s="221" t="s">
        <v>155</v>
      </c>
      <c r="E296" s="44"/>
      <c r="F296" s="222" t="s">
        <v>3060</v>
      </c>
      <c r="G296" s="44"/>
      <c r="H296" s="44"/>
      <c r="I296" s="223"/>
      <c r="J296" s="44"/>
      <c r="K296" s="44"/>
      <c r="L296" s="48"/>
      <c r="M296" s="224"/>
      <c r="N296" s="225"/>
      <c r="O296" s="88"/>
      <c r="P296" s="88"/>
      <c r="Q296" s="88"/>
      <c r="R296" s="88"/>
      <c r="S296" s="88"/>
      <c r="T296" s="89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T296" s="20" t="s">
        <v>155</v>
      </c>
      <c r="AU296" s="20" t="s">
        <v>88</v>
      </c>
    </row>
    <row r="297" s="2" customFormat="1">
      <c r="A297" s="42"/>
      <c r="B297" s="43"/>
      <c r="C297" s="44"/>
      <c r="D297" s="226" t="s">
        <v>156</v>
      </c>
      <c r="E297" s="44"/>
      <c r="F297" s="227" t="s">
        <v>3061</v>
      </c>
      <c r="G297" s="44"/>
      <c r="H297" s="44"/>
      <c r="I297" s="223"/>
      <c r="J297" s="44"/>
      <c r="K297" s="44"/>
      <c r="L297" s="48"/>
      <c r="M297" s="224"/>
      <c r="N297" s="225"/>
      <c r="O297" s="88"/>
      <c r="P297" s="88"/>
      <c r="Q297" s="88"/>
      <c r="R297" s="88"/>
      <c r="S297" s="88"/>
      <c r="T297" s="89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T297" s="20" t="s">
        <v>156</v>
      </c>
      <c r="AU297" s="20" t="s">
        <v>88</v>
      </c>
    </row>
    <row r="298" s="2" customFormat="1">
      <c r="A298" s="42"/>
      <c r="B298" s="43"/>
      <c r="C298" s="44"/>
      <c r="D298" s="221" t="s">
        <v>162</v>
      </c>
      <c r="E298" s="44"/>
      <c r="F298" s="228" t="s">
        <v>3056</v>
      </c>
      <c r="G298" s="44"/>
      <c r="H298" s="44"/>
      <c r="I298" s="223"/>
      <c r="J298" s="44"/>
      <c r="K298" s="44"/>
      <c r="L298" s="48"/>
      <c r="M298" s="224"/>
      <c r="N298" s="225"/>
      <c r="O298" s="88"/>
      <c r="P298" s="88"/>
      <c r="Q298" s="88"/>
      <c r="R298" s="88"/>
      <c r="S298" s="88"/>
      <c r="T298" s="89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T298" s="20" t="s">
        <v>162</v>
      </c>
      <c r="AU298" s="20" t="s">
        <v>88</v>
      </c>
    </row>
    <row r="299" s="13" customFormat="1">
      <c r="A299" s="13"/>
      <c r="B299" s="229"/>
      <c r="C299" s="230"/>
      <c r="D299" s="221" t="s">
        <v>186</v>
      </c>
      <c r="E299" s="231" t="s">
        <v>32</v>
      </c>
      <c r="F299" s="232" t="s">
        <v>3062</v>
      </c>
      <c r="G299" s="230"/>
      <c r="H299" s="233">
        <v>16</v>
      </c>
      <c r="I299" s="234"/>
      <c r="J299" s="230"/>
      <c r="K299" s="230"/>
      <c r="L299" s="235"/>
      <c r="M299" s="236"/>
      <c r="N299" s="237"/>
      <c r="O299" s="237"/>
      <c r="P299" s="237"/>
      <c r="Q299" s="237"/>
      <c r="R299" s="237"/>
      <c r="S299" s="237"/>
      <c r="T299" s="238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9" t="s">
        <v>186</v>
      </c>
      <c r="AU299" s="239" t="s">
        <v>88</v>
      </c>
      <c r="AV299" s="13" t="s">
        <v>88</v>
      </c>
      <c r="AW299" s="13" t="s">
        <v>39</v>
      </c>
      <c r="AX299" s="13" t="s">
        <v>86</v>
      </c>
      <c r="AY299" s="239" t="s">
        <v>146</v>
      </c>
    </row>
    <row r="300" s="2" customFormat="1" ht="24.15" customHeight="1">
      <c r="A300" s="42"/>
      <c r="B300" s="43"/>
      <c r="C300" s="265" t="s">
        <v>844</v>
      </c>
      <c r="D300" s="265" t="s">
        <v>286</v>
      </c>
      <c r="E300" s="266" t="s">
        <v>3063</v>
      </c>
      <c r="F300" s="267" t="s">
        <v>3064</v>
      </c>
      <c r="G300" s="268" t="s">
        <v>802</v>
      </c>
      <c r="H300" s="269">
        <v>1</v>
      </c>
      <c r="I300" s="270"/>
      <c r="J300" s="271">
        <f>ROUND(I300*H300,2)</f>
        <v>0</v>
      </c>
      <c r="K300" s="267" t="s">
        <v>152</v>
      </c>
      <c r="L300" s="272"/>
      <c r="M300" s="273" t="s">
        <v>32</v>
      </c>
      <c r="N300" s="274" t="s">
        <v>49</v>
      </c>
      <c r="O300" s="88"/>
      <c r="P300" s="217">
        <f>O300*H300</f>
        <v>0</v>
      </c>
      <c r="Q300" s="217">
        <v>0.021899999999999999</v>
      </c>
      <c r="R300" s="217">
        <f>Q300*H300</f>
        <v>0.021899999999999999</v>
      </c>
      <c r="S300" s="217">
        <v>0</v>
      </c>
      <c r="T300" s="218">
        <f>S300*H300</f>
        <v>0</v>
      </c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R300" s="219" t="s">
        <v>538</v>
      </c>
      <c r="AT300" s="219" t="s">
        <v>286</v>
      </c>
      <c r="AU300" s="219" t="s">
        <v>88</v>
      </c>
      <c r="AY300" s="20" t="s">
        <v>146</v>
      </c>
      <c r="BE300" s="220">
        <f>IF(N300="základní",J300,0)</f>
        <v>0</v>
      </c>
      <c r="BF300" s="220">
        <f>IF(N300="snížená",J300,0)</f>
        <v>0</v>
      </c>
      <c r="BG300" s="220">
        <f>IF(N300="zákl. přenesená",J300,0)</f>
        <v>0</v>
      </c>
      <c r="BH300" s="220">
        <f>IF(N300="sníž. přenesená",J300,0)</f>
        <v>0</v>
      </c>
      <c r="BI300" s="220">
        <f>IF(N300="nulová",J300,0)</f>
        <v>0</v>
      </c>
      <c r="BJ300" s="20" t="s">
        <v>86</v>
      </c>
      <c r="BK300" s="220">
        <f>ROUND(I300*H300,2)</f>
        <v>0</v>
      </c>
      <c r="BL300" s="20" t="s">
        <v>362</v>
      </c>
      <c r="BM300" s="219" t="s">
        <v>3065</v>
      </c>
    </row>
    <row r="301" s="2" customFormat="1">
      <c r="A301" s="42"/>
      <c r="B301" s="43"/>
      <c r="C301" s="44"/>
      <c r="D301" s="221" t="s">
        <v>155</v>
      </c>
      <c r="E301" s="44"/>
      <c r="F301" s="222" t="s">
        <v>3064</v>
      </c>
      <c r="G301" s="44"/>
      <c r="H301" s="44"/>
      <c r="I301" s="223"/>
      <c r="J301" s="44"/>
      <c r="K301" s="44"/>
      <c r="L301" s="48"/>
      <c r="M301" s="224"/>
      <c r="N301" s="225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0" t="s">
        <v>155</v>
      </c>
      <c r="AU301" s="20" t="s">
        <v>88</v>
      </c>
    </row>
    <row r="302" s="2" customFormat="1" ht="44.25" customHeight="1">
      <c r="A302" s="42"/>
      <c r="B302" s="43"/>
      <c r="C302" s="265" t="s">
        <v>851</v>
      </c>
      <c r="D302" s="265" t="s">
        <v>286</v>
      </c>
      <c r="E302" s="266" t="s">
        <v>3066</v>
      </c>
      <c r="F302" s="267" t="s">
        <v>3067</v>
      </c>
      <c r="G302" s="268" t="s">
        <v>802</v>
      </c>
      <c r="H302" s="269">
        <v>15</v>
      </c>
      <c r="I302" s="270"/>
      <c r="J302" s="271">
        <f>ROUND(I302*H302,2)</f>
        <v>0</v>
      </c>
      <c r="K302" s="267" t="s">
        <v>152</v>
      </c>
      <c r="L302" s="272"/>
      <c r="M302" s="273" t="s">
        <v>32</v>
      </c>
      <c r="N302" s="274" t="s">
        <v>49</v>
      </c>
      <c r="O302" s="88"/>
      <c r="P302" s="217">
        <f>O302*H302</f>
        <v>0</v>
      </c>
      <c r="Q302" s="217">
        <v>0.014500000000000001</v>
      </c>
      <c r="R302" s="217">
        <f>Q302*H302</f>
        <v>0.2175</v>
      </c>
      <c r="S302" s="217">
        <v>0</v>
      </c>
      <c r="T302" s="218">
        <f>S302*H302</f>
        <v>0</v>
      </c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R302" s="219" t="s">
        <v>538</v>
      </c>
      <c r="AT302" s="219" t="s">
        <v>286</v>
      </c>
      <c r="AU302" s="219" t="s">
        <v>88</v>
      </c>
      <c r="AY302" s="20" t="s">
        <v>146</v>
      </c>
      <c r="BE302" s="220">
        <f>IF(N302="základní",J302,0)</f>
        <v>0</v>
      </c>
      <c r="BF302" s="220">
        <f>IF(N302="snížená",J302,0)</f>
        <v>0</v>
      </c>
      <c r="BG302" s="220">
        <f>IF(N302="zákl. přenesená",J302,0)</f>
        <v>0</v>
      </c>
      <c r="BH302" s="220">
        <f>IF(N302="sníž. přenesená",J302,0)</f>
        <v>0</v>
      </c>
      <c r="BI302" s="220">
        <f>IF(N302="nulová",J302,0)</f>
        <v>0</v>
      </c>
      <c r="BJ302" s="20" t="s">
        <v>86</v>
      </c>
      <c r="BK302" s="220">
        <f>ROUND(I302*H302,2)</f>
        <v>0</v>
      </c>
      <c r="BL302" s="20" t="s">
        <v>362</v>
      </c>
      <c r="BM302" s="219" t="s">
        <v>3068</v>
      </c>
    </row>
    <row r="303" s="2" customFormat="1">
      <c r="A303" s="42"/>
      <c r="B303" s="43"/>
      <c r="C303" s="44"/>
      <c r="D303" s="221" t="s">
        <v>155</v>
      </c>
      <c r="E303" s="44"/>
      <c r="F303" s="222" t="s">
        <v>3067</v>
      </c>
      <c r="G303" s="44"/>
      <c r="H303" s="44"/>
      <c r="I303" s="223"/>
      <c r="J303" s="44"/>
      <c r="K303" s="44"/>
      <c r="L303" s="48"/>
      <c r="M303" s="224"/>
      <c r="N303" s="225"/>
      <c r="O303" s="88"/>
      <c r="P303" s="88"/>
      <c r="Q303" s="88"/>
      <c r="R303" s="88"/>
      <c r="S303" s="88"/>
      <c r="T303" s="89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T303" s="20" t="s">
        <v>155</v>
      </c>
      <c r="AU303" s="20" t="s">
        <v>88</v>
      </c>
    </row>
    <row r="304" s="2" customFormat="1" ht="24.15" customHeight="1">
      <c r="A304" s="42"/>
      <c r="B304" s="43"/>
      <c r="C304" s="208" t="s">
        <v>859</v>
      </c>
      <c r="D304" s="208" t="s">
        <v>149</v>
      </c>
      <c r="E304" s="209" t="s">
        <v>3069</v>
      </c>
      <c r="F304" s="210" t="s">
        <v>3070</v>
      </c>
      <c r="G304" s="211" t="s">
        <v>2709</v>
      </c>
      <c r="H304" s="212">
        <v>3</v>
      </c>
      <c r="I304" s="213"/>
      <c r="J304" s="214">
        <f>ROUND(I304*H304,2)</f>
        <v>0</v>
      </c>
      <c r="K304" s="210" t="s">
        <v>152</v>
      </c>
      <c r="L304" s="48"/>
      <c r="M304" s="215" t="s">
        <v>32</v>
      </c>
      <c r="N304" s="216" t="s">
        <v>49</v>
      </c>
      <c r="O304" s="88"/>
      <c r="P304" s="217">
        <f>O304*H304</f>
        <v>0</v>
      </c>
      <c r="Q304" s="217">
        <v>0.01197</v>
      </c>
      <c r="R304" s="217">
        <f>Q304*H304</f>
        <v>0.035909999999999997</v>
      </c>
      <c r="S304" s="217">
        <v>0</v>
      </c>
      <c r="T304" s="218">
        <f>S304*H304</f>
        <v>0</v>
      </c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R304" s="219" t="s">
        <v>362</v>
      </c>
      <c r="AT304" s="219" t="s">
        <v>149</v>
      </c>
      <c r="AU304" s="219" t="s">
        <v>88</v>
      </c>
      <c r="AY304" s="20" t="s">
        <v>146</v>
      </c>
      <c r="BE304" s="220">
        <f>IF(N304="základní",J304,0)</f>
        <v>0</v>
      </c>
      <c r="BF304" s="220">
        <f>IF(N304="snížená",J304,0)</f>
        <v>0</v>
      </c>
      <c r="BG304" s="220">
        <f>IF(N304="zákl. přenesená",J304,0)</f>
        <v>0</v>
      </c>
      <c r="BH304" s="220">
        <f>IF(N304="sníž. přenesená",J304,0)</f>
        <v>0</v>
      </c>
      <c r="BI304" s="220">
        <f>IF(N304="nulová",J304,0)</f>
        <v>0</v>
      </c>
      <c r="BJ304" s="20" t="s">
        <v>86</v>
      </c>
      <c r="BK304" s="220">
        <f>ROUND(I304*H304,2)</f>
        <v>0</v>
      </c>
      <c r="BL304" s="20" t="s">
        <v>362</v>
      </c>
      <c r="BM304" s="219" t="s">
        <v>3071</v>
      </c>
    </row>
    <row r="305" s="2" customFormat="1">
      <c r="A305" s="42"/>
      <c r="B305" s="43"/>
      <c r="C305" s="44"/>
      <c r="D305" s="221" t="s">
        <v>155</v>
      </c>
      <c r="E305" s="44"/>
      <c r="F305" s="222" t="s">
        <v>3072</v>
      </c>
      <c r="G305" s="44"/>
      <c r="H305" s="44"/>
      <c r="I305" s="223"/>
      <c r="J305" s="44"/>
      <c r="K305" s="44"/>
      <c r="L305" s="48"/>
      <c r="M305" s="224"/>
      <c r="N305" s="225"/>
      <c r="O305" s="88"/>
      <c r="P305" s="88"/>
      <c r="Q305" s="88"/>
      <c r="R305" s="88"/>
      <c r="S305" s="88"/>
      <c r="T305" s="89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T305" s="20" t="s">
        <v>155</v>
      </c>
      <c r="AU305" s="20" t="s">
        <v>88</v>
      </c>
    </row>
    <row r="306" s="2" customFormat="1">
      <c r="A306" s="42"/>
      <c r="B306" s="43"/>
      <c r="C306" s="44"/>
      <c r="D306" s="226" t="s">
        <v>156</v>
      </c>
      <c r="E306" s="44"/>
      <c r="F306" s="227" t="s">
        <v>3073</v>
      </c>
      <c r="G306" s="44"/>
      <c r="H306" s="44"/>
      <c r="I306" s="223"/>
      <c r="J306" s="44"/>
      <c r="K306" s="44"/>
      <c r="L306" s="48"/>
      <c r="M306" s="224"/>
      <c r="N306" s="225"/>
      <c r="O306" s="88"/>
      <c r="P306" s="88"/>
      <c r="Q306" s="88"/>
      <c r="R306" s="88"/>
      <c r="S306" s="88"/>
      <c r="T306" s="89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T306" s="20" t="s">
        <v>156</v>
      </c>
      <c r="AU306" s="20" t="s">
        <v>88</v>
      </c>
    </row>
    <row r="307" s="2" customFormat="1">
      <c r="A307" s="42"/>
      <c r="B307" s="43"/>
      <c r="C307" s="44"/>
      <c r="D307" s="221" t="s">
        <v>162</v>
      </c>
      <c r="E307" s="44"/>
      <c r="F307" s="228" t="s">
        <v>3056</v>
      </c>
      <c r="G307" s="44"/>
      <c r="H307" s="44"/>
      <c r="I307" s="223"/>
      <c r="J307" s="44"/>
      <c r="K307" s="44"/>
      <c r="L307" s="48"/>
      <c r="M307" s="224"/>
      <c r="N307" s="225"/>
      <c r="O307" s="88"/>
      <c r="P307" s="88"/>
      <c r="Q307" s="88"/>
      <c r="R307" s="88"/>
      <c r="S307" s="88"/>
      <c r="T307" s="89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T307" s="20" t="s">
        <v>162</v>
      </c>
      <c r="AU307" s="20" t="s">
        <v>88</v>
      </c>
    </row>
    <row r="308" s="2" customFormat="1" ht="24.15" customHeight="1">
      <c r="A308" s="42"/>
      <c r="B308" s="43"/>
      <c r="C308" s="208" t="s">
        <v>869</v>
      </c>
      <c r="D308" s="208" t="s">
        <v>149</v>
      </c>
      <c r="E308" s="209" t="s">
        <v>3074</v>
      </c>
      <c r="F308" s="210" t="s">
        <v>3075</v>
      </c>
      <c r="G308" s="211" t="s">
        <v>2709</v>
      </c>
      <c r="H308" s="212">
        <v>5</v>
      </c>
      <c r="I308" s="213"/>
      <c r="J308" s="214">
        <f>ROUND(I308*H308,2)</f>
        <v>0</v>
      </c>
      <c r="K308" s="210" t="s">
        <v>152</v>
      </c>
      <c r="L308" s="48"/>
      <c r="M308" s="215" t="s">
        <v>32</v>
      </c>
      <c r="N308" s="216" t="s">
        <v>49</v>
      </c>
      <c r="O308" s="88"/>
      <c r="P308" s="217">
        <f>O308*H308</f>
        <v>0</v>
      </c>
      <c r="Q308" s="217">
        <v>0.016469999999999999</v>
      </c>
      <c r="R308" s="217">
        <f>Q308*H308</f>
        <v>0.082349999999999993</v>
      </c>
      <c r="S308" s="217">
        <v>0</v>
      </c>
      <c r="T308" s="218">
        <f>S308*H308</f>
        <v>0</v>
      </c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R308" s="219" t="s">
        <v>362</v>
      </c>
      <c r="AT308" s="219" t="s">
        <v>149</v>
      </c>
      <c r="AU308" s="219" t="s">
        <v>88</v>
      </c>
      <c r="AY308" s="20" t="s">
        <v>146</v>
      </c>
      <c r="BE308" s="220">
        <f>IF(N308="základní",J308,0)</f>
        <v>0</v>
      </c>
      <c r="BF308" s="220">
        <f>IF(N308="snížená",J308,0)</f>
        <v>0</v>
      </c>
      <c r="BG308" s="220">
        <f>IF(N308="zákl. přenesená",J308,0)</f>
        <v>0</v>
      </c>
      <c r="BH308" s="220">
        <f>IF(N308="sníž. přenesená",J308,0)</f>
        <v>0</v>
      </c>
      <c r="BI308" s="220">
        <f>IF(N308="nulová",J308,0)</f>
        <v>0</v>
      </c>
      <c r="BJ308" s="20" t="s">
        <v>86</v>
      </c>
      <c r="BK308" s="220">
        <f>ROUND(I308*H308,2)</f>
        <v>0</v>
      </c>
      <c r="BL308" s="20" t="s">
        <v>362</v>
      </c>
      <c r="BM308" s="219" t="s">
        <v>3076</v>
      </c>
    </row>
    <row r="309" s="2" customFormat="1">
      <c r="A309" s="42"/>
      <c r="B309" s="43"/>
      <c r="C309" s="44"/>
      <c r="D309" s="221" t="s">
        <v>155</v>
      </c>
      <c r="E309" s="44"/>
      <c r="F309" s="222" t="s">
        <v>3077</v>
      </c>
      <c r="G309" s="44"/>
      <c r="H309" s="44"/>
      <c r="I309" s="223"/>
      <c r="J309" s="44"/>
      <c r="K309" s="44"/>
      <c r="L309" s="48"/>
      <c r="M309" s="224"/>
      <c r="N309" s="225"/>
      <c r="O309" s="88"/>
      <c r="P309" s="88"/>
      <c r="Q309" s="88"/>
      <c r="R309" s="88"/>
      <c r="S309" s="88"/>
      <c r="T309" s="89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T309" s="20" t="s">
        <v>155</v>
      </c>
      <c r="AU309" s="20" t="s">
        <v>88</v>
      </c>
    </row>
    <row r="310" s="2" customFormat="1">
      <c r="A310" s="42"/>
      <c r="B310" s="43"/>
      <c r="C310" s="44"/>
      <c r="D310" s="226" t="s">
        <v>156</v>
      </c>
      <c r="E310" s="44"/>
      <c r="F310" s="227" t="s">
        <v>3078</v>
      </c>
      <c r="G310" s="44"/>
      <c r="H310" s="44"/>
      <c r="I310" s="223"/>
      <c r="J310" s="44"/>
      <c r="K310" s="44"/>
      <c r="L310" s="48"/>
      <c r="M310" s="224"/>
      <c r="N310" s="225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0" t="s">
        <v>156</v>
      </c>
      <c r="AU310" s="20" t="s">
        <v>88</v>
      </c>
    </row>
    <row r="311" s="2" customFormat="1">
      <c r="A311" s="42"/>
      <c r="B311" s="43"/>
      <c r="C311" s="44"/>
      <c r="D311" s="221" t="s">
        <v>162</v>
      </c>
      <c r="E311" s="44"/>
      <c r="F311" s="228" t="s">
        <v>3056</v>
      </c>
      <c r="G311" s="44"/>
      <c r="H311" s="44"/>
      <c r="I311" s="223"/>
      <c r="J311" s="44"/>
      <c r="K311" s="44"/>
      <c r="L311" s="48"/>
      <c r="M311" s="224"/>
      <c r="N311" s="225"/>
      <c r="O311" s="88"/>
      <c r="P311" s="88"/>
      <c r="Q311" s="88"/>
      <c r="R311" s="88"/>
      <c r="S311" s="88"/>
      <c r="T311" s="89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T311" s="20" t="s">
        <v>162</v>
      </c>
      <c r="AU311" s="20" t="s">
        <v>88</v>
      </c>
    </row>
    <row r="312" s="13" customFormat="1">
      <c r="A312" s="13"/>
      <c r="B312" s="229"/>
      <c r="C312" s="230"/>
      <c r="D312" s="221" t="s">
        <v>186</v>
      </c>
      <c r="E312" s="231" t="s">
        <v>32</v>
      </c>
      <c r="F312" s="232" t="s">
        <v>3079</v>
      </c>
      <c r="G312" s="230"/>
      <c r="H312" s="233">
        <v>5</v>
      </c>
      <c r="I312" s="234"/>
      <c r="J312" s="230"/>
      <c r="K312" s="230"/>
      <c r="L312" s="235"/>
      <c r="M312" s="236"/>
      <c r="N312" s="237"/>
      <c r="O312" s="237"/>
      <c r="P312" s="237"/>
      <c r="Q312" s="237"/>
      <c r="R312" s="237"/>
      <c r="S312" s="237"/>
      <c r="T312" s="238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9" t="s">
        <v>186</v>
      </c>
      <c r="AU312" s="239" t="s">
        <v>88</v>
      </c>
      <c r="AV312" s="13" t="s">
        <v>88</v>
      </c>
      <c r="AW312" s="13" t="s">
        <v>39</v>
      </c>
      <c r="AX312" s="13" t="s">
        <v>86</v>
      </c>
      <c r="AY312" s="239" t="s">
        <v>146</v>
      </c>
    </row>
    <row r="313" s="2" customFormat="1" ht="24.15" customHeight="1">
      <c r="A313" s="42"/>
      <c r="B313" s="43"/>
      <c r="C313" s="208" t="s">
        <v>879</v>
      </c>
      <c r="D313" s="208" t="s">
        <v>149</v>
      </c>
      <c r="E313" s="209" t="s">
        <v>3080</v>
      </c>
      <c r="F313" s="210" t="s">
        <v>3081</v>
      </c>
      <c r="G313" s="211" t="s">
        <v>2709</v>
      </c>
      <c r="H313" s="212">
        <v>1</v>
      </c>
      <c r="I313" s="213"/>
      <c r="J313" s="214">
        <f>ROUND(I313*H313,2)</f>
        <v>0</v>
      </c>
      <c r="K313" s="210" t="s">
        <v>152</v>
      </c>
      <c r="L313" s="48"/>
      <c r="M313" s="215" t="s">
        <v>32</v>
      </c>
      <c r="N313" s="216" t="s">
        <v>49</v>
      </c>
      <c r="O313" s="88"/>
      <c r="P313" s="217">
        <f>O313*H313</f>
        <v>0</v>
      </c>
      <c r="Q313" s="217">
        <v>0.019210000000000001</v>
      </c>
      <c r="R313" s="217">
        <f>Q313*H313</f>
        <v>0.019210000000000001</v>
      </c>
      <c r="S313" s="217">
        <v>0</v>
      </c>
      <c r="T313" s="218">
        <f>S313*H313</f>
        <v>0</v>
      </c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R313" s="219" t="s">
        <v>362</v>
      </c>
      <c r="AT313" s="219" t="s">
        <v>149</v>
      </c>
      <c r="AU313" s="219" t="s">
        <v>88</v>
      </c>
      <c r="AY313" s="20" t="s">
        <v>146</v>
      </c>
      <c r="BE313" s="220">
        <f>IF(N313="základní",J313,0)</f>
        <v>0</v>
      </c>
      <c r="BF313" s="220">
        <f>IF(N313="snížená",J313,0)</f>
        <v>0</v>
      </c>
      <c r="BG313" s="220">
        <f>IF(N313="zákl. přenesená",J313,0)</f>
        <v>0</v>
      </c>
      <c r="BH313" s="220">
        <f>IF(N313="sníž. přenesená",J313,0)</f>
        <v>0</v>
      </c>
      <c r="BI313" s="220">
        <f>IF(N313="nulová",J313,0)</f>
        <v>0</v>
      </c>
      <c r="BJ313" s="20" t="s">
        <v>86</v>
      </c>
      <c r="BK313" s="220">
        <f>ROUND(I313*H313,2)</f>
        <v>0</v>
      </c>
      <c r="BL313" s="20" t="s">
        <v>362</v>
      </c>
      <c r="BM313" s="219" t="s">
        <v>3082</v>
      </c>
    </row>
    <row r="314" s="2" customFormat="1">
      <c r="A314" s="42"/>
      <c r="B314" s="43"/>
      <c r="C314" s="44"/>
      <c r="D314" s="221" t="s">
        <v>155</v>
      </c>
      <c r="E314" s="44"/>
      <c r="F314" s="222" t="s">
        <v>3083</v>
      </c>
      <c r="G314" s="44"/>
      <c r="H314" s="44"/>
      <c r="I314" s="223"/>
      <c r="J314" s="44"/>
      <c r="K314" s="44"/>
      <c r="L314" s="48"/>
      <c r="M314" s="224"/>
      <c r="N314" s="225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T314" s="20" t="s">
        <v>155</v>
      </c>
      <c r="AU314" s="20" t="s">
        <v>88</v>
      </c>
    </row>
    <row r="315" s="2" customFormat="1">
      <c r="A315" s="42"/>
      <c r="B315" s="43"/>
      <c r="C315" s="44"/>
      <c r="D315" s="226" t="s">
        <v>156</v>
      </c>
      <c r="E315" s="44"/>
      <c r="F315" s="227" t="s">
        <v>3084</v>
      </c>
      <c r="G315" s="44"/>
      <c r="H315" s="44"/>
      <c r="I315" s="223"/>
      <c r="J315" s="44"/>
      <c r="K315" s="44"/>
      <c r="L315" s="48"/>
      <c r="M315" s="224"/>
      <c r="N315" s="225"/>
      <c r="O315" s="88"/>
      <c r="P315" s="88"/>
      <c r="Q315" s="88"/>
      <c r="R315" s="88"/>
      <c r="S315" s="88"/>
      <c r="T315" s="89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T315" s="20" t="s">
        <v>156</v>
      </c>
      <c r="AU315" s="20" t="s">
        <v>88</v>
      </c>
    </row>
    <row r="316" s="2" customFormat="1">
      <c r="A316" s="42"/>
      <c r="B316" s="43"/>
      <c r="C316" s="44"/>
      <c r="D316" s="221" t="s">
        <v>162</v>
      </c>
      <c r="E316" s="44"/>
      <c r="F316" s="228" t="s">
        <v>3056</v>
      </c>
      <c r="G316" s="44"/>
      <c r="H316" s="44"/>
      <c r="I316" s="223"/>
      <c r="J316" s="44"/>
      <c r="K316" s="44"/>
      <c r="L316" s="48"/>
      <c r="M316" s="224"/>
      <c r="N316" s="225"/>
      <c r="O316" s="88"/>
      <c r="P316" s="88"/>
      <c r="Q316" s="88"/>
      <c r="R316" s="88"/>
      <c r="S316" s="88"/>
      <c r="T316" s="89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T316" s="20" t="s">
        <v>162</v>
      </c>
      <c r="AU316" s="20" t="s">
        <v>88</v>
      </c>
    </row>
    <row r="317" s="2" customFormat="1" ht="24.15" customHeight="1">
      <c r="A317" s="42"/>
      <c r="B317" s="43"/>
      <c r="C317" s="208" t="s">
        <v>884</v>
      </c>
      <c r="D317" s="208" t="s">
        <v>149</v>
      </c>
      <c r="E317" s="209" t="s">
        <v>3085</v>
      </c>
      <c r="F317" s="210" t="s">
        <v>3086</v>
      </c>
      <c r="G317" s="211" t="s">
        <v>2709</v>
      </c>
      <c r="H317" s="212">
        <v>15</v>
      </c>
      <c r="I317" s="213"/>
      <c r="J317" s="214">
        <f>ROUND(I317*H317,2)</f>
        <v>0</v>
      </c>
      <c r="K317" s="210" t="s">
        <v>152</v>
      </c>
      <c r="L317" s="48"/>
      <c r="M317" s="215" t="s">
        <v>32</v>
      </c>
      <c r="N317" s="216" t="s">
        <v>49</v>
      </c>
      <c r="O317" s="88"/>
      <c r="P317" s="217">
        <f>O317*H317</f>
        <v>0</v>
      </c>
      <c r="Q317" s="217">
        <v>0.0094599999999999997</v>
      </c>
      <c r="R317" s="217">
        <f>Q317*H317</f>
        <v>0.1419</v>
      </c>
      <c r="S317" s="217">
        <v>0</v>
      </c>
      <c r="T317" s="218">
        <f>S317*H317</f>
        <v>0</v>
      </c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R317" s="219" t="s">
        <v>362</v>
      </c>
      <c r="AT317" s="219" t="s">
        <v>149</v>
      </c>
      <c r="AU317" s="219" t="s">
        <v>88</v>
      </c>
      <c r="AY317" s="20" t="s">
        <v>146</v>
      </c>
      <c r="BE317" s="220">
        <f>IF(N317="základní",J317,0)</f>
        <v>0</v>
      </c>
      <c r="BF317" s="220">
        <f>IF(N317="snížená",J317,0)</f>
        <v>0</v>
      </c>
      <c r="BG317" s="220">
        <f>IF(N317="zákl. přenesená",J317,0)</f>
        <v>0</v>
      </c>
      <c r="BH317" s="220">
        <f>IF(N317="sníž. přenesená",J317,0)</f>
        <v>0</v>
      </c>
      <c r="BI317" s="220">
        <f>IF(N317="nulová",J317,0)</f>
        <v>0</v>
      </c>
      <c r="BJ317" s="20" t="s">
        <v>86</v>
      </c>
      <c r="BK317" s="220">
        <f>ROUND(I317*H317,2)</f>
        <v>0</v>
      </c>
      <c r="BL317" s="20" t="s">
        <v>362</v>
      </c>
      <c r="BM317" s="219" t="s">
        <v>3087</v>
      </c>
    </row>
    <row r="318" s="2" customFormat="1">
      <c r="A318" s="42"/>
      <c r="B318" s="43"/>
      <c r="C318" s="44"/>
      <c r="D318" s="221" t="s">
        <v>155</v>
      </c>
      <c r="E318" s="44"/>
      <c r="F318" s="222" t="s">
        <v>3088</v>
      </c>
      <c r="G318" s="44"/>
      <c r="H318" s="44"/>
      <c r="I318" s="223"/>
      <c r="J318" s="44"/>
      <c r="K318" s="44"/>
      <c r="L318" s="48"/>
      <c r="M318" s="224"/>
      <c r="N318" s="225"/>
      <c r="O318" s="88"/>
      <c r="P318" s="88"/>
      <c r="Q318" s="88"/>
      <c r="R318" s="88"/>
      <c r="S318" s="88"/>
      <c r="T318" s="89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T318" s="20" t="s">
        <v>155</v>
      </c>
      <c r="AU318" s="20" t="s">
        <v>88</v>
      </c>
    </row>
    <row r="319" s="2" customFormat="1">
      <c r="A319" s="42"/>
      <c r="B319" s="43"/>
      <c r="C319" s="44"/>
      <c r="D319" s="226" t="s">
        <v>156</v>
      </c>
      <c r="E319" s="44"/>
      <c r="F319" s="227" t="s">
        <v>3089</v>
      </c>
      <c r="G319" s="44"/>
      <c r="H319" s="44"/>
      <c r="I319" s="223"/>
      <c r="J319" s="44"/>
      <c r="K319" s="44"/>
      <c r="L319" s="48"/>
      <c r="M319" s="224"/>
      <c r="N319" s="225"/>
      <c r="O319" s="88"/>
      <c r="P319" s="88"/>
      <c r="Q319" s="88"/>
      <c r="R319" s="88"/>
      <c r="S319" s="88"/>
      <c r="T319" s="89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T319" s="20" t="s">
        <v>156</v>
      </c>
      <c r="AU319" s="20" t="s">
        <v>88</v>
      </c>
    </row>
    <row r="320" s="2" customFormat="1">
      <c r="A320" s="42"/>
      <c r="B320" s="43"/>
      <c r="C320" s="44"/>
      <c r="D320" s="221" t="s">
        <v>162</v>
      </c>
      <c r="E320" s="44"/>
      <c r="F320" s="228" t="s">
        <v>3056</v>
      </c>
      <c r="G320" s="44"/>
      <c r="H320" s="44"/>
      <c r="I320" s="223"/>
      <c r="J320" s="44"/>
      <c r="K320" s="44"/>
      <c r="L320" s="48"/>
      <c r="M320" s="224"/>
      <c r="N320" s="225"/>
      <c r="O320" s="88"/>
      <c r="P320" s="88"/>
      <c r="Q320" s="88"/>
      <c r="R320" s="88"/>
      <c r="S320" s="88"/>
      <c r="T320" s="89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T320" s="20" t="s">
        <v>162</v>
      </c>
      <c r="AU320" s="20" t="s">
        <v>88</v>
      </c>
    </row>
    <row r="321" s="2" customFormat="1" ht="24.15" customHeight="1">
      <c r="A321" s="42"/>
      <c r="B321" s="43"/>
      <c r="C321" s="208" t="s">
        <v>890</v>
      </c>
      <c r="D321" s="208" t="s">
        <v>149</v>
      </c>
      <c r="E321" s="209" t="s">
        <v>3090</v>
      </c>
      <c r="F321" s="210" t="s">
        <v>3091</v>
      </c>
      <c r="G321" s="211" t="s">
        <v>2709</v>
      </c>
      <c r="H321" s="212">
        <v>3</v>
      </c>
      <c r="I321" s="213"/>
      <c r="J321" s="214">
        <f>ROUND(I321*H321,2)</f>
        <v>0</v>
      </c>
      <c r="K321" s="210" t="s">
        <v>152</v>
      </c>
      <c r="L321" s="48"/>
      <c r="M321" s="215" t="s">
        <v>32</v>
      </c>
      <c r="N321" s="216" t="s">
        <v>49</v>
      </c>
      <c r="O321" s="88"/>
      <c r="P321" s="217">
        <f>O321*H321</f>
        <v>0</v>
      </c>
      <c r="Q321" s="217">
        <v>0.03015</v>
      </c>
      <c r="R321" s="217">
        <f>Q321*H321</f>
        <v>0.090450000000000003</v>
      </c>
      <c r="S321" s="217">
        <v>0</v>
      </c>
      <c r="T321" s="218">
        <f>S321*H321</f>
        <v>0</v>
      </c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R321" s="219" t="s">
        <v>362</v>
      </c>
      <c r="AT321" s="219" t="s">
        <v>149</v>
      </c>
      <c r="AU321" s="219" t="s">
        <v>88</v>
      </c>
      <c r="AY321" s="20" t="s">
        <v>146</v>
      </c>
      <c r="BE321" s="220">
        <f>IF(N321="základní",J321,0)</f>
        <v>0</v>
      </c>
      <c r="BF321" s="220">
        <f>IF(N321="snížená",J321,0)</f>
        <v>0</v>
      </c>
      <c r="BG321" s="220">
        <f>IF(N321="zákl. přenesená",J321,0)</f>
        <v>0</v>
      </c>
      <c r="BH321" s="220">
        <f>IF(N321="sníž. přenesená",J321,0)</f>
        <v>0</v>
      </c>
      <c r="BI321" s="220">
        <f>IF(N321="nulová",J321,0)</f>
        <v>0</v>
      </c>
      <c r="BJ321" s="20" t="s">
        <v>86</v>
      </c>
      <c r="BK321" s="220">
        <f>ROUND(I321*H321,2)</f>
        <v>0</v>
      </c>
      <c r="BL321" s="20" t="s">
        <v>362</v>
      </c>
      <c r="BM321" s="219" t="s">
        <v>3092</v>
      </c>
    </row>
    <row r="322" s="2" customFormat="1">
      <c r="A322" s="42"/>
      <c r="B322" s="43"/>
      <c r="C322" s="44"/>
      <c r="D322" s="221" t="s">
        <v>155</v>
      </c>
      <c r="E322" s="44"/>
      <c r="F322" s="222" t="s">
        <v>3093</v>
      </c>
      <c r="G322" s="44"/>
      <c r="H322" s="44"/>
      <c r="I322" s="223"/>
      <c r="J322" s="44"/>
      <c r="K322" s="44"/>
      <c r="L322" s="48"/>
      <c r="M322" s="224"/>
      <c r="N322" s="225"/>
      <c r="O322" s="88"/>
      <c r="P322" s="88"/>
      <c r="Q322" s="88"/>
      <c r="R322" s="88"/>
      <c r="S322" s="88"/>
      <c r="T322" s="89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T322" s="20" t="s">
        <v>155</v>
      </c>
      <c r="AU322" s="20" t="s">
        <v>88</v>
      </c>
    </row>
    <row r="323" s="2" customFormat="1">
      <c r="A323" s="42"/>
      <c r="B323" s="43"/>
      <c r="C323" s="44"/>
      <c r="D323" s="226" t="s">
        <v>156</v>
      </c>
      <c r="E323" s="44"/>
      <c r="F323" s="227" t="s">
        <v>3094</v>
      </c>
      <c r="G323" s="44"/>
      <c r="H323" s="44"/>
      <c r="I323" s="223"/>
      <c r="J323" s="44"/>
      <c r="K323" s="44"/>
      <c r="L323" s="48"/>
      <c r="M323" s="224"/>
      <c r="N323" s="225"/>
      <c r="O323" s="88"/>
      <c r="P323" s="88"/>
      <c r="Q323" s="88"/>
      <c r="R323" s="88"/>
      <c r="S323" s="88"/>
      <c r="T323" s="89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T323" s="20" t="s">
        <v>156</v>
      </c>
      <c r="AU323" s="20" t="s">
        <v>88</v>
      </c>
    </row>
    <row r="324" s="2" customFormat="1">
      <c r="A324" s="42"/>
      <c r="B324" s="43"/>
      <c r="C324" s="44"/>
      <c r="D324" s="221" t="s">
        <v>162</v>
      </c>
      <c r="E324" s="44"/>
      <c r="F324" s="228" t="s">
        <v>3056</v>
      </c>
      <c r="G324" s="44"/>
      <c r="H324" s="44"/>
      <c r="I324" s="223"/>
      <c r="J324" s="44"/>
      <c r="K324" s="44"/>
      <c r="L324" s="48"/>
      <c r="M324" s="224"/>
      <c r="N324" s="225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T324" s="20" t="s">
        <v>162</v>
      </c>
      <c r="AU324" s="20" t="s">
        <v>88</v>
      </c>
    </row>
    <row r="325" s="2" customFormat="1" ht="24.15" customHeight="1">
      <c r="A325" s="42"/>
      <c r="B325" s="43"/>
      <c r="C325" s="208" t="s">
        <v>895</v>
      </c>
      <c r="D325" s="208" t="s">
        <v>149</v>
      </c>
      <c r="E325" s="209" t="s">
        <v>3095</v>
      </c>
      <c r="F325" s="210" t="s">
        <v>3096</v>
      </c>
      <c r="G325" s="211" t="s">
        <v>2709</v>
      </c>
      <c r="H325" s="212">
        <v>1</v>
      </c>
      <c r="I325" s="213"/>
      <c r="J325" s="214">
        <f>ROUND(I325*H325,2)</f>
        <v>0</v>
      </c>
      <c r="K325" s="210" t="s">
        <v>152</v>
      </c>
      <c r="L325" s="48"/>
      <c r="M325" s="215" t="s">
        <v>32</v>
      </c>
      <c r="N325" s="216" t="s">
        <v>49</v>
      </c>
      <c r="O325" s="88"/>
      <c r="P325" s="217">
        <f>O325*H325</f>
        <v>0</v>
      </c>
      <c r="Q325" s="217">
        <v>0.00080000000000000004</v>
      </c>
      <c r="R325" s="217">
        <f>Q325*H325</f>
        <v>0.00080000000000000004</v>
      </c>
      <c r="S325" s="217">
        <v>0</v>
      </c>
      <c r="T325" s="218">
        <f>S325*H325</f>
        <v>0</v>
      </c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R325" s="219" t="s">
        <v>362</v>
      </c>
      <c r="AT325" s="219" t="s">
        <v>149</v>
      </c>
      <c r="AU325" s="219" t="s">
        <v>88</v>
      </c>
      <c r="AY325" s="20" t="s">
        <v>146</v>
      </c>
      <c r="BE325" s="220">
        <f>IF(N325="základní",J325,0)</f>
        <v>0</v>
      </c>
      <c r="BF325" s="220">
        <f>IF(N325="snížená",J325,0)</f>
        <v>0</v>
      </c>
      <c r="BG325" s="220">
        <f>IF(N325="zákl. přenesená",J325,0)</f>
        <v>0</v>
      </c>
      <c r="BH325" s="220">
        <f>IF(N325="sníž. přenesená",J325,0)</f>
        <v>0</v>
      </c>
      <c r="BI325" s="220">
        <f>IF(N325="nulová",J325,0)</f>
        <v>0</v>
      </c>
      <c r="BJ325" s="20" t="s">
        <v>86</v>
      </c>
      <c r="BK325" s="220">
        <f>ROUND(I325*H325,2)</f>
        <v>0</v>
      </c>
      <c r="BL325" s="20" t="s">
        <v>362</v>
      </c>
      <c r="BM325" s="219" t="s">
        <v>3097</v>
      </c>
    </row>
    <row r="326" s="2" customFormat="1">
      <c r="A326" s="42"/>
      <c r="B326" s="43"/>
      <c r="C326" s="44"/>
      <c r="D326" s="221" t="s">
        <v>155</v>
      </c>
      <c r="E326" s="44"/>
      <c r="F326" s="222" t="s">
        <v>3098</v>
      </c>
      <c r="G326" s="44"/>
      <c r="H326" s="44"/>
      <c r="I326" s="223"/>
      <c r="J326" s="44"/>
      <c r="K326" s="44"/>
      <c r="L326" s="48"/>
      <c r="M326" s="224"/>
      <c r="N326" s="225"/>
      <c r="O326" s="88"/>
      <c r="P326" s="88"/>
      <c r="Q326" s="88"/>
      <c r="R326" s="88"/>
      <c r="S326" s="88"/>
      <c r="T326" s="89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T326" s="20" t="s">
        <v>155</v>
      </c>
      <c r="AU326" s="20" t="s">
        <v>88</v>
      </c>
    </row>
    <row r="327" s="2" customFormat="1">
      <c r="A327" s="42"/>
      <c r="B327" s="43"/>
      <c r="C327" s="44"/>
      <c r="D327" s="226" t="s">
        <v>156</v>
      </c>
      <c r="E327" s="44"/>
      <c r="F327" s="227" t="s">
        <v>3099</v>
      </c>
      <c r="G327" s="44"/>
      <c r="H327" s="44"/>
      <c r="I327" s="223"/>
      <c r="J327" s="44"/>
      <c r="K327" s="44"/>
      <c r="L327" s="48"/>
      <c r="M327" s="224"/>
      <c r="N327" s="225"/>
      <c r="O327" s="88"/>
      <c r="P327" s="88"/>
      <c r="Q327" s="88"/>
      <c r="R327" s="88"/>
      <c r="S327" s="88"/>
      <c r="T327" s="89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T327" s="20" t="s">
        <v>156</v>
      </c>
      <c r="AU327" s="20" t="s">
        <v>88</v>
      </c>
    </row>
    <row r="328" s="2" customFormat="1" ht="24.15" customHeight="1">
      <c r="A328" s="42"/>
      <c r="B328" s="43"/>
      <c r="C328" s="208" t="s">
        <v>903</v>
      </c>
      <c r="D328" s="208" t="s">
        <v>149</v>
      </c>
      <c r="E328" s="209" t="s">
        <v>3100</v>
      </c>
      <c r="F328" s="210" t="s">
        <v>3101</v>
      </c>
      <c r="G328" s="211" t="s">
        <v>2709</v>
      </c>
      <c r="H328" s="212">
        <v>2</v>
      </c>
      <c r="I328" s="213"/>
      <c r="J328" s="214">
        <f>ROUND(I328*H328,2)</f>
        <v>0</v>
      </c>
      <c r="K328" s="210" t="s">
        <v>152</v>
      </c>
      <c r="L328" s="48"/>
      <c r="M328" s="215" t="s">
        <v>32</v>
      </c>
      <c r="N328" s="216" t="s">
        <v>49</v>
      </c>
      <c r="O328" s="88"/>
      <c r="P328" s="217">
        <f>O328*H328</f>
        <v>0</v>
      </c>
      <c r="Q328" s="217">
        <v>0.0012999999999999999</v>
      </c>
      <c r="R328" s="217">
        <f>Q328*H328</f>
        <v>0.0025999999999999999</v>
      </c>
      <c r="S328" s="217">
        <v>0</v>
      </c>
      <c r="T328" s="218">
        <f>S328*H328</f>
        <v>0</v>
      </c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R328" s="219" t="s">
        <v>362</v>
      </c>
      <c r="AT328" s="219" t="s">
        <v>149</v>
      </c>
      <c r="AU328" s="219" t="s">
        <v>88</v>
      </c>
      <c r="AY328" s="20" t="s">
        <v>146</v>
      </c>
      <c r="BE328" s="220">
        <f>IF(N328="základní",J328,0)</f>
        <v>0</v>
      </c>
      <c r="BF328" s="220">
        <f>IF(N328="snížená",J328,0)</f>
        <v>0</v>
      </c>
      <c r="BG328" s="220">
        <f>IF(N328="zákl. přenesená",J328,0)</f>
        <v>0</v>
      </c>
      <c r="BH328" s="220">
        <f>IF(N328="sníž. přenesená",J328,0)</f>
        <v>0</v>
      </c>
      <c r="BI328" s="220">
        <f>IF(N328="nulová",J328,0)</f>
        <v>0</v>
      </c>
      <c r="BJ328" s="20" t="s">
        <v>86</v>
      </c>
      <c r="BK328" s="220">
        <f>ROUND(I328*H328,2)</f>
        <v>0</v>
      </c>
      <c r="BL328" s="20" t="s">
        <v>362</v>
      </c>
      <c r="BM328" s="219" t="s">
        <v>3102</v>
      </c>
    </row>
    <row r="329" s="2" customFormat="1">
      <c r="A329" s="42"/>
      <c r="B329" s="43"/>
      <c r="C329" s="44"/>
      <c r="D329" s="221" t="s">
        <v>155</v>
      </c>
      <c r="E329" s="44"/>
      <c r="F329" s="222" t="s">
        <v>3103</v>
      </c>
      <c r="G329" s="44"/>
      <c r="H329" s="44"/>
      <c r="I329" s="223"/>
      <c r="J329" s="44"/>
      <c r="K329" s="44"/>
      <c r="L329" s="48"/>
      <c r="M329" s="224"/>
      <c r="N329" s="225"/>
      <c r="O329" s="88"/>
      <c r="P329" s="88"/>
      <c r="Q329" s="88"/>
      <c r="R329" s="88"/>
      <c r="S329" s="88"/>
      <c r="T329" s="89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T329" s="20" t="s">
        <v>155</v>
      </c>
      <c r="AU329" s="20" t="s">
        <v>88</v>
      </c>
    </row>
    <row r="330" s="2" customFormat="1">
      <c r="A330" s="42"/>
      <c r="B330" s="43"/>
      <c r="C330" s="44"/>
      <c r="D330" s="226" t="s">
        <v>156</v>
      </c>
      <c r="E330" s="44"/>
      <c r="F330" s="227" t="s">
        <v>3104</v>
      </c>
      <c r="G330" s="44"/>
      <c r="H330" s="44"/>
      <c r="I330" s="223"/>
      <c r="J330" s="44"/>
      <c r="K330" s="44"/>
      <c r="L330" s="48"/>
      <c r="M330" s="224"/>
      <c r="N330" s="225"/>
      <c r="O330" s="88"/>
      <c r="P330" s="88"/>
      <c r="Q330" s="88"/>
      <c r="R330" s="88"/>
      <c r="S330" s="88"/>
      <c r="T330" s="89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T330" s="20" t="s">
        <v>156</v>
      </c>
      <c r="AU330" s="20" t="s">
        <v>88</v>
      </c>
    </row>
    <row r="331" s="2" customFormat="1" ht="24.15" customHeight="1">
      <c r="A331" s="42"/>
      <c r="B331" s="43"/>
      <c r="C331" s="208" t="s">
        <v>919</v>
      </c>
      <c r="D331" s="208" t="s">
        <v>149</v>
      </c>
      <c r="E331" s="209" t="s">
        <v>3105</v>
      </c>
      <c r="F331" s="210" t="s">
        <v>3106</v>
      </c>
      <c r="G331" s="211" t="s">
        <v>2709</v>
      </c>
      <c r="H331" s="212">
        <v>1</v>
      </c>
      <c r="I331" s="213"/>
      <c r="J331" s="214">
        <f>ROUND(I331*H331,2)</f>
        <v>0</v>
      </c>
      <c r="K331" s="210" t="s">
        <v>152</v>
      </c>
      <c r="L331" s="48"/>
      <c r="M331" s="215" t="s">
        <v>32</v>
      </c>
      <c r="N331" s="216" t="s">
        <v>49</v>
      </c>
      <c r="O331" s="88"/>
      <c r="P331" s="217">
        <f>O331*H331</f>
        <v>0</v>
      </c>
      <c r="Q331" s="217">
        <v>0.00075000000000000002</v>
      </c>
      <c r="R331" s="217">
        <f>Q331*H331</f>
        <v>0.00075000000000000002</v>
      </c>
      <c r="S331" s="217">
        <v>0</v>
      </c>
      <c r="T331" s="218">
        <f>S331*H331</f>
        <v>0</v>
      </c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R331" s="219" t="s">
        <v>362</v>
      </c>
      <c r="AT331" s="219" t="s">
        <v>149</v>
      </c>
      <c r="AU331" s="219" t="s">
        <v>88</v>
      </c>
      <c r="AY331" s="20" t="s">
        <v>146</v>
      </c>
      <c r="BE331" s="220">
        <f>IF(N331="základní",J331,0)</f>
        <v>0</v>
      </c>
      <c r="BF331" s="220">
        <f>IF(N331="snížená",J331,0)</f>
        <v>0</v>
      </c>
      <c r="BG331" s="220">
        <f>IF(N331="zákl. přenesená",J331,0)</f>
        <v>0</v>
      </c>
      <c r="BH331" s="220">
        <f>IF(N331="sníž. přenesená",J331,0)</f>
        <v>0</v>
      </c>
      <c r="BI331" s="220">
        <f>IF(N331="nulová",J331,0)</f>
        <v>0</v>
      </c>
      <c r="BJ331" s="20" t="s">
        <v>86</v>
      </c>
      <c r="BK331" s="220">
        <f>ROUND(I331*H331,2)</f>
        <v>0</v>
      </c>
      <c r="BL331" s="20" t="s">
        <v>362</v>
      </c>
      <c r="BM331" s="219" t="s">
        <v>3107</v>
      </c>
    </row>
    <row r="332" s="2" customFormat="1">
      <c r="A332" s="42"/>
      <c r="B332" s="43"/>
      <c r="C332" s="44"/>
      <c r="D332" s="221" t="s">
        <v>155</v>
      </c>
      <c r="E332" s="44"/>
      <c r="F332" s="222" t="s">
        <v>3108</v>
      </c>
      <c r="G332" s="44"/>
      <c r="H332" s="44"/>
      <c r="I332" s="223"/>
      <c r="J332" s="44"/>
      <c r="K332" s="44"/>
      <c r="L332" s="48"/>
      <c r="M332" s="224"/>
      <c r="N332" s="225"/>
      <c r="O332" s="88"/>
      <c r="P332" s="88"/>
      <c r="Q332" s="88"/>
      <c r="R332" s="88"/>
      <c r="S332" s="88"/>
      <c r="T332" s="89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T332" s="20" t="s">
        <v>155</v>
      </c>
      <c r="AU332" s="20" t="s">
        <v>88</v>
      </c>
    </row>
    <row r="333" s="2" customFormat="1">
      <c r="A333" s="42"/>
      <c r="B333" s="43"/>
      <c r="C333" s="44"/>
      <c r="D333" s="226" t="s">
        <v>156</v>
      </c>
      <c r="E333" s="44"/>
      <c r="F333" s="227" t="s">
        <v>3109</v>
      </c>
      <c r="G333" s="44"/>
      <c r="H333" s="44"/>
      <c r="I333" s="223"/>
      <c r="J333" s="44"/>
      <c r="K333" s="44"/>
      <c r="L333" s="48"/>
      <c r="M333" s="224"/>
      <c r="N333" s="225"/>
      <c r="O333" s="88"/>
      <c r="P333" s="88"/>
      <c r="Q333" s="88"/>
      <c r="R333" s="88"/>
      <c r="S333" s="88"/>
      <c r="T333" s="89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T333" s="20" t="s">
        <v>156</v>
      </c>
      <c r="AU333" s="20" t="s">
        <v>88</v>
      </c>
    </row>
    <row r="334" s="2" customFormat="1" ht="24.15" customHeight="1">
      <c r="A334" s="42"/>
      <c r="B334" s="43"/>
      <c r="C334" s="208" t="s">
        <v>924</v>
      </c>
      <c r="D334" s="208" t="s">
        <v>149</v>
      </c>
      <c r="E334" s="209" t="s">
        <v>3110</v>
      </c>
      <c r="F334" s="210" t="s">
        <v>3111</v>
      </c>
      <c r="G334" s="211" t="s">
        <v>2709</v>
      </c>
      <c r="H334" s="212">
        <v>2</v>
      </c>
      <c r="I334" s="213"/>
      <c r="J334" s="214">
        <f>ROUND(I334*H334,2)</f>
        <v>0</v>
      </c>
      <c r="K334" s="210" t="s">
        <v>152</v>
      </c>
      <c r="L334" s="48"/>
      <c r="M334" s="215" t="s">
        <v>32</v>
      </c>
      <c r="N334" s="216" t="s">
        <v>49</v>
      </c>
      <c r="O334" s="88"/>
      <c r="P334" s="217">
        <f>O334*H334</f>
        <v>0</v>
      </c>
      <c r="Q334" s="217">
        <v>0.00084999999999999995</v>
      </c>
      <c r="R334" s="217">
        <f>Q334*H334</f>
        <v>0.0016999999999999999</v>
      </c>
      <c r="S334" s="217">
        <v>0</v>
      </c>
      <c r="T334" s="218">
        <f>S334*H334</f>
        <v>0</v>
      </c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R334" s="219" t="s">
        <v>362</v>
      </c>
      <c r="AT334" s="219" t="s">
        <v>149</v>
      </c>
      <c r="AU334" s="219" t="s">
        <v>88</v>
      </c>
      <c r="AY334" s="20" t="s">
        <v>146</v>
      </c>
      <c r="BE334" s="220">
        <f>IF(N334="základní",J334,0)</f>
        <v>0</v>
      </c>
      <c r="BF334" s="220">
        <f>IF(N334="snížená",J334,0)</f>
        <v>0</v>
      </c>
      <c r="BG334" s="220">
        <f>IF(N334="zákl. přenesená",J334,0)</f>
        <v>0</v>
      </c>
      <c r="BH334" s="220">
        <f>IF(N334="sníž. přenesená",J334,0)</f>
        <v>0</v>
      </c>
      <c r="BI334" s="220">
        <f>IF(N334="nulová",J334,0)</f>
        <v>0</v>
      </c>
      <c r="BJ334" s="20" t="s">
        <v>86</v>
      </c>
      <c r="BK334" s="220">
        <f>ROUND(I334*H334,2)</f>
        <v>0</v>
      </c>
      <c r="BL334" s="20" t="s">
        <v>362</v>
      </c>
      <c r="BM334" s="219" t="s">
        <v>3112</v>
      </c>
    </row>
    <row r="335" s="2" customFormat="1">
      <c r="A335" s="42"/>
      <c r="B335" s="43"/>
      <c r="C335" s="44"/>
      <c r="D335" s="221" t="s">
        <v>155</v>
      </c>
      <c r="E335" s="44"/>
      <c r="F335" s="222" t="s">
        <v>3113</v>
      </c>
      <c r="G335" s="44"/>
      <c r="H335" s="44"/>
      <c r="I335" s="223"/>
      <c r="J335" s="44"/>
      <c r="K335" s="44"/>
      <c r="L335" s="48"/>
      <c r="M335" s="224"/>
      <c r="N335" s="225"/>
      <c r="O335" s="88"/>
      <c r="P335" s="88"/>
      <c r="Q335" s="88"/>
      <c r="R335" s="88"/>
      <c r="S335" s="88"/>
      <c r="T335" s="89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T335" s="20" t="s">
        <v>155</v>
      </c>
      <c r="AU335" s="20" t="s">
        <v>88</v>
      </c>
    </row>
    <row r="336" s="2" customFormat="1">
      <c r="A336" s="42"/>
      <c r="B336" s="43"/>
      <c r="C336" s="44"/>
      <c r="D336" s="226" t="s">
        <v>156</v>
      </c>
      <c r="E336" s="44"/>
      <c r="F336" s="227" t="s">
        <v>3114</v>
      </c>
      <c r="G336" s="44"/>
      <c r="H336" s="44"/>
      <c r="I336" s="223"/>
      <c r="J336" s="44"/>
      <c r="K336" s="44"/>
      <c r="L336" s="48"/>
      <c r="M336" s="224"/>
      <c r="N336" s="225"/>
      <c r="O336" s="88"/>
      <c r="P336" s="88"/>
      <c r="Q336" s="88"/>
      <c r="R336" s="88"/>
      <c r="S336" s="88"/>
      <c r="T336" s="89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T336" s="20" t="s">
        <v>156</v>
      </c>
      <c r="AU336" s="20" t="s">
        <v>88</v>
      </c>
    </row>
    <row r="337" s="2" customFormat="1" ht="33" customHeight="1">
      <c r="A337" s="42"/>
      <c r="B337" s="43"/>
      <c r="C337" s="208" t="s">
        <v>930</v>
      </c>
      <c r="D337" s="208" t="s">
        <v>149</v>
      </c>
      <c r="E337" s="209" t="s">
        <v>3115</v>
      </c>
      <c r="F337" s="210" t="s">
        <v>3116</v>
      </c>
      <c r="G337" s="211" t="s">
        <v>2709</v>
      </c>
      <c r="H337" s="212">
        <v>1</v>
      </c>
      <c r="I337" s="213"/>
      <c r="J337" s="214">
        <f>ROUND(I337*H337,2)</f>
        <v>0</v>
      </c>
      <c r="K337" s="210" t="s">
        <v>152</v>
      </c>
      <c r="L337" s="48"/>
      <c r="M337" s="215" t="s">
        <v>32</v>
      </c>
      <c r="N337" s="216" t="s">
        <v>49</v>
      </c>
      <c r="O337" s="88"/>
      <c r="P337" s="217">
        <f>O337*H337</f>
        <v>0</v>
      </c>
      <c r="Q337" s="217">
        <v>0.0049300000000000004</v>
      </c>
      <c r="R337" s="217">
        <f>Q337*H337</f>
        <v>0.0049300000000000004</v>
      </c>
      <c r="S337" s="217">
        <v>0</v>
      </c>
      <c r="T337" s="218">
        <f>S337*H337</f>
        <v>0</v>
      </c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R337" s="219" t="s">
        <v>362</v>
      </c>
      <c r="AT337" s="219" t="s">
        <v>149</v>
      </c>
      <c r="AU337" s="219" t="s">
        <v>88</v>
      </c>
      <c r="AY337" s="20" t="s">
        <v>146</v>
      </c>
      <c r="BE337" s="220">
        <f>IF(N337="základní",J337,0)</f>
        <v>0</v>
      </c>
      <c r="BF337" s="220">
        <f>IF(N337="snížená",J337,0)</f>
        <v>0</v>
      </c>
      <c r="BG337" s="220">
        <f>IF(N337="zákl. přenesená",J337,0)</f>
        <v>0</v>
      </c>
      <c r="BH337" s="220">
        <f>IF(N337="sníž. přenesená",J337,0)</f>
        <v>0</v>
      </c>
      <c r="BI337" s="220">
        <f>IF(N337="nulová",J337,0)</f>
        <v>0</v>
      </c>
      <c r="BJ337" s="20" t="s">
        <v>86</v>
      </c>
      <c r="BK337" s="220">
        <f>ROUND(I337*H337,2)</f>
        <v>0</v>
      </c>
      <c r="BL337" s="20" t="s">
        <v>362</v>
      </c>
      <c r="BM337" s="219" t="s">
        <v>3117</v>
      </c>
    </row>
    <row r="338" s="2" customFormat="1">
      <c r="A338" s="42"/>
      <c r="B338" s="43"/>
      <c r="C338" s="44"/>
      <c r="D338" s="221" t="s">
        <v>155</v>
      </c>
      <c r="E338" s="44"/>
      <c r="F338" s="222" t="s">
        <v>3118</v>
      </c>
      <c r="G338" s="44"/>
      <c r="H338" s="44"/>
      <c r="I338" s="223"/>
      <c r="J338" s="44"/>
      <c r="K338" s="44"/>
      <c r="L338" s="48"/>
      <c r="M338" s="224"/>
      <c r="N338" s="225"/>
      <c r="O338" s="88"/>
      <c r="P338" s="88"/>
      <c r="Q338" s="88"/>
      <c r="R338" s="88"/>
      <c r="S338" s="88"/>
      <c r="T338" s="89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T338" s="20" t="s">
        <v>155</v>
      </c>
      <c r="AU338" s="20" t="s">
        <v>88</v>
      </c>
    </row>
    <row r="339" s="2" customFormat="1">
      <c r="A339" s="42"/>
      <c r="B339" s="43"/>
      <c r="C339" s="44"/>
      <c r="D339" s="226" t="s">
        <v>156</v>
      </c>
      <c r="E339" s="44"/>
      <c r="F339" s="227" t="s">
        <v>3119</v>
      </c>
      <c r="G339" s="44"/>
      <c r="H339" s="44"/>
      <c r="I339" s="223"/>
      <c r="J339" s="44"/>
      <c r="K339" s="44"/>
      <c r="L339" s="48"/>
      <c r="M339" s="224"/>
      <c r="N339" s="225"/>
      <c r="O339" s="88"/>
      <c r="P339" s="88"/>
      <c r="Q339" s="88"/>
      <c r="R339" s="88"/>
      <c r="S339" s="88"/>
      <c r="T339" s="89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T339" s="20" t="s">
        <v>156</v>
      </c>
      <c r="AU339" s="20" t="s">
        <v>88</v>
      </c>
    </row>
    <row r="340" s="2" customFormat="1">
      <c r="A340" s="42"/>
      <c r="B340" s="43"/>
      <c r="C340" s="44"/>
      <c r="D340" s="221" t="s">
        <v>162</v>
      </c>
      <c r="E340" s="44"/>
      <c r="F340" s="228" t="s">
        <v>3056</v>
      </c>
      <c r="G340" s="44"/>
      <c r="H340" s="44"/>
      <c r="I340" s="223"/>
      <c r="J340" s="44"/>
      <c r="K340" s="44"/>
      <c r="L340" s="48"/>
      <c r="M340" s="224"/>
      <c r="N340" s="225"/>
      <c r="O340" s="88"/>
      <c r="P340" s="88"/>
      <c r="Q340" s="88"/>
      <c r="R340" s="88"/>
      <c r="S340" s="88"/>
      <c r="T340" s="89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T340" s="20" t="s">
        <v>162</v>
      </c>
      <c r="AU340" s="20" t="s">
        <v>88</v>
      </c>
    </row>
    <row r="341" s="2" customFormat="1" ht="24.15" customHeight="1">
      <c r="A341" s="42"/>
      <c r="B341" s="43"/>
      <c r="C341" s="208" t="s">
        <v>935</v>
      </c>
      <c r="D341" s="208" t="s">
        <v>149</v>
      </c>
      <c r="E341" s="209" t="s">
        <v>3120</v>
      </c>
      <c r="F341" s="210" t="s">
        <v>3121</v>
      </c>
      <c r="G341" s="211" t="s">
        <v>2709</v>
      </c>
      <c r="H341" s="212">
        <v>1</v>
      </c>
      <c r="I341" s="213"/>
      <c r="J341" s="214">
        <f>ROUND(I341*H341,2)</f>
        <v>0</v>
      </c>
      <c r="K341" s="210" t="s">
        <v>152</v>
      </c>
      <c r="L341" s="48"/>
      <c r="M341" s="215" t="s">
        <v>32</v>
      </c>
      <c r="N341" s="216" t="s">
        <v>49</v>
      </c>
      <c r="O341" s="88"/>
      <c r="P341" s="217">
        <f>O341*H341</f>
        <v>0</v>
      </c>
      <c r="Q341" s="217">
        <v>0.014749999999999999</v>
      </c>
      <c r="R341" s="217">
        <f>Q341*H341</f>
        <v>0.014749999999999999</v>
      </c>
      <c r="S341" s="217">
        <v>0</v>
      </c>
      <c r="T341" s="218">
        <f>S341*H341</f>
        <v>0</v>
      </c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R341" s="219" t="s">
        <v>362</v>
      </c>
      <c r="AT341" s="219" t="s">
        <v>149</v>
      </c>
      <c r="AU341" s="219" t="s">
        <v>88</v>
      </c>
      <c r="AY341" s="20" t="s">
        <v>146</v>
      </c>
      <c r="BE341" s="220">
        <f>IF(N341="základní",J341,0)</f>
        <v>0</v>
      </c>
      <c r="BF341" s="220">
        <f>IF(N341="snížená",J341,0)</f>
        <v>0</v>
      </c>
      <c r="BG341" s="220">
        <f>IF(N341="zákl. přenesená",J341,0)</f>
        <v>0</v>
      </c>
      <c r="BH341" s="220">
        <f>IF(N341="sníž. přenesená",J341,0)</f>
        <v>0</v>
      </c>
      <c r="BI341" s="220">
        <f>IF(N341="nulová",J341,0)</f>
        <v>0</v>
      </c>
      <c r="BJ341" s="20" t="s">
        <v>86</v>
      </c>
      <c r="BK341" s="220">
        <f>ROUND(I341*H341,2)</f>
        <v>0</v>
      </c>
      <c r="BL341" s="20" t="s">
        <v>362</v>
      </c>
      <c r="BM341" s="219" t="s">
        <v>3122</v>
      </c>
    </row>
    <row r="342" s="2" customFormat="1">
      <c r="A342" s="42"/>
      <c r="B342" s="43"/>
      <c r="C342" s="44"/>
      <c r="D342" s="221" t="s">
        <v>155</v>
      </c>
      <c r="E342" s="44"/>
      <c r="F342" s="222" t="s">
        <v>3123</v>
      </c>
      <c r="G342" s="44"/>
      <c r="H342" s="44"/>
      <c r="I342" s="223"/>
      <c r="J342" s="44"/>
      <c r="K342" s="44"/>
      <c r="L342" s="48"/>
      <c r="M342" s="224"/>
      <c r="N342" s="225"/>
      <c r="O342" s="88"/>
      <c r="P342" s="88"/>
      <c r="Q342" s="88"/>
      <c r="R342" s="88"/>
      <c r="S342" s="88"/>
      <c r="T342" s="89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T342" s="20" t="s">
        <v>155</v>
      </c>
      <c r="AU342" s="20" t="s">
        <v>88</v>
      </c>
    </row>
    <row r="343" s="2" customFormat="1">
      <c r="A343" s="42"/>
      <c r="B343" s="43"/>
      <c r="C343" s="44"/>
      <c r="D343" s="226" t="s">
        <v>156</v>
      </c>
      <c r="E343" s="44"/>
      <c r="F343" s="227" t="s">
        <v>3124</v>
      </c>
      <c r="G343" s="44"/>
      <c r="H343" s="44"/>
      <c r="I343" s="223"/>
      <c r="J343" s="44"/>
      <c r="K343" s="44"/>
      <c r="L343" s="48"/>
      <c r="M343" s="224"/>
      <c r="N343" s="225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T343" s="20" t="s">
        <v>156</v>
      </c>
      <c r="AU343" s="20" t="s">
        <v>88</v>
      </c>
    </row>
    <row r="344" s="2" customFormat="1">
      <c r="A344" s="42"/>
      <c r="B344" s="43"/>
      <c r="C344" s="44"/>
      <c r="D344" s="221" t="s">
        <v>162</v>
      </c>
      <c r="E344" s="44"/>
      <c r="F344" s="228" t="s">
        <v>3056</v>
      </c>
      <c r="G344" s="44"/>
      <c r="H344" s="44"/>
      <c r="I344" s="223"/>
      <c r="J344" s="44"/>
      <c r="K344" s="44"/>
      <c r="L344" s="48"/>
      <c r="M344" s="224"/>
      <c r="N344" s="225"/>
      <c r="O344" s="88"/>
      <c r="P344" s="88"/>
      <c r="Q344" s="88"/>
      <c r="R344" s="88"/>
      <c r="S344" s="88"/>
      <c r="T344" s="89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T344" s="20" t="s">
        <v>162</v>
      </c>
      <c r="AU344" s="20" t="s">
        <v>88</v>
      </c>
    </row>
    <row r="345" s="2" customFormat="1" ht="16.5" customHeight="1">
      <c r="A345" s="42"/>
      <c r="B345" s="43"/>
      <c r="C345" s="208" t="s">
        <v>941</v>
      </c>
      <c r="D345" s="208" t="s">
        <v>149</v>
      </c>
      <c r="E345" s="209" t="s">
        <v>3125</v>
      </c>
      <c r="F345" s="210" t="s">
        <v>3126</v>
      </c>
      <c r="G345" s="211" t="s">
        <v>2709</v>
      </c>
      <c r="H345" s="212">
        <v>2</v>
      </c>
      <c r="I345" s="213"/>
      <c r="J345" s="214">
        <f>ROUND(I345*H345,2)</f>
        <v>0</v>
      </c>
      <c r="K345" s="210" t="s">
        <v>152</v>
      </c>
      <c r="L345" s="48"/>
      <c r="M345" s="215" t="s">
        <v>32</v>
      </c>
      <c r="N345" s="216" t="s">
        <v>49</v>
      </c>
      <c r="O345" s="88"/>
      <c r="P345" s="217">
        <f>O345*H345</f>
        <v>0</v>
      </c>
      <c r="Q345" s="217">
        <v>0.00064000000000000005</v>
      </c>
      <c r="R345" s="217">
        <f>Q345*H345</f>
        <v>0.0012800000000000001</v>
      </c>
      <c r="S345" s="217">
        <v>0</v>
      </c>
      <c r="T345" s="218">
        <f>S345*H345</f>
        <v>0</v>
      </c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R345" s="219" t="s">
        <v>362</v>
      </c>
      <c r="AT345" s="219" t="s">
        <v>149</v>
      </c>
      <c r="AU345" s="219" t="s">
        <v>88</v>
      </c>
      <c r="AY345" s="20" t="s">
        <v>146</v>
      </c>
      <c r="BE345" s="220">
        <f>IF(N345="základní",J345,0)</f>
        <v>0</v>
      </c>
      <c r="BF345" s="220">
        <f>IF(N345="snížená",J345,0)</f>
        <v>0</v>
      </c>
      <c r="BG345" s="220">
        <f>IF(N345="zákl. přenesená",J345,0)</f>
        <v>0</v>
      </c>
      <c r="BH345" s="220">
        <f>IF(N345="sníž. přenesená",J345,0)</f>
        <v>0</v>
      </c>
      <c r="BI345" s="220">
        <f>IF(N345="nulová",J345,0)</f>
        <v>0</v>
      </c>
      <c r="BJ345" s="20" t="s">
        <v>86</v>
      </c>
      <c r="BK345" s="220">
        <f>ROUND(I345*H345,2)</f>
        <v>0</v>
      </c>
      <c r="BL345" s="20" t="s">
        <v>362</v>
      </c>
      <c r="BM345" s="219" t="s">
        <v>3127</v>
      </c>
    </row>
    <row r="346" s="2" customFormat="1">
      <c r="A346" s="42"/>
      <c r="B346" s="43"/>
      <c r="C346" s="44"/>
      <c r="D346" s="221" t="s">
        <v>155</v>
      </c>
      <c r="E346" s="44"/>
      <c r="F346" s="222" t="s">
        <v>3128</v>
      </c>
      <c r="G346" s="44"/>
      <c r="H346" s="44"/>
      <c r="I346" s="223"/>
      <c r="J346" s="44"/>
      <c r="K346" s="44"/>
      <c r="L346" s="48"/>
      <c r="M346" s="224"/>
      <c r="N346" s="225"/>
      <c r="O346" s="88"/>
      <c r="P346" s="88"/>
      <c r="Q346" s="88"/>
      <c r="R346" s="88"/>
      <c r="S346" s="88"/>
      <c r="T346" s="89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T346" s="20" t="s">
        <v>155</v>
      </c>
      <c r="AU346" s="20" t="s">
        <v>88</v>
      </c>
    </row>
    <row r="347" s="2" customFormat="1">
      <c r="A347" s="42"/>
      <c r="B347" s="43"/>
      <c r="C347" s="44"/>
      <c r="D347" s="226" t="s">
        <v>156</v>
      </c>
      <c r="E347" s="44"/>
      <c r="F347" s="227" t="s">
        <v>3129</v>
      </c>
      <c r="G347" s="44"/>
      <c r="H347" s="44"/>
      <c r="I347" s="223"/>
      <c r="J347" s="44"/>
      <c r="K347" s="44"/>
      <c r="L347" s="48"/>
      <c r="M347" s="224"/>
      <c r="N347" s="225"/>
      <c r="O347" s="88"/>
      <c r="P347" s="88"/>
      <c r="Q347" s="88"/>
      <c r="R347" s="88"/>
      <c r="S347" s="88"/>
      <c r="T347" s="89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T347" s="20" t="s">
        <v>156</v>
      </c>
      <c r="AU347" s="20" t="s">
        <v>88</v>
      </c>
    </row>
    <row r="348" s="2" customFormat="1" ht="16.5" customHeight="1">
      <c r="A348" s="42"/>
      <c r="B348" s="43"/>
      <c r="C348" s="265" t="s">
        <v>945</v>
      </c>
      <c r="D348" s="265" t="s">
        <v>286</v>
      </c>
      <c r="E348" s="266" t="s">
        <v>3130</v>
      </c>
      <c r="F348" s="267" t="s">
        <v>3131</v>
      </c>
      <c r="G348" s="268" t="s">
        <v>802</v>
      </c>
      <c r="H348" s="269">
        <v>2</v>
      </c>
      <c r="I348" s="270"/>
      <c r="J348" s="271">
        <f>ROUND(I348*H348,2)</f>
        <v>0</v>
      </c>
      <c r="K348" s="267" t="s">
        <v>152</v>
      </c>
      <c r="L348" s="272"/>
      <c r="M348" s="273" t="s">
        <v>32</v>
      </c>
      <c r="N348" s="274" t="s">
        <v>49</v>
      </c>
      <c r="O348" s="88"/>
      <c r="P348" s="217">
        <f>O348*H348</f>
        <v>0</v>
      </c>
      <c r="Q348" s="217">
        <v>0.014</v>
      </c>
      <c r="R348" s="217">
        <f>Q348*H348</f>
        <v>0.028000000000000001</v>
      </c>
      <c r="S348" s="217">
        <v>0</v>
      </c>
      <c r="T348" s="218">
        <f>S348*H348</f>
        <v>0</v>
      </c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R348" s="219" t="s">
        <v>538</v>
      </c>
      <c r="AT348" s="219" t="s">
        <v>286</v>
      </c>
      <c r="AU348" s="219" t="s">
        <v>88</v>
      </c>
      <c r="AY348" s="20" t="s">
        <v>146</v>
      </c>
      <c r="BE348" s="220">
        <f>IF(N348="základní",J348,0)</f>
        <v>0</v>
      </c>
      <c r="BF348" s="220">
        <f>IF(N348="snížená",J348,0)</f>
        <v>0</v>
      </c>
      <c r="BG348" s="220">
        <f>IF(N348="zákl. přenesená",J348,0)</f>
        <v>0</v>
      </c>
      <c r="BH348" s="220">
        <f>IF(N348="sníž. přenesená",J348,0)</f>
        <v>0</v>
      </c>
      <c r="BI348" s="220">
        <f>IF(N348="nulová",J348,0)</f>
        <v>0</v>
      </c>
      <c r="BJ348" s="20" t="s">
        <v>86</v>
      </c>
      <c r="BK348" s="220">
        <f>ROUND(I348*H348,2)</f>
        <v>0</v>
      </c>
      <c r="BL348" s="20" t="s">
        <v>362</v>
      </c>
      <c r="BM348" s="219" t="s">
        <v>3132</v>
      </c>
    </row>
    <row r="349" s="2" customFormat="1">
      <c r="A349" s="42"/>
      <c r="B349" s="43"/>
      <c r="C349" s="44"/>
      <c r="D349" s="221" t="s">
        <v>155</v>
      </c>
      <c r="E349" s="44"/>
      <c r="F349" s="222" t="s">
        <v>3131</v>
      </c>
      <c r="G349" s="44"/>
      <c r="H349" s="44"/>
      <c r="I349" s="223"/>
      <c r="J349" s="44"/>
      <c r="K349" s="44"/>
      <c r="L349" s="48"/>
      <c r="M349" s="224"/>
      <c r="N349" s="225"/>
      <c r="O349" s="88"/>
      <c r="P349" s="88"/>
      <c r="Q349" s="88"/>
      <c r="R349" s="88"/>
      <c r="S349" s="88"/>
      <c r="T349" s="89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T349" s="20" t="s">
        <v>155</v>
      </c>
      <c r="AU349" s="20" t="s">
        <v>88</v>
      </c>
    </row>
    <row r="350" s="2" customFormat="1" ht="24.15" customHeight="1">
      <c r="A350" s="42"/>
      <c r="B350" s="43"/>
      <c r="C350" s="265" t="s">
        <v>956</v>
      </c>
      <c r="D350" s="265" t="s">
        <v>286</v>
      </c>
      <c r="E350" s="266" t="s">
        <v>3133</v>
      </c>
      <c r="F350" s="267" t="s">
        <v>3134</v>
      </c>
      <c r="G350" s="268" t="s">
        <v>802</v>
      </c>
      <c r="H350" s="269">
        <v>1</v>
      </c>
      <c r="I350" s="270"/>
      <c r="J350" s="271">
        <f>ROUND(I350*H350,2)</f>
        <v>0</v>
      </c>
      <c r="K350" s="267" t="s">
        <v>32</v>
      </c>
      <c r="L350" s="272"/>
      <c r="M350" s="273" t="s">
        <v>32</v>
      </c>
      <c r="N350" s="274" t="s">
        <v>49</v>
      </c>
      <c r="O350" s="88"/>
      <c r="P350" s="217">
        <f>O350*H350</f>
        <v>0</v>
      </c>
      <c r="Q350" s="217">
        <v>0.0025999999999999999</v>
      </c>
      <c r="R350" s="217">
        <f>Q350*H350</f>
        <v>0.0025999999999999999</v>
      </c>
      <c r="S350" s="217">
        <v>0</v>
      </c>
      <c r="T350" s="218">
        <f>S350*H350</f>
        <v>0</v>
      </c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R350" s="219" t="s">
        <v>538</v>
      </c>
      <c r="AT350" s="219" t="s">
        <v>286</v>
      </c>
      <c r="AU350" s="219" t="s">
        <v>88</v>
      </c>
      <c r="AY350" s="20" t="s">
        <v>146</v>
      </c>
      <c r="BE350" s="220">
        <f>IF(N350="základní",J350,0)</f>
        <v>0</v>
      </c>
      <c r="BF350" s="220">
        <f>IF(N350="snížená",J350,0)</f>
        <v>0</v>
      </c>
      <c r="BG350" s="220">
        <f>IF(N350="zákl. přenesená",J350,0)</f>
        <v>0</v>
      </c>
      <c r="BH350" s="220">
        <f>IF(N350="sníž. přenesená",J350,0)</f>
        <v>0</v>
      </c>
      <c r="BI350" s="220">
        <f>IF(N350="nulová",J350,0)</f>
        <v>0</v>
      </c>
      <c r="BJ350" s="20" t="s">
        <v>86</v>
      </c>
      <c r="BK350" s="220">
        <f>ROUND(I350*H350,2)</f>
        <v>0</v>
      </c>
      <c r="BL350" s="20" t="s">
        <v>362</v>
      </c>
      <c r="BM350" s="219" t="s">
        <v>3135</v>
      </c>
    </row>
    <row r="351" s="2" customFormat="1">
      <c r="A351" s="42"/>
      <c r="B351" s="43"/>
      <c r="C351" s="44"/>
      <c r="D351" s="221" t="s">
        <v>155</v>
      </c>
      <c r="E351" s="44"/>
      <c r="F351" s="222" t="s">
        <v>3134</v>
      </c>
      <c r="G351" s="44"/>
      <c r="H351" s="44"/>
      <c r="I351" s="223"/>
      <c r="J351" s="44"/>
      <c r="K351" s="44"/>
      <c r="L351" s="48"/>
      <c r="M351" s="224"/>
      <c r="N351" s="225"/>
      <c r="O351" s="88"/>
      <c r="P351" s="88"/>
      <c r="Q351" s="88"/>
      <c r="R351" s="88"/>
      <c r="S351" s="88"/>
      <c r="T351" s="89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T351" s="20" t="s">
        <v>155</v>
      </c>
      <c r="AU351" s="20" t="s">
        <v>88</v>
      </c>
    </row>
    <row r="352" s="2" customFormat="1" ht="24.15" customHeight="1">
      <c r="A352" s="42"/>
      <c r="B352" s="43"/>
      <c r="C352" s="208" t="s">
        <v>961</v>
      </c>
      <c r="D352" s="208" t="s">
        <v>149</v>
      </c>
      <c r="E352" s="209" t="s">
        <v>3136</v>
      </c>
      <c r="F352" s="210" t="s">
        <v>3137</v>
      </c>
      <c r="G352" s="211" t="s">
        <v>2709</v>
      </c>
      <c r="H352" s="212">
        <v>39</v>
      </c>
      <c r="I352" s="213"/>
      <c r="J352" s="214">
        <f>ROUND(I352*H352,2)</f>
        <v>0</v>
      </c>
      <c r="K352" s="210" t="s">
        <v>152</v>
      </c>
      <c r="L352" s="48"/>
      <c r="M352" s="215" t="s">
        <v>32</v>
      </c>
      <c r="N352" s="216" t="s">
        <v>49</v>
      </c>
      <c r="O352" s="88"/>
      <c r="P352" s="217">
        <f>O352*H352</f>
        <v>0</v>
      </c>
      <c r="Q352" s="217">
        <v>0.00024000000000000001</v>
      </c>
      <c r="R352" s="217">
        <f>Q352*H352</f>
        <v>0.0093600000000000003</v>
      </c>
      <c r="S352" s="217">
        <v>0</v>
      </c>
      <c r="T352" s="218">
        <f>S352*H352</f>
        <v>0</v>
      </c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R352" s="219" t="s">
        <v>362</v>
      </c>
      <c r="AT352" s="219" t="s">
        <v>149</v>
      </c>
      <c r="AU352" s="219" t="s">
        <v>88</v>
      </c>
      <c r="AY352" s="20" t="s">
        <v>146</v>
      </c>
      <c r="BE352" s="220">
        <f>IF(N352="základní",J352,0)</f>
        <v>0</v>
      </c>
      <c r="BF352" s="220">
        <f>IF(N352="snížená",J352,0)</f>
        <v>0</v>
      </c>
      <c r="BG352" s="220">
        <f>IF(N352="zákl. přenesená",J352,0)</f>
        <v>0</v>
      </c>
      <c r="BH352" s="220">
        <f>IF(N352="sníž. přenesená",J352,0)</f>
        <v>0</v>
      </c>
      <c r="BI352" s="220">
        <f>IF(N352="nulová",J352,0)</f>
        <v>0</v>
      </c>
      <c r="BJ352" s="20" t="s">
        <v>86</v>
      </c>
      <c r="BK352" s="220">
        <f>ROUND(I352*H352,2)</f>
        <v>0</v>
      </c>
      <c r="BL352" s="20" t="s">
        <v>362</v>
      </c>
      <c r="BM352" s="219" t="s">
        <v>3138</v>
      </c>
    </row>
    <row r="353" s="2" customFormat="1">
      <c r="A353" s="42"/>
      <c r="B353" s="43"/>
      <c r="C353" s="44"/>
      <c r="D353" s="221" t="s">
        <v>155</v>
      </c>
      <c r="E353" s="44"/>
      <c r="F353" s="222" t="s">
        <v>3139</v>
      </c>
      <c r="G353" s="44"/>
      <c r="H353" s="44"/>
      <c r="I353" s="223"/>
      <c r="J353" s="44"/>
      <c r="K353" s="44"/>
      <c r="L353" s="48"/>
      <c r="M353" s="224"/>
      <c r="N353" s="225"/>
      <c r="O353" s="88"/>
      <c r="P353" s="88"/>
      <c r="Q353" s="88"/>
      <c r="R353" s="88"/>
      <c r="S353" s="88"/>
      <c r="T353" s="89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T353" s="20" t="s">
        <v>155</v>
      </c>
      <c r="AU353" s="20" t="s">
        <v>88</v>
      </c>
    </row>
    <row r="354" s="2" customFormat="1">
      <c r="A354" s="42"/>
      <c r="B354" s="43"/>
      <c r="C354" s="44"/>
      <c r="D354" s="226" t="s">
        <v>156</v>
      </c>
      <c r="E354" s="44"/>
      <c r="F354" s="227" t="s">
        <v>3140</v>
      </c>
      <c r="G354" s="44"/>
      <c r="H354" s="44"/>
      <c r="I354" s="223"/>
      <c r="J354" s="44"/>
      <c r="K354" s="44"/>
      <c r="L354" s="48"/>
      <c r="M354" s="224"/>
      <c r="N354" s="225"/>
      <c r="O354" s="88"/>
      <c r="P354" s="88"/>
      <c r="Q354" s="88"/>
      <c r="R354" s="88"/>
      <c r="S354" s="88"/>
      <c r="T354" s="89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T354" s="20" t="s">
        <v>156</v>
      </c>
      <c r="AU354" s="20" t="s">
        <v>88</v>
      </c>
    </row>
    <row r="355" s="2" customFormat="1" ht="16.5" customHeight="1">
      <c r="A355" s="42"/>
      <c r="B355" s="43"/>
      <c r="C355" s="208" t="s">
        <v>963</v>
      </c>
      <c r="D355" s="208" t="s">
        <v>149</v>
      </c>
      <c r="E355" s="209" t="s">
        <v>3141</v>
      </c>
      <c r="F355" s="210" t="s">
        <v>3142</v>
      </c>
      <c r="G355" s="211" t="s">
        <v>802</v>
      </c>
      <c r="H355" s="212">
        <v>4</v>
      </c>
      <c r="I355" s="213"/>
      <c r="J355" s="214">
        <f>ROUND(I355*H355,2)</f>
        <v>0</v>
      </c>
      <c r="K355" s="210" t="s">
        <v>152</v>
      </c>
      <c r="L355" s="48"/>
      <c r="M355" s="215" t="s">
        <v>32</v>
      </c>
      <c r="N355" s="216" t="s">
        <v>49</v>
      </c>
      <c r="O355" s="88"/>
      <c r="P355" s="217">
        <f>O355*H355</f>
        <v>0</v>
      </c>
      <c r="Q355" s="217">
        <v>0.00109</v>
      </c>
      <c r="R355" s="217">
        <f>Q355*H355</f>
        <v>0.0043600000000000002</v>
      </c>
      <c r="S355" s="217">
        <v>0</v>
      </c>
      <c r="T355" s="218">
        <f>S355*H355</f>
        <v>0</v>
      </c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R355" s="219" t="s">
        <v>362</v>
      </c>
      <c r="AT355" s="219" t="s">
        <v>149</v>
      </c>
      <c r="AU355" s="219" t="s">
        <v>88</v>
      </c>
      <c r="AY355" s="20" t="s">
        <v>146</v>
      </c>
      <c r="BE355" s="220">
        <f>IF(N355="základní",J355,0)</f>
        <v>0</v>
      </c>
      <c r="BF355" s="220">
        <f>IF(N355="snížená",J355,0)</f>
        <v>0</v>
      </c>
      <c r="BG355" s="220">
        <f>IF(N355="zákl. přenesená",J355,0)</f>
        <v>0</v>
      </c>
      <c r="BH355" s="220">
        <f>IF(N355="sníž. přenesená",J355,0)</f>
        <v>0</v>
      </c>
      <c r="BI355" s="220">
        <f>IF(N355="nulová",J355,0)</f>
        <v>0</v>
      </c>
      <c r="BJ355" s="20" t="s">
        <v>86</v>
      </c>
      <c r="BK355" s="220">
        <f>ROUND(I355*H355,2)</f>
        <v>0</v>
      </c>
      <c r="BL355" s="20" t="s">
        <v>362</v>
      </c>
      <c r="BM355" s="219" t="s">
        <v>3143</v>
      </c>
    </row>
    <row r="356" s="2" customFormat="1">
      <c r="A356" s="42"/>
      <c r="B356" s="43"/>
      <c r="C356" s="44"/>
      <c r="D356" s="221" t="s">
        <v>155</v>
      </c>
      <c r="E356" s="44"/>
      <c r="F356" s="222" t="s">
        <v>3144</v>
      </c>
      <c r="G356" s="44"/>
      <c r="H356" s="44"/>
      <c r="I356" s="223"/>
      <c r="J356" s="44"/>
      <c r="K356" s="44"/>
      <c r="L356" s="48"/>
      <c r="M356" s="224"/>
      <c r="N356" s="225"/>
      <c r="O356" s="88"/>
      <c r="P356" s="88"/>
      <c r="Q356" s="88"/>
      <c r="R356" s="88"/>
      <c r="S356" s="88"/>
      <c r="T356" s="89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T356" s="20" t="s">
        <v>155</v>
      </c>
      <c r="AU356" s="20" t="s">
        <v>88</v>
      </c>
    </row>
    <row r="357" s="2" customFormat="1">
      <c r="A357" s="42"/>
      <c r="B357" s="43"/>
      <c r="C357" s="44"/>
      <c r="D357" s="226" t="s">
        <v>156</v>
      </c>
      <c r="E357" s="44"/>
      <c r="F357" s="227" t="s">
        <v>3145</v>
      </c>
      <c r="G357" s="44"/>
      <c r="H357" s="44"/>
      <c r="I357" s="223"/>
      <c r="J357" s="44"/>
      <c r="K357" s="44"/>
      <c r="L357" s="48"/>
      <c r="M357" s="224"/>
      <c r="N357" s="225"/>
      <c r="O357" s="88"/>
      <c r="P357" s="88"/>
      <c r="Q357" s="88"/>
      <c r="R357" s="88"/>
      <c r="S357" s="88"/>
      <c r="T357" s="89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T357" s="20" t="s">
        <v>156</v>
      </c>
      <c r="AU357" s="20" t="s">
        <v>88</v>
      </c>
    </row>
    <row r="358" s="2" customFormat="1" ht="24.15" customHeight="1">
      <c r="A358" s="42"/>
      <c r="B358" s="43"/>
      <c r="C358" s="208" t="s">
        <v>968</v>
      </c>
      <c r="D358" s="208" t="s">
        <v>149</v>
      </c>
      <c r="E358" s="209" t="s">
        <v>3146</v>
      </c>
      <c r="F358" s="210" t="s">
        <v>3147</v>
      </c>
      <c r="G358" s="211" t="s">
        <v>2709</v>
      </c>
      <c r="H358" s="212">
        <v>3</v>
      </c>
      <c r="I358" s="213"/>
      <c r="J358" s="214">
        <f>ROUND(I358*H358,2)</f>
        <v>0</v>
      </c>
      <c r="K358" s="210" t="s">
        <v>152</v>
      </c>
      <c r="L358" s="48"/>
      <c r="M358" s="215" t="s">
        <v>32</v>
      </c>
      <c r="N358" s="216" t="s">
        <v>49</v>
      </c>
      <c r="O358" s="88"/>
      <c r="P358" s="217">
        <f>O358*H358</f>
        <v>0</v>
      </c>
      <c r="Q358" s="217">
        <v>0.00172</v>
      </c>
      <c r="R358" s="217">
        <f>Q358*H358</f>
        <v>0.0051599999999999997</v>
      </c>
      <c r="S358" s="217">
        <v>0</v>
      </c>
      <c r="T358" s="218">
        <f>S358*H358</f>
        <v>0</v>
      </c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R358" s="219" t="s">
        <v>362</v>
      </c>
      <c r="AT358" s="219" t="s">
        <v>149</v>
      </c>
      <c r="AU358" s="219" t="s">
        <v>88</v>
      </c>
      <c r="AY358" s="20" t="s">
        <v>146</v>
      </c>
      <c r="BE358" s="220">
        <f>IF(N358="základní",J358,0)</f>
        <v>0</v>
      </c>
      <c r="BF358" s="220">
        <f>IF(N358="snížená",J358,0)</f>
        <v>0</v>
      </c>
      <c r="BG358" s="220">
        <f>IF(N358="zákl. přenesená",J358,0)</f>
        <v>0</v>
      </c>
      <c r="BH358" s="220">
        <f>IF(N358="sníž. přenesená",J358,0)</f>
        <v>0</v>
      </c>
      <c r="BI358" s="220">
        <f>IF(N358="nulová",J358,0)</f>
        <v>0</v>
      </c>
      <c r="BJ358" s="20" t="s">
        <v>86</v>
      </c>
      <c r="BK358" s="220">
        <f>ROUND(I358*H358,2)</f>
        <v>0</v>
      </c>
      <c r="BL358" s="20" t="s">
        <v>362</v>
      </c>
      <c r="BM358" s="219" t="s">
        <v>3148</v>
      </c>
    </row>
    <row r="359" s="2" customFormat="1">
      <c r="A359" s="42"/>
      <c r="B359" s="43"/>
      <c r="C359" s="44"/>
      <c r="D359" s="221" t="s">
        <v>155</v>
      </c>
      <c r="E359" s="44"/>
      <c r="F359" s="222" t="s">
        <v>3149</v>
      </c>
      <c r="G359" s="44"/>
      <c r="H359" s="44"/>
      <c r="I359" s="223"/>
      <c r="J359" s="44"/>
      <c r="K359" s="44"/>
      <c r="L359" s="48"/>
      <c r="M359" s="224"/>
      <c r="N359" s="225"/>
      <c r="O359" s="88"/>
      <c r="P359" s="88"/>
      <c r="Q359" s="88"/>
      <c r="R359" s="88"/>
      <c r="S359" s="88"/>
      <c r="T359" s="89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T359" s="20" t="s">
        <v>155</v>
      </c>
      <c r="AU359" s="20" t="s">
        <v>88</v>
      </c>
    </row>
    <row r="360" s="2" customFormat="1">
      <c r="A360" s="42"/>
      <c r="B360" s="43"/>
      <c r="C360" s="44"/>
      <c r="D360" s="226" t="s">
        <v>156</v>
      </c>
      <c r="E360" s="44"/>
      <c r="F360" s="227" t="s">
        <v>3150</v>
      </c>
      <c r="G360" s="44"/>
      <c r="H360" s="44"/>
      <c r="I360" s="223"/>
      <c r="J360" s="44"/>
      <c r="K360" s="44"/>
      <c r="L360" s="48"/>
      <c r="M360" s="224"/>
      <c r="N360" s="225"/>
      <c r="O360" s="88"/>
      <c r="P360" s="88"/>
      <c r="Q360" s="88"/>
      <c r="R360" s="88"/>
      <c r="S360" s="88"/>
      <c r="T360" s="89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T360" s="20" t="s">
        <v>156</v>
      </c>
      <c r="AU360" s="20" t="s">
        <v>88</v>
      </c>
    </row>
    <row r="361" s="2" customFormat="1">
      <c r="A361" s="42"/>
      <c r="B361" s="43"/>
      <c r="C361" s="44"/>
      <c r="D361" s="221" t="s">
        <v>162</v>
      </c>
      <c r="E361" s="44"/>
      <c r="F361" s="228" t="s">
        <v>3151</v>
      </c>
      <c r="G361" s="44"/>
      <c r="H361" s="44"/>
      <c r="I361" s="223"/>
      <c r="J361" s="44"/>
      <c r="K361" s="44"/>
      <c r="L361" s="48"/>
      <c r="M361" s="224"/>
      <c r="N361" s="225"/>
      <c r="O361" s="88"/>
      <c r="P361" s="88"/>
      <c r="Q361" s="88"/>
      <c r="R361" s="88"/>
      <c r="S361" s="88"/>
      <c r="T361" s="89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T361" s="20" t="s">
        <v>162</v>
      </c>
      <c r="AU361" s="20" t="s">
        <v>88</v>
      </c>
    </row>
    <row r="362" s="2" customFormat="1" ht="24.15" customHeight="1">
      <c r="A362" s="42"/>
      <c r="B362" s="43"/>
      <c r="C362" s="208" t="s">
        <v>974</v>
      </c>
      <c r="D362" s="208" t="s">
        <v>149</v>
      </c>
      <c r="E362" s="209" t="s">
        <v>3152</v>
      </c>
      <c r="F362" s="210" t="s">
        <v>3153</v>
      </c>
      <c r="G362" s="211" t="s">
        <v>2709</v>
      </c>
      <c r="H362" s="212">
        <v>1</v>
      </c>
      <c r="I362" s="213"/>
      <c r="J362" s="214">
        <f>ROUND(I362*H362,2)</f>
        <v>0</v>
      </c>
      <c r="K362" s="210" t="s">
        <v>152</v>
      </c>
      <c r="L362" s="48"/>
      <c r="M362" s="215" t="s">
        <v>32</v>
      </c>
      <c r="N362" s="216" t="s">
        <v>49</v>
      </c>
      <c r="O362" s="88"/>
      <c r="P362" s="217">
        <f>O362*H362</f>
        <v>0</v>
      </c>
      <c r="Q362" s="217">
        <v>0.0018</v>
      </c>
      <c r="R362" s="217">
        <f>Q362*H362</f>
        <v>0.0018</v>
      </c>
      <c r="S362" s="217">
        <v>0</v>
      </c>
      <c r="T362" s="218">
        <f>S362*H362</f>
        <v>0</v>
      </c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R362" s="219" t="s">
        <v>362</v>
      </c>
      <c r="AT362" s="219" t="s">
        <v>149</v>
      </c>
      <c r="AU362" s="219" t="s">
        <v>88</v>
      </c>
      <c r="AY362" s="20" t="s">
        <v>146</v>
      </c>
      <c r="BE362" s="220">
        <f>IF(N362="základní",J362,0)</f>
        <v>0</v>
      </c>
      <c r="BF362" s="220">
        <f>IF(N362="snížená",J362,0)</f>
        <v>0</v>
      </c>
      <c r="BG362" s="220">
        <f>IF(N362="zákl. přenesená",J362,0)</f>
        <v>0</v>
      </c>
      <c r="BH362" s="220">
        <f>IF(N362="sníž. přenesená",J362,0)</f>
        <v>0</v>
      </c>
      <c r="BI362" s="220">
        <f>IF(N362="nulová",J362,0)</f>
        <v>0</v>
      </c>
      <c r="BJ362" s="20" t="s">
        <v>86</v>
      </c>
      <c r="BK362" s="220">
        <f>ROUND(I362*H362,2)</f>
        <v>0</v>
      </c>
      <c r="BL362" s="20" t="s">
        <v>362</v>
      </c>
      <c r="BM362" s="219" t="s">
        <v>3154</v>
      </c>
    </row>
    <row r="363" s="2" customFormat="1">
      <c r="A363" s="42"/>
      <c r="B363" s="43"/>
      <c r="C363" s="44"/>
      <c r="D363" s="221" t="s">
        <v>155</v>
      </c>
      <c r="E363" s="44"/>
      <c r="F363" s="222" t="s">
        <v>3155</v>
      </c>
      <c r="G363" s="44"/>
      <c r="H363" s="44"/>
      <c r="I363" s="223"/>
      <c r="J363" s="44"/>
      <c r="K363" s="44"/>
      <c r="L363" s="48"/>
      <c r="M363" s="224"/>
      <c r="N363" s="225"/>
      <c r="O363" s="88"/>
      <c r="P363" s="88"/>
      <c r="Q363" s="88"/>
      <c r="R363" s="88"/>
      <c r="S363" s="88"/>
      <c r="T363" s="89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T363" s="20" t="s">
        <v>155</v>
      </c>
      <c r="AU363" s="20" t="s">
        <v>88</v>
      </c>
    </row>
    <row r="364" s="2" customFormat="1">
      <c r="A364" s="42"/>
      <c r="B364" s="43"/>
      <c r="C364" s="44"/>
      <c r="D364" s="226" t="s">
        <v>156</v>
      </c>
      <c r="E364" s="44"/>
      <c r="F364" s="227" t="s">
        <v>3156</v>
      </c>
      <c r="G364" s="44"/>
      <c r="H364" s="44"/>
      <c r="I364" s="223"/>
      <c r="J364" s="44"/>
      <c r="K364" s="44"/>
      <c r="L364" s="48"/>
      <c r="M364" s="224"/>
      <c r="N364" s="225"/>
      <c r="O364" s="88"/>
      <c r="P364" s="88"/>
      <c r="Q364" s="88"/>
      <c r="R364" s="88"/>
      <c r="S364" s="88"/>
      <c r="T364" s="89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T364" s="20" t="s">
        <v>156</v>
      </c>
      <c r="AU364" s="20" t="s">
        <v>88</v>
      </c>
    </row>
    <row r="365" s="2" customFormat="1">
      <c r="A365" s="42"/>
      <c r="B365" s="43"/>
      <c r="C365" s="44"/>
      <c r="D365" s="221" t="s">
        <v>162</v>
      </c>
      <c r="E365" s="44"/>
      <c r="F365" s="228" t="s">
        <v>3056</v>
      </c>
      <c r="G365" s="44"/>
      <c r="H365" s="44"/>
      <c r="I365" s="223"/>
      <c r="J365" s="44"/>
      <c r="K365" s="44"/>
      <c r="L365" s="48"/>
      <c r="M365" s="224"/>
      <c r="N365" s="225"/>
      <c r="O365" s="88"/>
      <c r="P365" s="88"/>
      <c r="Q365" s="88"/>
      <c r="R365" s="88"/>
      <c r="S365" s="88"/>
      <c r="T365" s="89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T365" s="20" t="s">
        <v>162</v>
      </c>
      <c r="AU365" s="20" t="s">
        <v>88</v>
      </c>
    </row>
    <row r="366" s="2" customFormat="1" ht="16.5" customHeight="1">
      <c r="A366" s="42"/>
      <c r="B366" s="43"/>
      <c r="C366" s="208" t="s">
        <v>977</v>
      </c>
      <c r="D366" s="208" t="s">
        <v>149</v>
      </c>
      <c r="E366" s="209" t="s">
        <v>3157</v>
      </c>
      <c r="F366" s="210" t="s">
        <v>3158</v>
      </c>
      <c r="G366" s="211" t="s">
        <v>2709</v>
      </c>
      <c r="H366" s="212">
        <v>8</v>
      </c>
      <c r="I366" s="213"/>
      <c r="J366" s="214">
        <f>ROUND(I366*H366,2)</f>
        <v>0</v>
      </c>
      <c r="K366" s="210" t="s">
        <v>152</v>
      </c>
      <c r="L366" s="48"/>
      <c r="M366" s="215" t="s">
        <v>32</v>
      </c>
      <c r="N366" s="216" t="s">
        <v>49</v>
      </c>
      <c r="O366" s="88"/>
      <c r="P366" s="217">
        <f>O366*H366</f>
        <v>0</v>
      </c>
      <c r="Q366" s="217">
        <v>0.0018400000000000001</v>
      </c>
      <c r="R366" s="217">
        <f>Q366*H366</f>
        <v>0.01472</v>
      </c>
      <c r="S366" s="217">
        <v>0</v>
      </c>
      <c r="T366" s="218">
        <f>S366*H366</f>
        <v>0</v>
      </c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R366" s="219" t="s">
        <v>362</v>
      </c>
      <c r="AT366" s="219" t="s">
        <v>149</v>
      </c>
      <c r="AU366" s="219" t="s">
        <v>88</v>
      </c>
      <c r="AY366" s="20" t="s">
        <v>146</v>
      </c>
      <c r="BE366" s="220">
        <f>IF(N366="základní",J366,0)</f>
        <v>0</v>
      </c>
      <c r="BF366" s="220">
        <f>IF(N366="snížená",J366,0)</f>
        <v>0</v>
      </c>
      <c r="BG366" s="220">
        <f>IF(N366="zákl. přenesená",J366,0)</f>
        <v>0</v>
      </c>
      <c r="BH366" s="220">
        <f>IF(N366="sníž. přenesená",J366,0)</f>
        <v>0</v>
      </c>
      <c r="BI366" s="220">
        <f>IF(N366="nulová",J366,0)</f>
        <v>0</v>
      </c>
      <c r="BJ366" s="20" t="s">
        <v>86</v>
      </c>
      <c r="BK366" s="220">
        <f>ROUND(I366*H366,2)</f>
        <v>0</v>
      </c>
      <c r="BL366" s="20" t="s">
        <v>362</v>
      </c>
      <c r="BM366" s="219" t="s">
        <v>3159</v>
      </c>
    </row>
    <row r="367" s="2" customFormat="1">
      <c r="A367" s="42"/>
      <c r="B367" s="43"/>
      <c r="C367" s="44"/>
      <c r="D367" s="221" t="s">
        <v>155</v>
      </c>
      <c r="E367" s="44"/>
      <c r="F367" s="222" t="s">
        <v>3160</v>
      </c>
      <c r="G367" s="44"/>
      <c r="H367" s="44"/>
      <c r="I367" s="223"/>
      <c r="J367" s="44"/>
      <c r="K367" s="44"/>
      <c r="L367" s="48"/>
      <c r="M367" s="224"/>
      <c r="N367" s="225"/>
      <c r="O367" s="88"/>
      <c r="P367" s="88"/>
      <c r="Q367" s="88"/>
      <c r="R367" s="88"/>
      <c r="S367" s="88"/>
      <c r="T367" s="89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T367" s="20" t="s">
        <v>155</v>
      </c>
      <c r="AU367" s="20" t="s">
        <v>88</v>
      </c>
    </row>
    <row r="368" s="2" customFormat="1">
      <c r="A368" s="42"/>
      <c r="B368" s="43"/>
      <c r="C368" s="44"/>
      <c r="D368" s="226" t="s">
        <v>156</v>
      </c>
      <c r="E368" s="44"/>
      <c r="F368" s="227" t="s">
        <v>3161</v>
      </c>
      <c r="G368" s="44"/>
      <c r="H368" s="44"/>
      <c r="I368" s="223"/>
      <c r="J368" s="44"/>
      <c r="K368" s="44"/>
      <c r="L368" s="48"/>
      <c r="M368" s="224"/>
      <c r="N368" s="225"/>
      <c r="O368" s="88"/>
      <c r="P368" s="88"/>
      <c r="Q368" s="88"/>
      <c r="R368" s="88"/>
      <c r="S368" s="88"/>
      <c r="T368" s="89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T368" s="20" t="s">
        <v>156</v>
      </c>
      <c r="AU368" s="20" t="s">
        <v>88</v>
      </c>
    </row>
    <row r="369" s="2" customFormat="1">
      <c r="A369" s="42"/>
      <c r="B369" s="43"/>
      <c r="C369" s="44"/>
      <c r="D369" s="221" t="s">
        <v>162</v>
      </c>
      <c r="E369" s="44"/>
      <c r="F369" s="228" t="s">
        <v>3056</v>
      </c>
      <c r="G369" s="44"/>
      <c r="H369" s="44"/>
      <c r="I369" s="223"/>
      <c r="J369" s="44"/>
      <c r="K369" s="44"/>
      <c r="L369" s="48"/>
      <c r="M369" s="224"/>
      <c r="N369" s="225"/>
      <c r="O369" s="88"/>
      <c r="P369" s="88"/>
      <c r="Q369" s="88"/>
      <c r="R369" s="88"/>
      <c r="S369" s="88"/>
      <c r="T369" s="89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T369" s="20" t="s">
        <v>162</v>
      </c>
      <c r="AU369" s="20" t="s">
        <v>88</v>
      </c>
    </row>
    <row r="370" s="2" customFormat="1" ht="24.15" customHeight="1">
      <c r="A370" s="42"/>
      <c r="B370" s="43"/>
      <c r="C370" s="208" t="s">
        <v>983</v>
      </c>
      <c r="D370" s="208" t="s">
        <v>149</v>
      </c>
      <c r="E370" s="209" t="s">
        <v>3162</v>
      </c>
      <c r="F370" s="210" t="s">
        <v>3163</v>
      </c>
      <c r="G370" s="211" t="s">
        <v>802</v>
      </c>
      <c r="H370" s="212">
        <v>16</v>
      </c>
      <c r="I370" s="213"/>
      <c r="J370" s="214">
        <f>ROUND(I370*H370,2)</f>
        <v>0</v>
      </c>
      <c r="K370" s="210" t="s">
        <v>152</v>
      </c>
      <c r="L370" s="48"/>
      <c r="M370" s="215" t="s">
        <v>32</v>
      </c>
      <c r="N370" s="216" t="s">
        <v>49</v>
      </c>
      <c r="O370" s="88"/>
      <c r="P370" s="217">
        <f>O370*H370</f>
        <v>0</v>
      </c>
      <c r="Q370" s="217">
        <v>4.0000000000000003E-05</v>
      </c>
      <c r="R370" s="217">
        <f>Q370*H370</f>
        <v>0.00064000000000000005</v>
      </c>
      <c r="S370" s="217">
        <v>0</v>
      </c>
      <c r="T370" s="218">
        <f>S370*H370</f>
        <v>0</v>
      </c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R370" s="219" t="s">
        <v>362</v>
      </c>
      <c r="AT370" s="219" t="s">
        <v>149</v>
      </c>
      <c r="AU370" s="219" t="s">
        <v>88</v>
      </c>
      <c r="AY370" s="20" t="s">
        <v>146</v>
      </c>
      <c r="BE370" s="220">
        <f>IF(N370="základní",J370,0)</f>
        <v>0</v>
      </c>
      <c r="BF370" s="220">
        <f>IF(N370="snížená",J370,0)</f>
        <v>0</v>
      </c>
      <c r="BG370" s="220">
        <f>IF(N370="zákl. přenesená",J370,0)</f>
        <v>0</v>
      </c>
      <c r="BH370" s="220">
        <f>IF(N370="sníž. přenesená",J370,0)</f>
        <v>0</v>
      </c>
      <c r="BI370" s="220">
        <f>IF(N370="nulová",J370,0)</f>
        <v>0</v>
      </c>
      <c r="BJ370" s="20" t="s">
        <v>86</v>
      </c>
      <c r="BK370" s="220">
        <f>ROUND(I370*H370,2)</f>
        <v>0</v>
      </c>
      <c r="BL370" s="20" t="s">
        <v>362</v>
      </c>
      <c r="BM370" s="219" t="s">
        <v>3164</v>
      </c>
    </row>
    <row r="371" s="2" customFormat="1">
      <c r="A371" s="42"/>
      <c r="B371" s="43"/>
      <c r="C371" s="44"/>
      <c r="D371" s="221" t="s">
        <v>155</v>
      </c>
      <c r="E371" s="44"/>
      <c r="F371" s="222" t="s">
        <v>3165</v>
      </c>
      <c r="G371" s="44"/>
      <c r="H371" s="44"/>
      <c r="I371" s="223"/>
      <c r="J371" s="44"/>
      <c r="K371" s="44"/>
      <c r="L371" s="48"/>
      <c r="M371" s="224"/>
      <c r="N371" s="225"/>
      <c r="O371" s="88"/>
      <c r="P371" s="88"/>
      <c r="Q371" s="88"/>
      <c r="R371" s="88"/>
      <c r="S371" s="88"/>
      <c r="T371" s="89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T371" s="20" t="s">
        <v>155</v>
      </c>
      <c r="AU371" s="20" t="s">
        <v>88</v>
      </c>
    </row>
    <row r="372" s="2" customFormat="1">
      <c r="A372" s="42"/>
      <c r="B372" s="43"/>
      <c r="C372" s="44"/>
      <c r="D372" s="226" t="s">
        <v>156</v>
      </c>
      <c r="E372" s="44"/>
      <c r="F372" s="227" t="s">
        <v>3166</v>
      </c>
      <c r="G372" s="44"/>
      <c r="H372" s="44"/>
      <c r="I372" s="223"/>
      <c r="J372" s="44"/>
      <c r="K372" s="44"/>
      <c r="L372" s="48"/>
      <c r="M372" s="224"/>
      <c r="N372" s="225"/>
      <c r="O372" s="88"/>
      <c r="P372" s="88"/>
      <c r="Q372" s="88"/>
      <c r="R372" s="88"/>
      <c r="S372" s="88"/>
      <c r="T372" s="89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T372" s="20" t="s">
        <v>156</v>
      </c>
      <c r="AU372" s="20" t="s">
        <v>88</v>
      </c>
    </row>
    <row r="373" s="2" customFormat="1">
      <c r="A373" s="42"/>
      <c r="B373" s="43"/>
      <c r="C373" s="44"/>
      <c r="D373" s="221" t="s">
        <v>162</v>
      </c>
      <c r="E373" s="44"/>
      <c r="F373" s="228" t="s">
        <v>3056</v>
      </c>
      <c r="G373" s="44"/>
      <c r="H373" s="44"/>
      <c r="I373" s="223"/>
      <c r="J373" s="44"/>
      <c r="K373" s="44"/>
      <c r="L373" s="48"/>
      <c r="M373" s="224"/>
      <c r="N373" s="225"/>
      <c r="O373" s="88"/>
      <c r="P373" s="88"/>
      <c r="Q373" s="88"/>
      <c r="R373" s="88"/>
      <c r="S373" s="88"/>
      <c r="T373" s="89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T373" s="20" t="s">
        <v>162</v>
      </c>
      <c r="AU373" s="20" t="s">
        <v>88</v>
      </c>
    </row>
    <row r="374" s="13" customFormat="1">
      <c r="A374" s="13"/>
      <c r="B374" s="229"/>
      <c r="C374" s="230"/>
      <c r="D374" s="221" t="s">
        <v>186</v>
      </c>
      <c r="E374" s="231" t="s">
        <v>32</v>
      </c>
      <c r="F374" s="232" t="s">
        <v>3062</v>
      </c>
      <c r="G374" s="230"/>
      <c r="H374" s="233">
        <v>16</v>
      </c>
      <c r="I374" s="234"/>
      <c r="J374" s="230"/>
      <c r="K374" s="230"/>
      <c r="L374" s="235"/>
      <c r="M374" s="236"/>
      <c r="N374" s="237"/>
      <c r="O374" s="237"/>
      <c r="P374" s="237"/>
      <c r="Q374" s="237"/>
      <c r="R374" s="237"/>
      <c r="S374" s="237"/>
      <c r="T374" s="238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9" t="s">
        <v>186</v>
      </c>
      <c r="AU374" s="239" t="s">
        <v>88</v>
      </c>
      <c r="AV374" s="13" t="s">
        <v>88</v>
      </c>
      <c r="AW374" s="13" t="s">
        <v>39</v>
      </c>
      <c r="AX374" s="13" t="s">
        <v>86</v>
      </c>
      <c r="AY374" s="239" t="s">
        <v>146</v>
      </c>
    </row>
    <row r="375" s="2" customFormat="1" ht="24.15" customHeight="1">
      <c r="A375" s="42"/>
      <c r="B375" s="43"/>
      <c r="C375" s="265" t="s">
        <v>989</v>
      </c>
      <c r="D375" s="265" t="s">
        <v>286</v>
      </c>
      <c r="E375" s="266" t="s">
        <v>3167</v>
      </c>
      <c r="F375" s="267" t="s">
        <v>3168</v>
      </c>
      <c r="G375" s="268" t="s">
        <v>802</v>
      </c>
      <c r="H375" s="269">
        <v>15</v>
      </c>
      <c r="I375" s="270"/>
      <c r="J375" s="271">
        <f>ROUND(I375*H375,2)</f>
        <v>0</v>
      </c>
      <c r="K375" s="267" t="s">
        <v>152</v>
      </c>
      <c r="L375" s="272"/>
      <c r="M375" s="273" t="s">
        <v>32</v>
      </c>
      <c r="N375" s="274" t="s">
        <v>49</v>
      </c>
      <c r="O375" s="88"/>
      <c r="P375" s="217">
        <f>O375*H375</f>
        <v>0</v>
      </c>
      <c r="Q375" s="217">
        <v>0.00147</v>
      </c>
      <c r="R375" s="217">
        <f>Q375*H375</f>
        <v>0.02205</v>
      </c>
      <c r="S375" s="217">
        <v>0</v>
      </c>
      <c r="T375" s="218">
        <f>S375*H375</f>
        <v>0</v>
      </c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R375" s="219" t="s">
        <v>538</v>
      </c>
      <c r="AT375" s="219" t="s">
        <v>286</v>
      </c>
      <c r="AU375" s="219" t="s">
        <v>88</v>
      </c>
      <c r="AY375" s="20" t="s">
        <v>146</v>
      </c>
      <c r="BE375" s="220">
        <f>IF(N375="základní",J375,0)</f>
        <v>0</v>
      </c>
      <c r="BF375" s="220">
        <f>IF(N375="snížená",J375,0)</f>
        <v>0</v>
      </c>
      <c r="BG375" s="220">
        <f>IF(N375="zákl. přenesená",J375,0)</f>
        <v>0</v>
      </c>
      <c r="BH375" s="220">
        <f>IF(N375="sníž. přenesená",J375,0)</f>
        <v>0</v>
      </c>
      <c r="BI375" s="220">
        <f>IF(N375="nulová",J375,0)</f>
        <v>0</v>
      </c>
      <c r="BJ375" s="20" t="s">
        <v>86</v>
      </c>
      <c r="BK375" s="220">
        <f>ROUND(I375*H375,2)</f>
        <v>0</v>
      </c>
      <c r="BL375" s="20" t="s">
        <v>362</v>
      </c>
      <c r="BM375" s="219" t="s">
        <v>3169</v>
      </c>
    </row>
    <row r="376" s="2" customFormat="1">
      <c r="A376" s="42"/>
      <c r="B376" s="43"/>
      <c r="C376" s="44"/>
      <c r="D376" s="221" t="s">
        <v>155</v>
      </c>
      <c r="E376" s="44"/>
      <c r="F376" s="222" t="s">
        <v>3168</v>
      </c>
      <c r="G376" s="44"/>
      <c r="H376" s="44"/>
      <c r="I376" s="223"/>
      <c r="J376" s="44"/>
      <c r="K376" s="44"/>
      <c r="L376" s="48"/>
      <c r="M376" s="224"/>
      <c r="N376" s="225"/>
      <c r="O376" s="88"/>
      <c r="P376" s="88"/>
      <c r="Q376" s="88"/>
      <c r="R376" s="88"/>
      <c r="S376" s="88"/>
      <c r="T376" s="89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T376" s="20" t="s">
        <v>155</v>
      </c>
      <c r="AU376" s="20" t="s">
        <v>88</v>
      </c>
    </row>
    <row r="377" s="2" customFormat="1">
      <c r="A377" s="42"/>
      <c r="B377" s="43"/>
      <c r="C377" s="44"/>
      <c r="D377" s="221" t="s">
        <v>162</v>
      </c>
      <c r="E377" s="44"/>
      <c r="F377" s="228" t="s">
        <v>3170</v>
      </c>
      <c r="G377" s="44"/>
      <c r="H377" s="44"/>
      <c r="I377" s="223"/>
      <c r="J377" s="44"/>
      <c r="K377" s="44"/>
      <c r="L377" s="48"/>
      <c r="M377" s="224"/>
      <c r="N377" s="225"/>
      <c r="O377" s="88"/>
      <c r="P377" s="88"/>
      <c r="Q377" s="88"/>
      <c r="R377" s="88"/>
      <c r="S377" s="88"/>
      <c r="T377" s="89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T377" s="20" t="s">
        <v>162</v>
      </c>
      <c r="AU377" s="20" t="s">
        <v>88</v>
      </c>
    </row>
    <row r="378" s="2" customFormat="1" ht="24.15" customHeight="1">
      <c r="A378" s="42"/>
      <c r="B378" s="43"/>
      <c r="C378" s="265" t="s">
        <v>995</v>
      </c>
      <c r="D378" s="265" t="s">
        <v>286</v>
      </c>
      <c r="E378" s="266" t="s">
        <v>3171</v>
      </c>
      <c r="F378" s="267" t="s">
        <v>3172</v>
      </c>
      <c r="G378" s="268" t="s">
        <v>802</v>
      </c>
      <c r="H378" s="269">
        <v>1</v>
      </c>
      <c r="I378" s="270"/>
      <c r="J378" s="271">
        <f>ROUND(I378*H378,2)</f>
        <v>0</v>
      </c>
      <c r="K378" s="267" t="s">
        <v>32</v>
      </c>
      <c r="L378" s="272"/>
      <c r="M378" s="273" t="s">
        <v>32</v>
      </c>
      <c r="N378" s="274" t="s">
        <v>49</v>
      </c>
      <c r="O378" s="88"/>
      <c r="P378" s="217">
        <f>O378*H378</f>
        <v>0</v>
      </c>
      <c r="Q378" s="217">
        <v>0.0011100000000000001</v>
      </c>
      <c r="R378" s="217">
        <f>Q378*H378</f>
        <v>0.0011100000000000001</v>
      </c>
      <c r="S378" s="217">
        <v>0</v>
      </c>
      <c r="T378" s="218">
        <f>S378*H378</f>
        <v>0</v>
      </c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R378" s="219" t="s">
        <v>538</v>
      </c>
      <c r="AT378" s="219" t="s">
        <v>286</v>
      </c>
      <c r="AU378" s="219" t="s">
        <v>88</v>
      </c>
      <c r="AY378" s="20" t="s">
        <v>146</v>
      </c>
      <c r="BE378" s="220">
        <f>IF(N378="základní",J378,0)</f>
        <v>0</v>
      </c>
      <c r="BF378" s="220">
        <f>IF(N378="snížená",J378,0)</f>
        <v>0</v>
      </c>
      <c r="BG378" s="220">
        <f>IF(N378="zákl. přenesená",J378,0)</f>
        <v>0</v>
      </c>
      <c r="BH378" s="220">
        <f>IF(N378="sníž. přenesená",J378,0)</f>
        <v>0</v>
      </c>
      <c r="BI378" s="220">
        <f>IF(N378="nulová",J378,0)</f>
        <v>0</v>
      </c>
      <c r="BJ378" s="20" t="s">
        <v>86</v>
      </c>
      <c r="BK378" s="220">
        <f>ROUND(I378*H378,2)</f>
        <v>0</v>
      </c>
      <c r="BL378" s="20" t="s">
        <v>362</v>
      </c>
      <c r="BM378" s="219" t="s">
        <v>3173</v>
      </c>
    </row>
    <row r="379" s="2" customFormat="1">
      <c r="A379" s="42"/>
      <c r="B379" s="43"/>
      <c r="C379" s="44"/>
      <c r="D379" s="221" t="s">
        <v>155</v>
      </c>
      <c r="E379" s="44"/>
      <c r="F379" s="222" t="s">
        <v>3172</v>
      </c>
      <c r="G379" s="44"/>
      <c r="H379" s="44"/>
      <c r="I379" s="223"/>
      <c r="J379" s="44"/>
      <c r="K379" s="44"/>
      <c r="L379" s="48"/>
      <c r="M379" s="224"/>
      <c r="N379" s="225"/>
      <c r="O379" s="88"/>
      <c r="P379" s="88"/>
      <c r="Q379" s="88"/>
      <c r="R379" s="88"/>
      <c r="S379" s="88"/>
      <c r="T379" s="89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T379" s="20" t="s">
        <v>155</v>
      </c>
      <c r="AU379" s="20" t="s">
        <v>88</v>
      </c>
    </row>
    <row r="380" s="2" customFormat="1">
      <c r="A380" s="42"/>
      <c r="B380" s="43"/>
      <c r="C380" s="44"/>
      <c r="D380" s="221" t="s">
        <v>162</v>
      </c>
      <c r="E380" s="44"/>
      <c r="F380" s="228" t="s">
        <v>3174</v>
      </c>
      <c r="G380" s="44"/>
      <c r="H380" s="44"/>
      <c r="I380" s="223"/>
      <c r="J380" s="44"/>
      <c r="K380" s="44"/>
      <c r="L380" s="48"/>
      <c r="M380" s="224"/>
      <c r="N380" s="225"/>
      <c r="O380" s="88"/>
      <c r="P380" s="88"/>
      <c r="Q380" s="88"/>
      <c r="R380" s="88"/>
      <c r="S380" s="88"/>
      <c r="T380" s="89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T380" s="20" t="s">
        <v>162</v>
      </c>
      <c r="AU380" s="20" t="s">
        <v>88</v>
      </c>
    </row>
    <row r="381" s="2" customFormat="1" ht="16.5" customHeight="1">
      <c r="A381" s="42"/>
      <c r="B381" s="43"/>
      <c r="C381" s="208" t="s">
        <v>1000</v>
      </c>
      <c r="D381" s="208" t="s">
        <v>149</v>
      </c>
      <c r="E381" s="209" t="s">
        <v>3175</v>
      </c>
      <c r="F381" s="210" t="s">
        <v>3176</v>
      </c>
      <c r="G381" s="211" t="s">
        <v>2709</v>
      </c>
      <c r="H381" s="212">
        <v>4</v>
      </c>
      <c r="I381" s="213"/>
      <c r="J381" s="214">
        <f>ROUND(I381*H381,2)</f>
        <v>0</v>
      </c>
      <c r="K381" s="210" t="s">
        <v>152</v>
      </c>
      <c r="L381" s="48"/>
      <c r="M381" s="215" t="s">
        <v>32</v>
      </c>
      <c r="N381" s="216" t="s">
        <v>49</v>
      </c>
      <c r="O381" s="88"/>
      <c r="P381" s="217">
        <f>O381*H381</f>
        <v>0</v>
      </c>
      <c r="Q381" s="217">
        <v>0.0018400000000000001</v>
      </c>
      <c r="R381" s="217">
        <f>Q381*H381</f>
        <v>0.0073600000000000002</v>
      </c>
      <c r="S381" s="217">
        <v>0</v>
      </c>
      <c r="T381" s="218">
        <f>S381*H381</f>
        <v>0</v>
      </c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R381" s="219" t="s">
        <v>362</v>
      </c>
      <c r="AT381" s="219" t="s">
        <v>149</v>
      </c>
      <c r="AU381" s="219" t="s">
        <v>88</v>
      </c>
      <c r="AY381" s="20" t="s">
        <v>146</v>
      </c>
      <c r="BE381" s="220">
        <f>IF(N381="základní",J381,0)</f>
        <v>0</v>
      </c>
      <c r="BF381" s="220">
        <f>IF(N381="snížená",J381,0)</f>
        <v>0</v>
      </c>
      <c r="BG381" s="220">
        <f>IF(N381="zákl. přenesená",J381,0)</f>
        <v>0</v>
      </c>
      <c r="BH381" s="220">
        <f>IF(N381="sníž. přenesená",J381,0)</f>
        <v>0</v>
      </c>
      <c r="BI381" s="220">
        <f>IF(N381="nulová",J381,0)</f>
        <v>0</v>
      </c>
      <c r="BJ381" s="20" t="s">
        <v>86</v>
      </c>
      <c r="BK381" s="220">
        <f>ROUND(I381*H381,2)</f>
        <v>0</v>
      </c>
      <c r="BL381" s="20" t="s">
        <v>362</v>
      </c>
      <c r="BM381" s="219" t="s">
        <v>3177</v>
      </c>
    </row>
    <row r="382" s="2" customFormat="1">
      <c r="A382" s="42"/>
      <c r="B382" s="43"/>
      <c r="C382" s="44"/>
      <c r="D382" s="221" t="s">
        <v>155</v>
      </c>
      <c r="E382" s="44"/>
      <c r="F382" s="222" t="s">
        <v>3178</v>
      </c>
      <c r="G382" s="44"/>
      <c r="H382" s="44"/>
      <c r="I382" s="223"/>
      <c r="J382" s="44"/>
      <c r="K382" s="44"/>
      <c r="L382" s="48"/>
      <c r="M382" s="224"/>
      <c r="N382" s="225"/>
      <c r="O382" s="88"/>
      <c r="P382" s="88"/>
      <c r="Q382" s="88"/>
      <c r="R382" s="88"/>
      <c r="S382" s="88"/>
      <c r="T382" s="89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T382" s="20" t="s">
        <v>155</v>
      </c>
      <c r="AU382" s="20" t="s">
        <v>88</v>
      </c>
    </row>
    <row r="383" s="2" customFormat="1">
      <c r="A383" s="42"/>
      <c r="B383" s="43"/>
      <c r="C383" s="44"/>
      <c r="D383" s="226" t="s">
        <v>156</v>
      </c>
      <c r="E383" s="44"/>
      <c r="F383" s="227" t="s">
        <v>3179</v>
      </c>
      <c r="G383" s="44"/>
      <c r="H383" s="44"/>
      <c r="I383" s="223"/>
      <c r="J383" s="44"/>
      <c r="K383" s="44"/>
      <c r="L383" s="48"/>
      <c r="M383" s="224"/>
      <c r="N383" s="225"/>
      <c r="O383" s="88"/>
      <c r="P383" s="88"/>
      <c r="Q383" s="88"/>
      <c r="R383" s="88"/>
      <c r="S383" s="88"/>
      <c r="T383" s="89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T383" s="20" t="s">
        <v>156</v>
      </c>
      <c r="AU383" s="20" t="s">
        <v>88</v>
      </c>
    </row>
    <row r="384" s="2" customFormat="1">
      <c r="A384" s="42"/>
      <c r="B384" s="43"/>
      <c r="C384" s="44"/>
      <c r="D384" s="221" t="s">
        <v>162</v>
      </c>
      <c r="E384" s="44"/>
      <c r="F384" s="228" t="s">
        <v>3056</v>
      </c>
      <c r="G384" s="44"/>
      <c r="H384" s="44"/>
      <c r="I384" s="223"/>
      <c r="J384" s="44"/>
      <c r="K384" s="44"/>
      <c r="L384" s="48"/>
      <c r="M384" s="224"/>
      <c r="N384" s="225"/>
      <c r="O384" s="88"/>
      <c r="P384" s="88"/>
      <c r="Q384" s="88"/>
      <c r="R384" s="88"/>
      <c r="S384" s="88"/>
      <c r="T384" s="89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T384" s="20" t="s">
        <v>162</v>
      </c>
      <c r="AU384" s="20" t="s">
        <v>88</v>
      </c>
    </row>
    <row r="385" s="2" customFormat="1" ht="16.5" customHeight="1">
      <c r="A385" s="42"/>
      <c r="B385" s="43"/>
      <c r="C385" s="208" t="s">
        <v>1006</v>
      </c>
      <c r="D385" s="208" t="s">
        <v>149</v>
      </c>
      <c r="E385" s="209" t="s">
        <v>3180</v>
      </c>
      <c r="F385" s="210" t="s">
        <v>3181</v>
      </c>
      <c r="G385" s="211" t="s">
        <v>802</v>
      </c>
      <c r="H385" s="212">
        <v>15</v>
      </c>
      <c r="I385" s="213"/>
      <c r="J385" s="214">
        <f>ROUND(I385*H385,2)</f>
        <v>0</v>
      </c>
      <c r="K385" s="210" t="s">
        <v>152</v>
      </c>
      <c r="L385" s="48"/>
      <c r="M385" s="215" t="s">
        <v>32</v>
      </c>
      <c r="N385" s="216" t="s">
        <v>49</v>
      </c>
      <c r="O385" s="88"/>
      <c r="P385" s="217">
        <f>O385*H385</f>
        <v>0</v>
      </c>
      <c r="Q385" s="217">
        <v>0.00023000000000000001</v>
      </c>
      <c r="R385" s="217">
        <f>Q385*H385</f>
        <v>0.0034499999999999999</v>
      </c>
      <c r="S385" s="217">
        <v>0</v>
      </c>
      <c r="T385" s="218">
        <f>S385*H385</f>
        <v>0</v>
      </c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R385" s="219" t="s">
        <v>362</v>
      </c>
      <c r="AT385" s="219" t="s">
        <v>149</v>
      </c>
      <c r="AU385" s="219" t="s">
        <v>88</v>
      </c>
      <c r="AY385" s="20" t="s">
        <v>146</v>
      </c>
      <c r="BE385" s="220">
        <f>IF(N385="základní",J385,0)</f>
        <v>0</v>
      </c>
      <c r="BF385" s="220">
        <f>IF(N385="snížená",J385,0)</f>
        <v>0</v>
      </c>
      <c r="BG385" s="220">
        <f>IF(N385="zákl. přenesená",J385,0)</f>
        <v>0</v>
      </c>
      <c r="BH385" s="220">
        <f>IF(N385="sníž. přenesená",J385,0)</f>
        <v>0</v>
      </c>
      <c r="BI385" s="220">
        <f>IF(N385="nulová",J385,0)</f>
        <v>0</v>
      </c>
      <c r="BJ385" s="20" t="s">
        <v>86</v>
      </c>
      <c r="BK385" s="220">
        <f>ROUND(I385*H385,2)</f>
        <v>0</v>
      </c>
      <c r="BL385" s="20" t="s">
        <v>362</v>
      </c>
      <c r="BM385" s="219" t="s">
        <v>3182</v>
      </c>
    </row>
    <row r="386" s="2" customFormat="1">
      <c r="A386" s="42"/>
      <c r="B386" s="43"/>
      <c r="C386" s="44"/>
      <c r="D386" s="221" t="s">
        <v>155</v>
      </c>
      <c r="E386" s="44"/>
      <c r="F386" s="222" t="s">
        <v>3183</v>
      </c>
      <c r="G386" s="44"/>
      <c r="H386" s="44"/>
      <c r="I386" s="223"/>
      <c r="J386" s="44"/>
      <c r="K386" s="44"/>
      <c r="L386" s="48"/>
      <c r="M386" s="224"/>
      <c r="N386" s="225"/>
      <c r="O386" s="88"/>
      <c r="P386" s="88"/>
      <c r="Q386" s="88"/>
      <c r="R386" s="88"/>
      <c r="S386" s="88"/>
      <c r="T386" s="89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T386" s="20" t="s">
        <v>155</v>
      </c>
      <c r="AU386" s="20" t="s">
        <v>88</v>
      </c>
    </row>
    <row r="387" s="2" customFormat="1">
      <c r="A387" s="42"/>
      <c r="B387" s="43"/>
      <c r="C387" s="44"/>
      <c r="D387" s="226" t="s">
        <v>156</v>
      </c>
      <c r="E387" s="44"/>
      <c r="F387" s="227" t="s">
        <v>3184</v>
      </c>
      <c r="G387" s="44"/>
      <c r="H387" s="44"/>
      <c r="I387" s="223"/>
      <c r="J387" s="44"/>
      <c r="K387" s="44"/>
      <c r="L387" s="48"/>
      <c r="M387" s="224"/>
      <c r="N387" s="225"/>
      <c r="O387" s="88"/>
      <c r="P387" s="88"/>
      <c r="Q387" s="88"/>
      <c r="R387" s="88"/>
      <c r="S387" s="88"/>
      <c r="T387" s="89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T387" s="20" t="s">
        <v>156</v>
      </c>
      <c r="AU387" s="20" t="s">
        <v>88</v>
      </c>
    </row>
    <row r="388" s="2" customFormat="1" ht="16.5" customHeight="1">
      <c r="A388" s="42"/>
      <c r="B388" s="43"/>
      <c r="C388" s="208" t="s">
        <v>1012</v>
      </c>
      <c r="D388" s="208" t="s">
        <v>149</v>
      </c>
      <c r="E388" s="209" t="s">
        <v>3185</v>
      </c>
      <c r="F388" s="210" t="s">
        <v>3186</v>
      </c>
      <c r="G388" s="211" t="s">
        <v>802</v>
      </c>
      <c r="H388" s="212">
        <v>8</v>
      </c>
      <c r="I388" s="213"/>
      <c r="J388" s="214">
        <f>ROUND(I388*H388,2)</f>
        <v>0</v>
      </c>
      <c r="K388" s="210" t="s">
        <v>152</v>
      </c>
      <c r="L388" s="48"/>
      <c r="M388" s="215" t="s">
        <v>32</v>
      </c>
      <c r="N388" s="216" t="s">
        <v>49</v>
      </c>
      <c r="O388" s="88"/>
      <c r="P388" s="217">
        <f>O388*H388</f>
        <v>0</v>
      </c>
      <c r="Q388" s="217">
        <v>0.00024000000000000001</v>
      </c>
      <c r="R388" s="217">
        <f>Q388*H388</f>
        <v>0.0019200000000000001</v>
      </c>
      <c r="S388" s="217">
        <v>0</v>
      </c>
      <c r="T388" s="218">
        <f>S388*H388</f>
        <v>0</v>
      </c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R388" s="219" t="s">
        <v>362</v>
      </c>
      <c r="AT388" s="219" t="s">
        <v>149</v>
      </c>
      <c r="AU388" s="219" t="s">
        <v>88</v>
      </c>
      <c r="AY388" s="20" t="s">
        <v>146</v>
      </c>
      <c r="BE388" s="220">
        <f>IF(N388="základní",J388,0)</f>
        <v>0</v>
      </c>
      <c r="BF388" s="220">
        <f>IF(N388="snížená",J388,0)</f>
        <v>0</v>
      </c>
      <c r="BG388" s="220">
        <f>IF(N388="zákl. přenesená",J388,0)</f>
        <v>0</v>
      </c>
      <c r="BH388" s="220">
        <f>IF(N388="sníž. přenesená",J388,0)</f>
        <v>0</v>
      </c>
      <c r="BI388" s="220">
        <f>IF(N388="nulová",J388,0)</f>
        <v>0</v>
      </c>
      <c r="BJ388" s="20" t="s">
        <v>86</v>
      </c>
      <c r="BK388" s="220">
        <f>ROUND(I388*H388,2)</f>
        <v>0</v>
      </c>
      <c r="BL388" s="20" t="s">
        <v>362</v>
      </c>
      <c r="BM388" s="219" t="s">
        <v>3187</v>
      </c>
    </row>
    <row r="389" s="2" customFormat="1">
      <c r="A389" s="42"/>
      <c r="B389" s="43"/>
      <c r="C389" s="44"/>
      <c r="D389" s="221" t="s">
        <v>155</v>
      </c>
      <c r="E389" s="44"/>
      <c r="F389" s="222" t="s">
        <v>3188</v>
      </c>
      <c r="G389" s="44"/>
      <c r="H389" s="44"/>
      <c r="I389" s="223"/>
      <c r="J389" s="44"/>
      <c r="K389" s="44"/>
      <c r="L389" s="48"/>
      <c r="M389" s="224"/>
      <c r="N389" s="225"/>
      <c r="O389" s="88"/>
      <c r="P389" s="88"/>
      <c r="Q389" s="88"/>
      <c r="R389" s="88"/>
      <c r="S389" s="88"/>
      <c r="T389" s="89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T389" s="20" t="s">
        <v>155</v>
      </c>
      <c r="AU389" s="20" t="s">
        <v>88</v>
      </c>
    </row>
    <row r="390" s="2" customFormat="1">
      <c r="A390" s="42"/>
      <c r="B390" s="43"/>
      <c r="C390" s="44"/>
      <c r="D390" s="226" t="s">
        <v>156</v>
      </c>
      <c r="E390" s="44"/>
      <c r="F390" s="227" t="s">
        <v>3189</v>
      </c>
      <c r="G390" s="44"/>
      <c r="H390" s="44"/>
      <c r="I390" s="223"/>
      <c r="J390" s="44"/>
      <c r="K390" s="44"/>
      <c r="L390" s="48"/>
      <c r="M390" s="224"/>
      <c r="N390" s="225"/>
      <c r="O390" s="88"/>
      <c r="P390" s="88"/>
      <c r="Q390" s="88"/>
      <c r="R390" s="88"/>
      <c r="S390" s="88"/>
      <c r="T390" s="89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T390" s="20" t="s">
        <v>156</v>
      </c>
      <c r="AU390" s="20" t="s">
        <v>88</v>
      </c>
    </row>
    <row r="391" s="2" customFormat="1" ht="21.75" customHeight="1">
      <c r="A391" s="42"/>
      <c r="B391" s="43"/>
      <c r="C391" s="208" t="s">
        <v>1018</v>
      </c>
      <c r="D391" s="208" t="s">
        <v>149</v>
      </c>
      <c r="E391" s="209" t="s">
        <v>3190</v>
      </c>
      <c r="F391" s="210" t="s">
        <v>3191</v>
      </c>
      <c r="G391" s="211" t="s">
        <v>802</v>
      </c>
      <c r="H391" s="212">
        <v>1</v>
      </c>
      <c r="I391" s="213"/>
      <c r="J391" s="214">
        <f>ROUND(I391*H391,2)</f>
        <v>0</v>
      </c>
      <c r="K391" s="210" t="s">
        <v>152</v>
      </c>
      <c r="L391" s="48"/>
      <c r="M391" s="215" t="s">
        <v>32</v>
      </c>
      <c r="N391" s="216" t="s">
        <v>49</v>
      </c>
      <c r="O391" s="88"/>
      <c r="P391" s="217">
        <f>O391*H391</f>
        <v>0</v>
      </c>
      <c r="Q391" s="217">
        <v>0.00055000000000000003</v>
      </c>
      <c r="R391" s="217">
        <f>Q391*H391</f>
        <v>0.00055000000000000003</v>
      </c>
      <c r="S391" s="217">
        <v>0</v>
      </c>
      <c r="T391" s="218">
        <f>S391*H391</f>
        <v>0</v>
      </c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R391" s="219" t="s">
        <v>362</v>
      </c>
      <c r="AT391" s="219" t="s">
        <v>149</v>
      </c>
      <c r="AU391" s="219" t="s">
        <v>88</v>
      </c>
      <c r="AY391" s="20" t="s">
        <v>146</v>
      </c>
      <c r="BE391" s="220">
        <f>IF(N391="základní",J391,0)</f>
        <v>0</v>
      </c>
      <c r="BF391" s="220">
        <f>IF(N391="snížená",J391,0)</f>
        <v>0</v>
      </c>
      <c r="BG391" s="220">
        <f>IF(N391="zákl. přenesená",J391,0)</f>
        <v>0</v>
      </c>
      <c r="BH391" s="220">
        <f>IF(N391="sníž. přenesená",J391,0)</f>
        <v>0</v>
      </c>
      <c r="BI391" s="220">
        <f>IF(N391="nulová",J391,0)</f>
        <v>0</v>
      </c>
      <c r="BJ391" s="20" t="s">
        <v>86</v>
      </c>
      <c r="BK391" s="220">
        <f>ROUND(I391*H391,2)</f>
        <v>0</v>
      </c>
      <c r="BL391" s="20" t="s">
        <v>362</v>
      </c>
      <c r="BM391" s="219" t="s">
        <v>3192</v>
      </c>
    </row>
    <row r="392" s="2" customFormat="1">
      <c r="A392" s="42"/>
      <c r="B392" s="43"/>
      <c r="C392" s="44"/>
      <c r="D392" s="221" t="s">
        <v>155</v>
      </c>
      <c r="E392" s="44"/>
      <c r="F392" s="222" t="s">
        <v>3193</v>
      </c>
      <c r="G392" s="44"/>
      <c r="H392" s="44"/>
      <c r="I392" s="223"/>
      <c r="J392" s="44"/>
      <c r="K392" s="44"/>
      <c r="L392" s="48"/>
      <c r="M392" s="224"/>
      <c r="N392" s="225"/>
      <c r="O392" s="88"/>
      <c r="P392" s="88"/>
      <c r="Q392" s="88"/>
      <c r="R392" s="88"/>
      <c r="S392" s="88"/>
      <c r="T392" s="89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T392" s="20" t="s">
        <v>155</v>
      </c>
      <c r="AU392" s="20" t="s">
        <v>88</v>
      </c>
    </row>
    <row r="393" s="2" customFormat="1">
      <c r="A393" s="42"/>
      <c r="B393" s="43"/>
      <c r="C393" s="44"/>
      <c r="D393" s="226" t="s">
        <v>156</v>
      </c>
      <c r="E393" s="44"/>
      <c r="F393" s="227" t="s">
        <v>3194</v>
      </c>
      <c r="G393" s="44"/>
      <c r="H393" s="44"/>
      <c r="I393" s="223"/>
      <c r="J393" s="44"/>
      <c r="K393" s="44"/>
      <c r="L393" s="48"/>
      <c r="M393" s="224"/>
      <c r="N393" s="225"/>
      <c r="O393" s="88"/>
      <c r="P393" s="88"/>
      <c r="Q393" s="88"/>
      <c r="R393" s="88"/>
      <c r="S393" s="88"/>
      <c r="T393" s="89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T393" s="20" t="s">
        <v>156</v>
      </c>
      <c r="AU393" s="20" t="s">
        <v>88</v>
      </c>
    </row>
    <row r="394" s="2" customFormat="1">
      <c r="A394" s="42"/>
      <c r="B394" s="43"/>
      <c r="C394" s="44"/>
      <c r="D394" s="221" t="s">
        <v>162</v>
      </c>
      <c r="E394" s="44"/>
      <c r="F394" s="228" t="s">
        <v>3195</v>
      </c>
      <c r="G394" s="44"/>
      <c r="H394" s="44"/>
      <c r="I394" s="223"/>
      <c r="J394" s="44"/>
      <c r="K394" s="44"/>
      <c r="L394" s="48"/>
      <c r="M394" s="224"/>
      <c r="N394" s="225"/>
      <c r="O394" s="88"/>
      <c r="P394" s="88"/>
      <c r="Q394" s="88"/>
      <c r="R394" s="88"/>
      <c r="S394" s="88"/>
      <c r="T394" s="89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T394" s="20" t="s">
        <v>162</v>
      </c>
      <c r="AU394" s="20" t="s">
        <v>88</v>
      </c>
    </row>
    <row r="395" s="2" customFormat="1" ht="16.5" customHeight="1">
      <c r="A395" s="42"/>
      <c r="B395" s="43"/>
      <c r="C395" s="208" t="s">
        <v>1023</v>
      </c>
      <c r="D395" s="208" t="s">
        <v>149</v>
      </c>
      <c r="E395" s="209" t="s">
        <v>3196</v>
      </c>
      <c r="F395" s="210" t="s">
        <v>3197</v>
      </c>
      <c r="G395" s="211" t="s">
        <v>802</v>
      </c>
      <c r="H395" s="212">
        <v>5</v>
      </c>
      <c r="I395" s="213"/>
      <c r="J395" s="214">
        <f>ROUND(I395*H395,2)</f>
        <v>0</v>
      </c>
      <c r="K395" s="210" t="s">
        <v>152</v>
      </c>
      <c r="L395" s="48"/>
      <c r="M395" s="215" t="s">
        <v>32</v>
      </c>
      <c r="N395" s="216" t="s">
        <v>49</v>
      </c>
      <c r="O395" s="88"/>
      <c r="P395" s="217">
        <f>O395*H395</f>
        <v>0</v>
      </c>
      <c r="Q395" s="217">
        <v>0.00027999999999999998</v>
      </c>
      <c r="R395" s="217">
        <f>Q395*H395</f>
        <v>0.0013999999999999998</v>
      </c>
      <c r="S395" s="217">
        <v>0</v>
      </c>
      <c r="T395" s="218">
        <f>S395*H395</f>
        <v>0</v>
      </c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R395" s="219" t="s">
        <v>362</v>
      </c>
      <c r="AT395" s="219" t="s">
        <v>149</v>
      </c>
      <c r="AU395" s="219" t="s">
        <v>88</v>
      </c>
      <c r="AY395" s="20" t="s">
        <v>146</v>
      </c>
      <c r="BE395" s="220">
        <f>IF(N395="základní",J395,0)</f>
        <v>0</v>
      </c>
      <c r="BF395" s="220">
        <f>IF(N395="snížená",J395,0)</f>
        <v>0</v>
      </c>
      <c r="BG395" s="220">
        <f>IF(N395="zákl. přenesená",J395,0)</f>
        <v>0</v>
      </c>
      <c r="BH395" s="220">
        <f>IF(N395="sníž. přenesená",J395,0)</f>
        <v>0</v>
      </c>
      <c r="BI395" s="220">
        <f>IF(N395="nulová",J395,0)</f>
        <v>0</v>
      </c>
      <c r="BJ395" s="20" t="s">
        <v>86</v>
      </c>
      <c r="BK395" s="220">
        <f>ROUND(I395*H395,2)</f>
        <v>0</v>
      </c>
      <c r="BL395" s="20" t="s">
        <v>362</v>
      </c>
      <c r="BM395" s="219" t="s">
        <v>3198</v>
      </c>
    </row>
    <row r="396" s="2" customFormat="1">
      <c r="A396" s="42"/>
      <c r="B396" s="43"/>
      <c r="C396" s="44"/>
      <c r="D396" s="221" t="s">
        <v>155</v>
      </c>
      <c r="E396" s="44"/>
      <c r="F396" s="222" t="s">
        <v>3199</v>
      </c>
      <c r="G396" s="44"/>
      <c r="H396" s="44"/>
      <c r="I396" s="223"/>
      <c r="J396" s="44"/>
      <c r="K396" s="44"/>
      <c r="L396" s="48"/>
      <c r="M396" s="224"/>
      <c r="N396" s="225"/>
      <c r="O396" s="88"/>
      <c r="P396" s="88"/>
      <c r="Q396" s="88"/>
      <c r="R396" s="88"/>
      <c r="S396" s="88"/>
      <c r="T396" s="89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T396" s="20" t="s">
        <v>155</v>
      </c>
      <c r="AU396" s="20" t="s">
        <v>88</v>
      </c>
    </row>
    <row r="397" s="2" customFormat="1">
      <c r="A397" s="42"/>
      <c r="B397" s="43"/>
      <c r="C397" s="44"/>
      <c r="D397" s="226" t="s">
        <v>156</v>
      </c>
      <c r="E397" s="44"/>
      <c r="F397" s="227" t="s">
        <v>3200</v>
      </c>
      <c r="G397" s="44"/>
      <c r="H397" s="44"/>
      <c r="I397" s="223"/>
      <c r="J397" s="44"/>
      <c r="K397" s="44"/>
      <c r="L397" s="48"/>
      <c r="M397" s="224"/>
      <c r="N397" s="225"/>
      <c r="O397" s="88"/>
      <c r="P397" s="88"/>
      <c r="Q397" s="88"/>
      <c r="R397" s="88"/>
      <c r="S397" s="88"/>
      <c r="T397" s="89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T397" s="20" t="s">
        <v>156</v>
      </c>
      <c r="AU397" s="20" t="s">
        <v>88</v>
      </c>
    </row>
    <row r="398" s="2" customFormat="1" ht="24.15" customHeight="1">
      <c r="A398" s="42"/>
      <c r="B398" s="43"/>
      <c r="C398" s="208" t="s">
        <v>1030</v>
      </c>
      <c r="D398" s="208" t="s">
        <v>149</v>
      </c>
      <c r="E398" s="209" t="s">
        <v>3201</v>
      </c>
      <c r="F398" s="210" t="s">
        <v>3202</v>
      </c>
      <c r="G398" s="211" t="s">
        <v>802</v>
      </c>
      <c r="H398" s="212">
        <v>3</v>
      </c>
      <c r="I398" s="213"/>
      <c r="J398" s="214">
        <f>ROUND(I398*H398,2)</f>
        <v>0</v>
      </c>
      <c r="K398" s="210" t="s">
        <v>152</v>
      </c>
      <c r="L398" s="48"/>
      <c r="M398" s="215" t="s">
        <v>32</v>
      </c>
      <c r="N398" s="216" t="s">
        <v>49</v>
      </c>
      <c r="O398" s="88"/>
      <c r="P398" s="217">
        <f>O398*H398</f>
        <v>0</v>
      </c>
      <c r="Q398" s="217">
        <v>0.00075000000000000002</v>
      </c>
      <c r="R398" s="217">
        <f>Q398*H398</f>
        <v>0.0022500000000000003</v>
      </c>
      <c r="S398" s="217">
        <v>0</v>
      </c>
      <c r="T398" s="218">
        <f>S398*H398</f>
        <v>0</v>
      </c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R398" s="219" t="s">
        <v>362</v>
      </c>
      <c r="AT398" s="219" t="s">
        <v>149</v>
      </c>
      <c r="AU398" s="219" t="s">
        <v>88</v>
      </c>
      <c r="AY398" s="20" t="s">
        <v>146</v>
      </c>
      <c r="BE398" s="220">
        <f>IF(N398="základní",J398,0)</f>
        <v>0</v>
      </c>
      <c r="BF398" s="220">
        <f>IF(N398="snížená",J398,0)</f>
        <v>0</v>
      </c>
      <c r="BG398" s="220">
        <f>IF(N398="zákl. přenesená",J398,0)</f>
        <v>0</v>
      </c>
      <c r="BH398" s="220">
        <f>IF(N398="sníž. přenesená",J398,0)</f>
        <v>0</v>
      </c>
      <c r="BI398" s="220">
        <f>IF(N398="nulová",J398,0)</f>
        <v>0</v>
      </c>
      <c r="BJ398" s="20" t="s">
        <v>86</v>
      </c>
      <c r="BK398" s="220">
        <f>ROUND(I398*H398,2)</f>
        <v>0</v>
      </c>
      <c r="BL398" s="20" t="s">
        <v>362</v>
      </c>
      <c r="BM398" s="219" t="s">
        <v>3203</v>
      </c>
    </row>
    <row r="399" s="2" customFormat="1">
      <c r="A399" s="42"/>
      <c r="B399" s="43"/>
      <c r="C399" s="44"/>
      <c r="D399" s="221" t="s">
        <v>155</v>
      </c>
      <c r="E399" s="44"/>
      <c r="F399" s="222" t="s">
        <v>3204</v>
      </c>
      <c r="G399" s="44"/>
      <c r="H399" s="44"/>
      <c r="I399" s="223"/>
      <c r="J399" s="44"/>
      <c r="K399" s="44"/>
      <c r="L399" s="48"/>
      <c r="M399" s="224"/>
      <c r="N399" s="225"/>
      <c r="O399" s="88"/>
      <c r="P399" s="88"/>
      <c r="Q399" s="88"/>
      <c r="R399" s="88"/>
      <c r="S399" s="88"/>
      <c r="T399" s="89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T399" s="20" t="s">
        <v>155</v>
      </c>
      <c r="AU399" s="20" t="s">
        <v>88</v>
      </c>
    </row>
    <row r="400" s="2" customFormat="1">
      <c r="A400" s="42"/>
      <c r="B400" s="43"/>
      <c r="C400" s="44"/>
      <c r="D400" s="226" t="s">
        <v>156</v>
      </c>
      <c r="E400" s="44"/>
      <c r="F400" s="227" t="s">
        <v>3205</v>
      </c>
      <c r="G400" s="44"/>
      <c r="H400" s="44"/>
      <c r="I400" s="223"/>
      <c r="J400" s="44"/>
      <c r="K400" s="44"/>
      <c r="L400" s="48"/>
      <c r="M400" s="224"/>
      <c r="N400" s="225"/>
      <c r="O400" s="88"/>
      <c r="P400" s="88"/>
      <c r="Q400" s="88"/>
      <c r="R400" s="88"/>
      <c r="S400" s="88"/>
      <c r="T400" s="89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T400" s="20" t="s">
        <v>156</v>
      </c>
      <c r="AU400" s="20" t="s">
        <v>88</v>
      </c>
    </row>
    <row r="401" s="2" customFormat="1" ht="24.15" customHeight="1">
      <c r="A401" s="42"/>
      <c r="B401" s="43"/>
      <c r="C401" s="208" t="s">
        <v>1034</v>
      </c>
      <c r="D401" s="208" t="s">
        <v>149</v>
      </c>
      <c r="E401" s="209" t="s">
        <v>3206</v>
      </c>
      <c r="F401" s="210" t="s">
        <v>3207</v>
      </c>
      <c r="G401" s="211" t="s">
        <v>265</v>
      </c>
      <c r="H401" s="212">
        <v>0.81999999999999995</v>
      </c>
      <c r="I401" s="213"/>
      <c r="J401" s="214">
        <f>ROUND(I401*H401,2)</f>
        <v>0</v>
      </c>
      <c r="K401" s="210" t="s">
        <v>152</v>
      </c>
      <c r="L401" s="48"/>
      <c r="M401" s="215" t="s">
        <v>32</v>
      </c>
      <c r="N401" s="216" t="s">
        <v>49</v>
      </c>
      <c r="O401" s="88"/>
      <c r="P401" s="217">
        <f>O401*H401</f>
        <v>0</v>
      </c>
      <c r="Q401" s="217">
        <v>0</v>
      </c>
      <c r="R401" s="217">
        <f>Q401*H401</f>
        <v>0</v>
      </c>
      <c r="S401" s="217">
        <v>0</v>
      </c>
      <c r="T401" s="218">
        <f>S401*H401</f>
        <v>0</v>
      </c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R401" s="219" t="s">
        <v>362</v>
      </c>
      <c r="AT401" s="219" t="s">
        <v>149</v>
      </c>
      <c r="AU401" s="219" t="s">
        <v>88</v>
      </c>
      <c r="AY401" s="20" t="s">
        <v>146</v>
      </c>
      <c r="BE401" s="220">
        <f>IF(N401="základní",J401,0)</f>
        <v>0</v>
      </c>
      <c r="BF401" s="220">
        <f>IF(N401="snížená",J401,0)</f>
        <v>0</v>
      </c>
      <c r="BG401" s="220">
        <f>IF(N401="zákl. přenesená",J401,0)</f>
        <v>0</v>
      </c>
      <c r="BH401" s="220">
        <f>IF(N401="sníž. přenesená",J401,0)</f>
        <v>0</v>
      </c>
      <c r="BI401" s="220">
        <f>IF(N401="nulová",J401,0)</f>
        <v>0</v>
      </c>
      <c r="BJ401" s="20" t="s">
        <v>86</v>
      </c>
      <c r="BK401" s="220">
        <f>ROUND(I401*H401,2)</f>
        <v>0</v>
      </c>
      <c r="BL401" s="20" t="s">
        <v>362</v>
      </c>
      <c r="BM401" s="219" t="s">
        <v>3208</v>
      </c>
    </row>
    <row r="402" s="2" customFormat="1">
      <c r="A402" s="42"/>
      <c r="B402" s="43"/>
      <c r="C402" s="44"/>
      <c r="D402" s="221" t="s">
        <v>155</v>
      </c>
      <c r="E402" s="44"/>
      <c r="F402" s="222" t="s">
        <v>3209</v>
      </c>
      <c r="G402" s="44"/>
      <c r="H402" s="44"/>
      <c r="I402" s="223"/>
      <c r="J402" s="44"/>
      <c r="K402" s="44"/>
      <c r="L402" s="48"/>
      <c r="M402" s="224"/>
      <c r="N402" s="225"/>
      <c r="O402" s="88"/>
      <c r="P402" s="88"/>
      <c r="Q402" s="88"/>
      <c r="R402" s="88"/>
      <c r="S402" s="88"/>
      <c r="T402" s="89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T402" s="20" t="s">
        <v>155</v>
      </c>
      <c r="AU402" s="20" t="s">
        <v>88</v>
      </c>
    </row>
    <row r="403" s="2" customFormat="1">
      <c r="A403" s="42"/>
      <c r="B403" s="43"/>
      <c r="C403" s="44"/>
      <c r="D403" s="226" t="s">
        <v>156</v>
      </c>
      <c r="E403" s="44"/>
      <c r="F403" s="227" t="s">
        <v>3210</v>
      </c>
      <c r="G403" s="44"/>
      <c r="H403" s="44"/>
      <c r="I403" s="223"/>
      <c r="J403" s="44"/>
      <c r="K403" s="44"/>
      <c r="L403" s="48"/>
      <c r="M403" s="224"/>
      <c r="N403" s="225"/>
      <c r="O403" s="88"/>
      <c r="P403" s="88"/>
      <c r="Q403" s="88"/>
      <c r="R403" s="88"/>
      <c r="S403" s="88"/>
      <c r="T403" s="89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T403" s="20" t="s">
        <v>156</v>
      </c>
      <c r="AU403" s="20" t="s">
        <v>88</v>
      </c>
    </row>
    <row r="404" s="12" customFormat="1" ht="22.8" customHeight="1">
      <c r="A404" s="12"/>
      <c r="B404" s="192"/>
      <c r="C404" s="193"/>
      <c r="D404" s="194" t="s">
        <v>77</v>
      </c>
      <c r="E404" s="206" t="s">
        <v>3211</v>
      </c>
      <c r="F404" s="206" t="s">
        <v>3212</v>
      </c>
      <c r="G404" s="193"/>
      <c r="H404" s="193"/>
      <c r="I404" s="196"/>
      <c r="J404" s="207">
        <f>BK404</f>
        <v>0</v>
      </c>
      <c r="K404" s="193"/>
      <c r="L404" s="198"/>
      <c r="M404" s="199"/>
      <c r="N404" s="200"/>
      <c r="O404" s="200"/>
      <c r="P404" s="201">
        <f>SUM(P405:P438)</f>
        <v>0</v>
      </c>
      <c r="Q404" s="200"/>
      <c r="R404" s="201">
        <f>SUM(R405:R438)</f>
        <v>0.37794000000000005</v>
      </c>
      <c r="S404" s="200"/>
      <c r="T404" s="202">
        <f>SUM(T405:T438)</f>
        <v>0</v>
      </c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R404" s="203" t="s">
        <v>88</v>
      </c>
      <c r="AT404" s="204" t="s">
        <v>77</v>
      </c>
      <c r="AU404" s="204" t="s">
        <v>86</v>
      </c>
      <c r="AY404" s="203" t="s">
        <v>146</v>
      </c>
      <c r="BK404" s="205">
        <f>SUM(BK405:BK438)</f>
        <v>0</v>
      </c>
    </row>
    <row r="405" s="2" customFormat="1" ht="33" customHeight="1">
      <c r="A405" s="42"/>
      <c r="B405" s="43"/>
      <c r="C405" s="208" t="s">
        <v>1042</v>
      </c>
      <c r="D405" s="208" t="s">
        <v>149</v>
      </c>
      <c r="E405" s="209" t="s">
        <v>3213</v>
      </c>
      <c r="F405" s="210" t="s">
        <v>3214</v>
      </c>
      <c r="G405" s="211" t="s">
        <v>2709</v>
      </c>
      <c r="H405" s="212">
        <v>1</v>
      </c>
      <c r="I405" s="213"/>
      <c r="J405" s="214">
        <f>ROUND(I405*H405,2)</f>
        <v>0</v>
      </c>
      <c r="K405" s="210" t="s">
        <v>152</v>
      </c>
      <c r="L405" s="48"/>
      <c r="M405" s="215" t="s">
        <v>32</v>
      </c>
      <c r="N405" s="216" t="s">
        <v>49</v>
      </c>
      <c r="O405" s="88"/>
      <c r="P405" s="217">
        <f>O405*H405</f>
        <v>0</v>
      </c>
      <c r="Q405" s="217">
        <v>0.012</v>
      </c>
      <c r="R405" s="217">
        <f>Q405*H405</f>
        <v>0.012</v>
      </c>
      <c r="S405" s="217">
        <v>0</v>
      </c>
      <c r="T405" s="218">
        <f>S405*H405</f>
        <v>0</v>
      </c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R405" s="219" t="s">
        <v>362</v>
      </c>
      <c r="AT405" s="219" t="s">
        <v>149</v>
      </c>
      <c r="AU405" s="219" t="s">
        <v>88</v>
      </c>
      <c r="AY405" s="20" t="s">
        <v>146</v>
      </c>
      <c r="BE405" s="220">
        <f>IF(N405="základní",J405,0)</f>
        <v>0</v>
      </c>
      <c r="BF405" s="220">
        <f>IF(N405="snížená",J405,0)</f>
        <v>0</v>
      </c>
      <c r="BG405" s="220">
        <f>IF(N405="zákl. přenesená",J405,0)</f>
        <v>0</v>
      </c>
      <c r="BH405" s="220">
        <f>IF(N405="sníž. přenesená",J405,0)</f>
        <v>0</v>
      </c>
      <c r="BI405" s="220">
        <f>IF(N405="nulová",J405,0)</f>
        <v>0</v>
      </c>
      <c r="BJ405" s="20" t="s">
        <v>86</v>
      </c>
      <c r="BK405" s="220">
        <f>ROUND(I405*H405,2)</f>
        <v>0</v>
      </c>
      <c r="BL405" s="20" t="s">
        <v>362</v>
      </c>
      <c r="BM405" s="219" t="s">
        <v>3215</v>
      </c>
    </row>
    <row r="406" s="2" customFormat="1">
      <c r="A406" s="42"/>
      <c r="B406" s="43"/>
      <c r="C406" s="44"/>
      <c r="D406" s="221" t="s">
        <v>155</v>
      </c>
      <c r="E406" s="44"/>
      <c r="F406" s="222" t="s">
        <v>3216</v>
      </c>
      <c r="G406" s="44"/>
      <c r="H406" s="44"/>
      <c r="I406" s="223"/>
      <c r="J406" s="44"/>
      <c r="K406" s="44"/>
      <c r="L406" s="48"/>
      <c r="M406" s="224"/>
      <c r="N406" s="225"/>
      <c r="O406" s="88"/>
      <c r="P406" s="88"/>
      <c r="Q406" s="88"/>
      <c r="R406" s="88"/>
      <c r="S406" s="88"/>
      <c r="T406" s="89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T406" s="20" t="s">
        <v>155</v>
      </c>
      <c r="AU406" s="20" t="s">
        <v>88</v>
      </c>
    </row>
    <row r="407" s="2" customFormat="1">
      <c r="A407" s="42"/>
      <c r="B407" s="43"/>
      <c r="C407" s="44"/>
      <c r="D407" s="226" t="s">
        <v>156</v>
      </c>
      <c r="E407" s="44"/>
      <c r="F407" s="227" t="s">
        <v>3217</v>
      </c>
      <c r="G407" s="44"/>
      <c r="H407" s="44"/>
      <c r="I407" s="223"/>
      <c r="J407" s="44"/>
      <c r="K407" s="44"/>
      <c r="L407" s="48"/>
      <c r="M407" s="224"/>
      <c r="N407" s="225"/>
      <c r="O407" s="88"/>
      <c r="P407" s="88"/>
      <c r="Q407" s="88"/>
      <c r="R407" s="88"/>
      <c r="S407" s="88"/>
      <c r="T407" s="89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T407" s="20" t="s">
        <v>156</v>
      </c>
      <c r="AU407" s="20" t="s">
        <v>88</v>
      </c>
    </row>
    <row r="408" s="2" customFormat="1">
      <c r="A408" s="42"/>
      <c r="B408" s="43"/>
      <c r="C408" s="44"/>
      <c r="D408" s="221" t="s">
        <v>162</v>
      </c>
      <c r="E408" s="44"/>
      <c r="F408" s="228" t="s">
        <v>3056</v>
      </c>
      <c r="G408" s="44"/>
      <c r="H408" s="44"/>
      <c r="I408" s="223"/>
      <c r="J408" s="44"/>
      <c r="K408" s="44"/>
      <c r="L408" s="48"/>
      <c r="M408" s="224"/>
      <c r="N408" s="225"/>
      <c r="O408" s="88"/>
      <c r="P408" s="88"/>
      <c r="Q408" s="88"/>
      <c r="R408" s="88"/>
      <c r="S408" s="88"/>
      <c r="T408" s="89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T408" s="20" t="s">
        <v>162</v>
      </c>
      <c r="AU408" s="20" t="s">
        <v>88</v>
      </c>
    </row>
    <row r="409" s="2" customFormat="1" ht="24.15" customHeight="1">
      <c r="A409" s="42"/>
      <c r="B409" s="43"/>
      <c r="C409" s="208" t="s">
        <v>1048</v>
      </c>
      <c r="D409" s="208" t="s">
        <v>149</v>
      </c>
      <c r="E409" s="209" t="s">
        <v>3218</v>
      </c>
      <c r="F409" s="210" t="s">
        <v>3219</v>
      </c>
      <c r="G409" s="211" t="s">
        <v>2709</v>
      </c>
      <c r="H409" s="212">
        <v>3</v>
      </c>
      <c r="I409" s="213"/>
      <c r="J409" s="214">
        <f>ROUND(I409*H409,2)</f>
        <v>0</v>
      </c>
      <c r="K409" s="210" t="s">
        <v>152</v>
      </c>
      <c r="L409" s="48"/>
      <c r="M409" s="215" t="s">
        <v>32</v>
      </c>
      <c r="N409" s="216" t="s">
        <v>49</v>
      </c>
      <c r="O409" s="88"/>
      <c r="P409" s="217">
        <f>O409*H409</f>
        <v>0</v>
      </c>
      <c r="Q409" s="217">
        <v>0.0117</v>
      </c>
      <c r="R409" s="217">
        <f>Q409*H409</f>
        <v>0.035099999999999999</v>
      </c>
      <c r="S409" s="217">
        <v>0</v>
      </c>
      <c r="T409" s="218">
        <f>S409*H409</f>
        <v>0</v>
      </c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R409" s="219" t="s">
        <v>362</v>
      </c>
      <c r="AT409" s="219" t="s">
        <v>149</v>
      </c>
      <c r="AU409" s="219" t="s">
        <v>88</v>
      </c>
      <c r="AY409" s="20" t="s">
        <v>146</v>
      </c>
      <c r="BE409" s="220">
        <f>IF(N409="základní",J409,0)</f>
        <v>0</v>
      </c>
      <c r="BF409" s="220">
        <f>IF(N409="snížená",J409,0)</f>
        <v>0</v>
      </c>
      <c r="BG409" s="220">
        <f>IF(N409="zákl. přenesená",J409,0)</f>
        <v>0</v>
      </c>
      <c r="BH409" s="220">
        <f>IF(N409="sníž. přenesená",J409,0)</f>
        <v>0</v>
      </c>
      <c r="BI409" s="220">
        <f>IF(N409="nulová",J409,0)</f>
        <v>0</v>
      </c>
      <c r="BJ409" s="20" t="s">
        <v>86</v>
      </c>
      <c r="BK409" s="220">
        <f>ROUND(I409*H409,2)</f>
        <v>0</v>
      </c>
      <c r="BL409" s="20" t="s">
        <v>362</v>
      </c>
      <c r="BM409" s="219" t="s">
        <v>3220</v>
      </c>
    </row>
    <row r="410" s="2" customFormat="1">
      <c r="A410" s="42"/>
      <c r="B410" s="43"/>
      <c r="C410" s="44"/>
      <c r="D410" s="221" t="s">
        <v>155</v>
      </c>
      <c r="E410" s="44"/>
      <c r="F410" s="222" t="s">
        <v>3221</v>
      </c>
      <c r="G410" s="44"/>
      <c r="H410" s="44"/>
      <c r="I410" s="223"/>
      <c r="J410" s="44"/>
      <c r="K410" s="44"/>
      <c r="L410" s="48"/>
      <c r="M410" s="224"/>
      <c r="N410" s="225"/>
      <c r="O410" s="88"/>
      <c r="P410" s="88"/>
      <c r="Q410" s="88"/>
      <c r="R410" s="88"/>
      <c r="S410" s="88"/>
      <c r="T410" s="89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T410" s="20" t="s">
        <v>155</v>
      </c>
      <c r="AU410" s="20" t="s">
        <v>88</v>
      </c>
    </row>
    <row r="411" s="2" customFormat="1">
      <c r="A411" s="42"/>
      <c r="B411" s="43"/>
      <c r="C411" s="44"/>
      <c r="D411" s="226" t="s">
        <v>156</v>
      </c>
      <c r="E411" s="44"/>
      <c r="F411" s="227" t="s">
        <v>3222</v>
      </c>
      <c r="G411" s="44"/>
      <c r="H411" s="44"/>
      <c r="I411" s="223"/>
      <c r="J411" s="44"/>
      <c r="K411" s="44"/>
      <c r="L411" s="48"/>
      <c r="M411" s="224"/>
      <c r="N411" s="225"/>
      <c r="O411" s="88"/>
      <c r="P411" s="88"/>
      <c r="Q411" s="88"/>
      <c r="R411" s="88"/>
      <c r="S411" s="88"/>
      <c r="T411" s="89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T411" s="20" t="s">
        <v>156</v>
      </c>
      <c r="AU411" s="20" t="s">
        <v>88</v>
      </c>
    </row>
    <row r="412" s="2" customFormat="1">
      <c r="A412" s="42"/>
      <c r="B412" s="43"/>
      <c r="C412" s="44"/>
      <c r="D412" s="221" t="s">
        <v>162</v>
      </c>
      <c r="E412" s="44"/>
      <c r="F412" s="228" t="s">
        <v>3056</v>
      </c>
      <c r="G412" s="44"/>
      <c r="H412" s="44"/>
      <c r="I412" s="223"/>
      <c r="J412" s="44"/>
      <c r="K412" s="44"/>
      <c r="L412" s="48"/>
      <c r="M412" s="224"/>
      <c r="N412" s="225"/>
      <c r="O412" s="88"/>
      <c r="P412" s="88"/>
      <c r="Q412" s="88"/>
      <c r="R412" s="88"/>
      <c r="S412" s="88"/>
      <c r="T412" s="89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T412" s="20" t="s">
        <v>162</v>
      </c>
      <c r="AU412" s="20" t="s">
        <v>88</v>
      </c>
    </row>
    <row r="413" s="2" customFormat="1" ht="33" customHeight="1">
      <c r="A413" s="42"/>
      <c r="B413" s="43"/>
      <c r="C413" s="208" t="s">
        <v>1053</v>
      </c>
      <c r="D413" s="208" t="s">
        <v>149</v>
      </c>
      <c r="E413" s="209" t="s">
        <v>3223</v>
      </c>
      <c r="F413" s="210" t="s">
        <v>3224</v>
      </c>
      <c r="G413" s="211" t="s">
        <v>2709</v>
      </c>
      <c r="H413" s="212">
        <v>18</v>
      </c>
      <c r="I413" s="213"/>
      <c r="J413" s="214">
        <f>ROUND(I413*H413,2)</f>
        <v>0</v>
      </c>
      <c r="K413" s="210" t="s">
        <v>152</v>
      </c>
      <c r="L413" s="48"/>
      <c r="M413" s="215" t="s">
        <v>32</v>
      </c>
      <c r="N413" s="216" t="s">
        <v>49</v>
      </c>
      <c r="O413" s="88"/>
      <c r="P413" s="217">
        <f>O413*H413</f>
        <v>0</v>
      </c>
      <c r="Q413" s="217">
        <v>0.016650000000000002</v>
      </c>
      <c r="R413" s="217">
        <f>Q413*H413</f>
        <v>0.29970000000000002</v>
      </c>
      <c r="S413" s="217">
        <v>0</v>
      </c>
      <c r="T413" s="218">
        <f>S413*H413</f>
        <v>0</v>
      </c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R413" s="219" t="s">
        <v>362</v>
      </c>
      <c r="AT413" s="219" t="s">
        <v>149</v>
      </c>
      <c r="AU413" s="219" t="s">
        <v>88</v>
      </c>
      <c r="AY413" s="20" t="s">
        <v>146</v>
      </c>
      <c r="BE413" s="220">
        <f>IF(N413="základní",J413,0)</f>
        <v>0</v>
      </c>
      <c r="BF413" s="220">
        <f>IF(N413="snížená",J413,0)</f>
        <v>0</v>
      </c>
      <c r="BG413" s="220">
        <f>IF(N413="zákl. přenesená",J413,0)</f>
        <v>0</v>
      </c>
      <c r="BH413" s="220">
        <f>IF(N413="sníž. přenesená",J413,0)</f>
        <v>0</v>
      </c>
      <c r="BI413" s="220">
        <f>IF(N413="nulová",J413,0)</f>
        <v>0</v>
      </c>
      <c r="BJ413" s="20" t="s">
        <v>86</v>
      </c>
      <c r="BK413" s="220">
        <f>ROUND(I413*H413,2)</f>
        <v>0</v>
      </c>
      <c r="BL413" s="20" t="s">
        <v>362</v>
      </c>
      <c r="BM413" s="219" t="s">
        <v>3225</v>
      </c>
    </row>
    <row r="414" s="2" customFormat="1">
      <c r="A414" s="42"/>
      <c r="B414" s="43"/>
      <c r="C414" s="44"/>
      <c r="D414" s="221" t="s">
        <v>155</v>
      </c>
      <c r="E414" s="44"/>
      <c r="F414" s="222" t="s">
        <v>3226</v>
      </c>
      <c r="G414" s="44"/>
      <c r="H414" s="44"/>
      <c r="I414" s="223"/>
      <c r="J414" s="44"/>
      <c r="K414" s="44"/>
      <c r="L414" s="48"/>
      <c r="M414" s="224"/>
      <c r="N414" s="225"/>
      <c r="O414" s="88"/>
      <c r="P414" s="88"/>
      <c r="Q414" s="88"/>
      <c r="R414" s="88"/>
      <c r="S414" s="88"/>
      <c r="T414" s="89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T414" s="20" t="s">
        <v>155</v>
      </c>
      <c r="AU414" s="20" t="s">
        <v>88</v>
      </c>
    </row>
    <row r="415" s="2" customFormat="1">
      <c r="A415" s="42"/>
      <c r="B415" s="43"/>
      <c r="C415" s="44"/>
      <c r="D415" s="226" t="s">
        <v>156</v>
      </c>
      <c r="E415" s="44"/>
      <c r="F415" s="227" t="s">
        <v>3227</v>
      </c>
      <c r="G415" s="44"/>
      <c r="H415" s="44"/>
      <c r="I415" s="223"/>
      <c r="J415" s="44"/>
      <c r="K415" s="44"/>
      <c r="L415" s="48"/>
      <c r="M415" s="224"/>
      <c r="N415" s="225"/>
      <c r="O415" s="88"/>
      <c r="P415" s="88"/>
      <c r="Q415" s="88"/>
      <c r="R415" s="88"/>
      <c r="S415" s="88"/>
      <c r="T415" s="89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T415" s="20" t="s">
        <v>156</v>
      </c>
      <c r="AU415" s="20" t="s">
        <v>88</v>
      </c>
    </row>
    <row r="416" s="2" customFormat="1">
      <c r="A416" s="42"/>
      <c r="B416" s="43"/>
      <c r="C416" s="44"/>
      <c r="D416" s="221" t="s">
        <v>162</v>
      </c>
      <c r="E416" s="44"/>
      <c r="F416" s="228" t="s">
        <v>3056</v>
      </c>
      <c r="G416" s="44"/>
      <c r="H416" s="44"/>
      <c r="I416" s="223"/>
      <c r="J416" s="44"/>
      <c r="K416" s="44"/>
      <c r="L416" s="48"/>
      <c r="M416" s="224"/>
      <c r="N416" s="225"/>
      <c r="O416" s="88"/>
      <c r="P416" s="88"/>
      <c r="Q416" s="88"/>
      <c r="R416" s="88"/>
      <c r="S416" s="88"/>
      <c r="T416" s="89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T416" s="20" t="s">
        <v>162</v>
      </c>
      <c r="AU416" s="20" t="s">
        <v>88</v>
      </c>
    </row>
    <row r="417" s="13" customFormat="1">
      <c r="A417" s="13"/>
      <c r="B417" s="229"/>
      <c r="C417" s="230"/>
      <c r="D417" s="221" t="s">
        <v>186</v>
      </c>
      <c r="E417" s="231" t="s">
        <v>32</v>
      </c>
      <c r="F417" s="232" t="s">
        <v>3228</v>
      </c>
      <c r="G417" s="230"/>
      <c r="H417" s="233">
        <v>18</v>
      </c>
      <c r="I417" s="234"/>
      <c r="J417" s="230"/>
      <c r="K417" s="230"/>
      <c r="L417" s="235"/>
      <c r="M417" s="236"/>
      <c r="N417" s="237"/>
      <c r="O417" s="237"/>
      <c r="P417" s="237"/>
      <c r="Q417" s="237"/>
      <c r="R417" s="237"/>
      <c r="S417" s="237"/>
      <c r="T417" s="238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9" t="s">
        <v>186</v>
      </c>
      <c r="AU417" s="239" t="s">
        <v>88</v>
      </c>
      <c r="AV417" s="13" t="s">
        <v>88</v>
      </c>
      <c r="AW417" s="13" t="s">
        <v>39</v>
      </c>
      <c r="AX417" s="13" t="s">
        <v>86</v>
      </c>
      <c r="AY417" s="239" t="s">
        <v>146</v>
      </c>
    </row>
    <row r="418" s="2" customFormat="1" ht="33" customHeight="1">
      <c r="A418" s="42"/>
      <c r="B418" s="43"/>
      <c r="C418" s="208" t="s">
        <v>1059</v>
      </c>
      <c r="D418" s="208" t="s">
        <v>149</v>
      </c>
      <c r="E418" s="209" t="s">
        <v>3229</v>
      </c>
      <c r="F418" s="210" t="s">
        <v>3230</v>
      </c>
      <c r="G418" s="211" t="s">
        <v>2709</v>
      </c>
      <c r="H418" s="212">
        <v>1</v>
      </c>
      <c r="I418" s="213"/>
      <c r="J418" s="214">
        <f>ROUND(I418*H418,2)</f>
        <v>0</v>
      </c>
      <c r="K418" s="210" t="s">
        <v>152</v>
      </c>
      <c r="L418" s="48"/>
      <c r="M418" s="215" t="s">
        <v>32</v>
      </c>
      <c r="N418" s="216" t="s">
        <v>49</v>
      </c>
      <c r="O418" s="88"/>
      <c r="P418" s="217">
        <f>O418*H418</f>
        <v>0</v>
      </c>
      <c r="Q418" s="217">
        <v>0.017649999999999999</v>
      </c>
      <c r="R418" s="217">
        <f>Q418*H418</f>
        <v>0.017649999999999999</v>
      </c>
      <c r="S418" s="217">
        <v>0</v>
      </c>
      <c r="T418" s="218">
        <f>S418*H418</f>
        <v>0</v>
      </c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R418" s="219" t="s">
        <v>362</v>
      </c>
      <c r="AT418" s="219" t="s">
        <v>149</v>
      </c>
      <c r="AU418" s="219" t="s">
        <v>88</v>
      </c>
      <c r="AY418" s="20" t="s">
        <v>146</v>
      </c>
      <c r="BE418" s="220">
        <f>IF(N418="základní",J418,0)</f>
        <v>0</v>
      </c>
      <c r="BF418" s="220">
        <f>IF(N418="snížená",J418,0)</f>
        <v>0</v>
      </c>
      <c r="BG418" s="220">
        <f>IF(N418="zákl. přenesená",J418,0)</f>
        <v>0</v>
      </c>
      <c r="BH418" s="220">
        <f>IF(N418="sníž. přenesená",J418,0)</f>
        <v>0</v>
      </c>
      <c r="BI418" s="220">
        <f>IF(N418="nulová",J418,0)</f>
        <v>0</v>
      </c>
      <c r="BJ418" s="20" t="s">
        <v>86</v>
      </c>
      <c r="BK418" s="220">
        <f>ROUND(I418*H418,2)</f>
        <v>0</v>
      </c>
      <c r="BL418" s="20" t="s">
        <v>362</v>
      </c>
      <c r="BM418" s="219" t="s">
        <v>3231</v>
      </c>
    </row>
    <row r="419" s="2" customFormat="1">
      <c r="A419" s="42"/>
      <c r="B419" s="43"/>
      <c r="C419" s="44"/>
      <c r="D419" s="221" t="s">
        <v>155</v>
      </c>
      <c r="E419" s="44"/>
      <c r="F419" s="222" t="s">
        <v>3232</v>
      </c>
      <c r="G419" s="44"/>
      <c r="H419" s="44"/>
      <c r="I419" s="223"/>
      <c r="J419" s="44"/>
      <c r="K419" s="44"/>
      <c r="L419" s="48"/>
      <c r="M419" s="224"/>
      <c r="N419" s="225"/>
      <c r="O419" s="88"/>
      <c r="P419" s="88"/>
      <c r="Q419" s="88"/>
      <c r="R419" s="88"/>
      <c r="S419" s="88"/>
      <c r="T419" s="89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T419" s="20" t="s">
        <v>155</v>
      </c>
      <c r="AU419" s="20" t="s">
        <v>88</v>
      </c>
    </row>
    <row r="420" s="2" customFormat="1">
      <c r="A420" s="42"/>
      <c r="B420" s="43"/>
      <c r="C420" s="44"/>
      <c r="D420" s="226" t="s">
        <v>156</v>
      </c>
      <c r="E420" s="44"/>
      <c r="F420" s="227" t="s">
        <v>3233</v>
      </c>
      <c r="G420" s="44"/>
      <c r="H420" s="44"/>
      <c r="I420" s="223"/>
      <c r="J420" s="44"/>
      <c r="K420" s="44"/>
      <c r="L420" s="48"/>
      <c r="M420" s="224"/>
      <c r="N420" s="225"/>
      <c r="O420" s="88"/>
      <c r="P420" s="88"/>
      <c r="Q420" s="88"/>
      <c r="R420" s="88"/>
      <c r="S420" s="88"/>
      <c r="T420" s="89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T420" s="20" t="s">
        <v>156</v>
      </c>
      <c r="AU420" s="20" t="s">
        <v>88</v>
      </c>
    </row>
    <row r="421" s="2" customFormat="1">
      <c r="A421" s="42"/>
      <c r="B421" s="43"/>
      <c r="C421" s="44"/>
      <c r="D421" s="221" t="s">
        <v>162</v>
      </c>
      <c r="E421" s="44"/>
      <c r="F421" s="228" t="s">
        <v>3056</v>
      </c>
      <c r="G421" s="44"/>
      <c r="H421" s="44"/>
      <c r="I421" s="223"/>
      <c r="J421" s="44"/>
      <c r="K421" s="44"/>
      <c r="L421" s="48"/>
      <c r="M421" s="224"/>
      <c r="N421" s="225"/>
      <c r="O421" s="88"/>
      <c r="P421" s="88"/>
      <c r="Q421" s="88"/>
      <c r="R421" s="88"/>
      <c r="S421" s="88"/>
      <c r="T421" s="89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T421" s="20" t="s">
        <v>162</v>
      </c>
      <c r="AU421" s="20" t="s">
        <v>88</v>
      </c>
    </row>
    <row r="422" s="2" customFormat="1" ht="16.5" customHeight="1">
      <c r="A422" s="42"/>
      <c r="B422" s="43"/>
      <c r="C422" s="208" t="s">
        <v>1064</v>
      </c>
      <c r="D422" s="208" t="s">
        <v>149</v>
      </c>
      <c r="E422" s="209" t="s">
        <v>3234</v>
      </c>
      <c r="F422" s="210" t="s">
        <v>3235</v>
      </c>
      <c r="G422" s="211" t="s">
        <v>2709</v>
      </c>
      <c r="H422" s="212">
        <v>19</v>
      </c>
      <c r="I422" s="213"/>
      <c r="J422" s="214">
        <f>ROUND(I422*H422,2)</f>
        <v>0</v>
      </c>
      <c r="K422" s="210" t="s">
        <v>152</v>
      </c>
      <c r="L422" s="48"/>
      <c r="M422" s="215" t="s">
        <v>32</v>
      </c>
      <c r="N422" s="216" t="s">
        <v>49</v>
      </c>
      <c r="O422" s="88"/>
      <c r="P422" s="217">
        <f>O422*H422</f>
        <v>0</v>
      </c>
      <c r="Q422" s="217">
        <v>0.00014999999999999999</v>
      </c>
      <c r="R422" s="217">
        <f>Q422*H422</f>
        <v>0.0028499999999999997</v>
      </c>
      <c r="S422" s="217">
        <v>0</v>
      </c>
      <c r="T422" s="218">
        <f>S422*H422</f>
        <v>0</v>
      </c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R422" s="219" t="s">
        <v>362</v>
      </c>
      <c r="AT422" s="219" t="s">
        <v>149</v>
      </c>
      <c r="AU422" s="219" t="s">
        <v>88</v>
      </c>
      <c r="AY422" s="20" t="s">
        <v>146</v>
      </c>
      <c r="BE422" s="220">
        <f>IF(N422="základní",J422,0)</f>
        <v>0</v>
      </c>
      <c r="BF422" s="220">
        <f>IF(N422="snížená",J422,0)</f>
        <v>0</v>
      </c>
      <c r="BG422" s="220">
        <f>IF(N422="zákl. přenesená",J422,0)</f>
        <v>0</v>
      </c>
      <c r="BH422" s="220">
        <f>IF(N422="sníž. přenesená",J422,0)</f>
        <v>0</v>
      </c>
      <c r="BI422" s="220">
        <f>IF(N422="nulová",J422,0)</f>
        <v>0</v>
      </c>
      <c r="BJ422" s="20" t="s">
        <v>86</v>
      </c>
      <c r="BK422" s="220">
        <f>ROUND(I422*H422,2)</f>
        <v>0</v>
      </c>
      <c r="BL422" s="20" t="s">
        <v>362</v>
      </c>
      <c r="BM422" s="219" t="s">
        <v>3236</v>
      </c>
    </row>
    <row r="423" s="2" customFormat="1">
      <c r="A423" s="42"/>
      <c r="B423" s="43"/>
      <c r="C423" s="44"/>
      <c r="D423" s="221" t="s">
        <v>155</v>
      </c>
      <c r="E423" s="44"/>
      <c r="F423" s="222" t="s">
        <v>3237</v>
      </c>
      <c r="G423" s="44"/>
      <c r="H423" s="44"/>
      <c r="I423" s="223"/>
      <c r="J423" s="44"/>
      <c r="K423" s="44"/>
      <c r="L423" s="48"/>
      <c r="M423" s="224"/>
      <c r="N423" s="225"/>
      <c r="O423" s="88"/>
      <c r="P423" s="88"/>
      <c r="Q423" s="88"/>
      <c r="R423" s="88"/>
      <c r="S423" s="88"/>
      <c r="T423" s="89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T423" s="20" t="s">
        <v>155</v>
      </c>
      <c r="AU423" s="20" t="s">
        <v>88</v>
      </c>
    </row>
    <row r="424" s="2" customFormat="1">
      <c r="A424" s="42"/>
      <c r="B424" s="43"/>
      <c r="C424" s="44"/>
      <c r="D424" s="226" t="s">
        <v>156</v>
      </c>
      <c r="E424" s="44"/>
      <c r="F424" s="227" t="s">
        <v>3238</v>
      </c>
      <c r="G424" s="44"/>
      <c r="H424" s="44"/>
      <c r="I424" s="223"/>
      <c r="J424" s="44"/>
      <c r="K424" s="44"/>
      <c r="L424" s="48"/>
      <c r="M424" s="224"/>
      <c r="N424" s="225"/>
      <c r="O424" s="88"/>
      <c r="P424" s="88"/>
      <c r="Q424" s="88"/>
      <c r="R424" s="88"/>
      <c r="S424" s="88"/>
      <c r="T424" s="89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T424" s="20" t="s">
        <v>156</v>
      </c>
      <c r="AU424" s="20" t="s">
        <v>88</v>
      </c>
    </row>
    <row r="425" s="13" customFormat="1">
      <c r="A425" s="13"/>
      <c r="B425" s="229"/>
      <c r="C425" s="230"/>
      <c r="D425" s="221" t="s">
        <v>186</v>
      </c>
      <c r="E425" s="231" t="s">
        <v>32</v>
      </c>
      <c r="F425" s="232" t="s">
        <v>3239</v>
      </c>
      <c r="G425" s="230"/>
      <c r="H425" s="233">
        <v>19</v>
      </c>
      <c r="I425" s="234"/>
      <c r="J425" s="230"/>
      <c r="K425" s="230"/>
      <c r="L425" s="235"/>
      <c r="M425" s="236"/>
      <c r="N425" s="237"/>
      <c r="O425" s="237"/>
      <c r="P425" s="237"/>
      <c r="Q425" s="237"/>
      <c r="R425" s="237"/>
      <c r="S425" s="237"/>
      <c r="T425" s="238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9" t="s">
        <v>186</v>
      </c>
      <c r="AU425" s="239" t="s">
        <v>88</v>
      </c>
      <c r="AV425" s="13" t="s">
        <v>88</v>
      </c>
      <c r="AW425" s="13" t="s">
        <v>39</v>
      </c>
      <c r="AX425" s="13" t="s">
        <v>86</v>
      </c>
      <c r="AY425" s="239" t="s">
        <v>146</v>
      </c>
    </row>
    <row r="426" s="2" customFormat="1" ht="16.5" customHeight="1">
      <c r="A426" s="42"/>
      <c r="B426" s="43"/>
      <c r="C426" s="208" t="s">
        <v>1066</v>
      </c>
      <c r="D426" s="208" t="s">
        <v>149</v>
      </c>
      <c r="E426" s="209" t="s">
        <v>3240</v>
      </c>
      <c r="F426" s="210" t="s">
        <v>3241</v>
      </c>
      <c r="G426" s="211" t="s">
        <v>2709</v>
      </c>
      <c r="H426" s="212">
        <v>19</v>
      </c>
      <c r="I426" s="213"/>
      <c r="J426" s="214">
        <f>ROUND(I426*H426,2)</f>
        <v>0</v>
      </c>
      <c r="K426" s="210" t="s">
        <v>152</v>
      </c>
      <c r="L426" s="48"/>
      <c r="M426" s="215" t="s">
        <v>32</v>
      </c>
      <c r="N426" s="216" t="s">
        <v>49</v>
      </c>
      <c r="O426" s="88"/>
      <c r="P426" s="217">
        <f>O426*H426</f>
        <v>0</v>
      </c>
      <c r="Q426" s="217">
        <v>0.00050000000000000001</v>
      </c>
      <c r="R426" s="217">
        <f>Q426*H426</f>
        <v>0.0094999999999999998</v>
      </c>
      <c r="S426" s="217">
        <v>0</v>
      </c>
      <c r="T426" s="218">
        <f>S426*H426</f>
        <v>0</v>
      </c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R426" s="219" t="s">
        <v>362</v>
      </c>
      <c r="AT426" s="219" t="s">
        <v>149</v>
      </c>
      <c r="AU426" s="219" t="s">
        <v>88</v>
      </c>
      <c r="AY426" s="20" t="s">
        <v>146</v>
      </c>
      <c r="BE426" s="220">
        <f>IF(N426="základní",J426,0)</f>
        <v>0</v>
      </c>
      <c r="BF426" s="220">
        <f>IF(N426="snížená",J426,0)</f>
        <v>0</v>
      </c>
      <c r="BG426" s="220">
        <f>IF(N426="zákl. přenesená",J426,0)</f>
        <v>0</v>
      </c>
      <c r="BH426" s="220">
        <f>IF(N426="sníž. přenesená",J426,0)</f>
        <v>0</v>
      </c>
      <c r="BI426" s="220">
        <f>IF(N426="nulová",J426,0)</f>
        <v>0</v>
      </c>
      <c r="BJ426" s="20" t="s">
        <v>86</v>
      </c>
      <c r="BK426" s="220">
        <f>ROUND(I426*H426,2)</f>
        <v>0</v>
      </c>
      <c r="BL426" s="20" t="s">
        <v>362</v>
      </c>
      <c r="BM426" s="219" t="s">
        <v>3242</v>
      </c>
    </row>
    <row r="427" s="2" customFormat="1">
      <c r="A427" s="42"/>
      <c r="B427" s="43"/>
      <c r="C427" s="44"/>
      <c r="D427" s="221" t="s">
        <v>155</v>
      </c>
      <c r="E427" s="44"/>
      <c r="F427" s="222" t="s">
        <v>3243</v>
      </c>
      <c r="G427" s="44"/>
      <c r="H427" s="44"/>
      <c r="I427" s="223"/>
      <c r="J427" s="44"/>
      <c r="K427" s="44"/>
      <c r="L427" s="48"/>
      <c r="M427" s="224"/>
      <c r="N427" s="225"/>
      <c r="O427" s="88"/>
      <c r="P427" s="88"/>
      <c r="Q427" s="88"/>
      <c r="R427" s="88"/>
      <c r="S427" s="88"/>
      <c r="T427" s="89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T427" s="20" t="s">
        <v>155</v>
      </c>
      <c r="AU427" s="20" t="s">
        <v>88</v>
      </c>
    </row>
    <row r="428" s="2" customFormat="1">
      <c r="A428" s="42"/>
      <c r="B428" s="43"/>
      <c r="C428" s="44"/>
      <c r="D428" s="226" t="s">
        <v>156</v>
      </c>
      <c r="E428" s="44"/>
      <c r="F428" s="227" t="s">
        <v>3244</v>
      </c>
      <c r="G428" s="44"/>
      <c r="H428" s="44"/>
      <c r="I428" s="223"/>
      <c r="J428" s="44"/>
      <c r="K428" s="44"/>
      <c r="L428" s="48"/>
      <c r="M428" s="224"/>
      <c r="N428" s="225"/>
      <c r="O428" s="88"/>
      <c r="P428" s="88"/>
      <c r="Q428" s="88"/>
      <c r="R428" s="88"/>
      <c r="S428" s="88"/>
      <c r="T428" s="89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T428" s="20" t="s">
        <v>156</v>
      </c>
      <c r="AU428" s="20" t="s">
        <v>88</v>
      </c>
    </row>
    <row r="429" s="13" customFormat="1">
      <c r="A429" s="13"/>
      <c r="B429" s="229"/>
      <c r="C429" s="230"/>
      <c r="D429" s="221" t="s">
        <v>186</v>
      </c>
      <c r="E429" s="231" t="s">
        <v>32</v>
      </c>
      <c r="F429" s="232" t="s">
        <v>3239</v>
      </c>
      <c r="G429" s="230"/>
      <c r="H429" s="233">
        <v>19</v>
      </c>
      <c r="I429" s="234"/>
      <c r="J429" s="230"/>
      <c r="K429" s="230"/>
      <c r="L429" s="235"/>
      <c r="M429" s="236"/>
      <c r="N429" s="237"/>
      <c r="O429" s="237"/>
      <c r="P429" s="237"/>
      <c r="Q429" s="237"/>
      <c r="R429" s="237"/>
      <c r="S429" s="237"/>
      <c r="T429" s="238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9" t="s">
        <v>186</v>
      </c>
      <c r="AU429" s="239" t="s">
        <v>88</v>
      </c>
      <c r="AV429" s="13" t="s">
        <v>88</v>
      </c>
      <c r="AW429" s="13" t="s">
        <v>39</v>
      </c>
      <c r="AX429" s="13" t="s">
        <v>86</v>
      </c>
      <c r="AY429" s="239" t="s">
        <v>146</v>
      </c>
    </row>
    <row r="430" s="2" customFormat="1" ht="24.15" customHeight="1">
      <c r="A430" s="42"/>
      <c r="B430" s="43"/>
      <c r="C430" s="208" t="s">
        <v>1070</v>
      </c>
      <c r="D430" s="208" t="s">
        <v>149</v>
      </c>
      <c r="E430" s="209" t="s">
        <v>3245</v>
      </c>
      <c r="F430" s="210" t="s">
        <v>3246</v>
      </c>
      <c r="G430" s="211" t="s">
        <v>2709</v>
      </c>
      <c r="H430" s="212">
        <v>1</v>
      </c>
      <c r="I430" s="213"/>
      <c r="J430" s="214">
        <f>ROUND(I430*H430,2)</f>
        <v>0</v>
      </c>
      <c r="K430" s="210" t="s">
        <v>152</v>
      </c>
      <c r="L430" s="48"/>
      <c r="M430" s="215" t="s">
        <v>32</v>
      </c>
      <c r="N430" s="216" t="s">
        <v>49</v>
      </c>
      <c r="O430" s="88"/>
      <c r="P430" s="217">
        <f>O430*H430</f>
        <v>0</v>
      </c>
      <c r="Q430" s="217">
        <v>0</v>
      </c>
      <c r="R430" s="217">
        <f>Q430*H430</f>
        <v>0</v>
      </c>
      <c r="S430" s="217">
        <v>0</v>
      </c>
      <c r="T430" s="218">
        <f>S430*H430</f>
        <v>0</v>
      </c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R430" s="219" t="s">
        <v>362</v>
      </c>
      <c r="AT430" s="219" t="s">
        <v>149</v>
      </c>
      <c r="AU430" s="219" t="s">
        <v>88</v>
      </c>
      <c r="AY430" s="20" t="s">
        <v>146</v>
      </c>
      <c r="BE430" s="220">
        <f>IF(N430="základní",J430,0)</f>
        <v>0</v>
      </c>
      <c r="BF430" s="220">
        <f>IF(N430="snížená",J430,0)</f>
        <v>0</v>
      </c>
      <c r="BG430" s="220">
        <f>IF(N430="zákl. přenesená",J430,0)</f>
        <v>0</v>
      </c>
      <c r="BH430" s="220">
        <f>IF(N430="sníž. přenesená",J430,0)</f>
        <v>0</v>
      </c>
      <c r="BI430" s="220">
        <f>IF(N430="nulová",J430,0)</f>
        <v>0</v>
      </c>
      <c r="BJ430" s="20" t="s">
        <v>86</v>
      </c>
      <c r="BK430" s="220">
        <f>ROUND(I430*H430,2)</f>
        <v>0</v>
      </c>
      <c r="BL430" s="20" t="s">
        <v>362</v>
      </c>
      <c r="BM430" s="219" t="s">
        <v>3247</v>
      </c>
    </row>
    <row r="431" s="2" customFormat="1">
      <c r="A431" s="42"/>
      <c r="B431" s="43"/>
      <c r="C431" s="44"/>
      <c r="D431" s="221" t="s">
        <v>155</v>
      </c>
      <c r="E431" s="44"/>
      <c r="F431" s="222" t="s">
        <v>3248</v>
      </c>
      <c r="G431" s="44"/>
      <c r="H431" s="44"/>
      <c r="I431" s="223"/>
      <c r="J431" s="44"/>
      <c r="K431" s="44"/>
      <c r="L431" s="48"/>
      <c r="M431" s="224"/>
      <c r="N431" s="225"/>
      <c r="O431" s="88"/>
      <c r="P431" s="88"/>
      <c r="Q431" s="88"/>
      <c r="R431" s="88"/>
      <c r="S431" s="88"/>
      <c r="T431" s="89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T431" s="20" t="s">
        <v>155</v>
      </c>
      <c r="AU431" s="20" t="s">
        <v>88</v>
      </c>
    </row>
    <row r="432" s="2" customFormat="1">
      <c r="A432" s="42"/>
      <c r="B432" s="43"/>
      <c r="C432" s="44"/>
      <c r="D432" s="226" t="s">
        <v>156</v>
      </c>
      <c r="E432" s="44"/>
      <c r="F432" s="227" t="s">
        <v>3249</v>
      </c>
      <c r="G432" s="44"/>
      <c r="H432" s="44"/>
      <c r="I432" s="223"/>
      <c r="J432" s="44"/>
      <c r="K432" s="44"/>
      <c r="L432" s="48"/>
      <c r="M432" s="224"/>
      <c r="N432" s="225"/>
      <c r="O432" s="88"/>
      <c r="P432" s="88"/>
      <c r="Q432" s="88"/>
      <c r="R432" s="88"/>
      <c r="S432" s="88"/>
      <c r="T432" s="89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T432" s="20" t="s">
        <v>156</v>
      </c>
      <c r="AU432" s="20" t="s">
        <v>88</v>
      </c>
    </row>
    <row r="433" s="2" customFormat="1" ht="24.15" customHeight="1">
      <c r="A433" s="42"/>
      <c r="B433" s="43"/>
      <c r="C433" s="265" t="s">
        <v>1076</v>
      </c>
      <c r="D433" s="265" t="s">
        <v>286</v>
      </c>
      <c r="E433" s="266" t="s">
        <v>3250</v>
      </c>
      <c r="F433" s="267" t="s">
        <v>3251</v>
      </c>
      <c r="G433" s="268" t="s">
        <v>802</v>
      </c>
      <c r="H433" s="269">
        <v>1</v>
      </c>
      <c r="I433" s="270"/>
      <c r="J433" s="271">
        <f>ROUND(I433*H433,2)</f>
        <v>0</v>
      </c>
      <c r="K433" s="267" t="s">
        <v>32</v>
      </c>
      <c r="L433" s="272"/>
      <c r="M433" s="273" t="s">
        <v>32</v>
      </c>
      <c r="N433" s="274" t="s">
        <v>49</v>
      </c>
      <c r="O433" s="88"/>
      <c r="P433" s="217">
        <f>O433*H433</f>
        <v>0</v>
      </c>
      <c r="Q433" s="217">
        <v>0.00114</v>
      </c>
      <c r="R433" s="217">
        <f>Q433*H433</f>
        <v>0.00114</v>
      </c>
      <c r="S433" s="217">
        <v>0</v>
      </c>
      <c r="T433" s="218">
        <f>S433*H433</f>
        <v>0</v>
      </c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R433" s="219" t="s">
        <v>538</v>
      </c>
      <c r="AT433" s="219" t="s">
        <v>286</v>
      </c>
      <c r="AU433" s="219" t="s">
        <v>88</v>
      </c>
      <c r="AY433" s="20" t="s">
        <v>146</v>
      </c>
      <c r="BE433" s="220">
        <f>IF(N433="základní",J433,0)</f>
        <v>0</v>
      </c>
      <c r="BF433" s="220">
        <f>IF(N433="snížená",J433,0)</f>
        <v>0</v>
      </c>
      <c r="BG433" s="220">
        <f>IF(N433="zákl. přenesená",J433,0)</f>
        <v>0</v>
      </c>
      <c r="BH433" s="220">
        <f>IF(N433="sníž. přenesená",J433,0)</f>
        <v>0</v>
      </c>
      <c r="BI433" s="220">
        <f>IF(N433="nulová",J433,0)</f>
        <v>0</v>
      </c>
      <c r="BJ433" s="20" t="s">
        <v>86</v>
      </c>
      <c r="BK433" s="220">
        <f>ROUND(I433*H433,2)</f>
        <v>0</v>
      </c>
      <c r="BL433" s="20" t="s">
        <v>362</v>
      </c>
      <c r="BM433" s="219" t="s">
        <v>3252</v>
      </c>
    </row>
    <row r="434" s="2" customFormat="1">
      <c r="A434" s="42"/>
      <c r="B434" s="43"/>
      <c r="C434" s="44"/>
      <c r="D434" s="221" t="s">
        <v>155</v>
      </c>
      <c r="E434" s="44"/>
      <c r="F434" s="222" t="s">
        <v>3253</v>
      </c>
      <c r="G434" s="44"/>
      <c r="H434" s="44"/>
      <c r="I434" s="223"/>
      <c r="J434" s="44"/>
      <c r="K434" s="44"/>
      <c r="L434" s="48"/>
      <c r="M434" s="224"/>
      <c r="N434" s="225"/>
      <c r="O434" s="88"/>
      <c r="P434" s="88"/>
      <c r="Q434" s="88"/>
      <c r="R434" s="88"/>
      <c r="S434" s="88"/>
      <c r="T434" s="89"/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T434" s="20" t="s">
        <v>155</v>
      </c>
      <c r="AU434" s="20" t="s">
        <v>88</v>
      </c>
    </row>
    <row r="435" s="2" customFormat="1">
      <c r="A435" s="42"/>
      <c r="B435" s="43"/>
      <c r="C435" s="44"/>
      <c r="D435" s="221" t="s">
        <v>162</v>
      </c>
      <c r="E435" s="44"/>
      <c r="F435" s="228" t="s">
        <v>3254</v>
      </c>
      <c r="G435" s="44"/>
      <c r="H435" s="44"/>
      <c r="I435" s="223"/>
      <c r="J435" s="44"/>
      <c r="K435" s="44"/>
      <c r="L435" s="48"/>
      <c r="M435" s="224"/>
      <c r="N435" s="225"/>
      <c r="O435" s="88"/>
      <c r="P435" s="88"/>
      <c r="Q435" s="88"/>
      <c r="R435" s="88"/>
      <c r="S435" s="88"/>
      <c r="T435" s="89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T435" s="20" t="s">
        <v>162</v>
      </c>
      <c r="AU435" s="20" t="s">
        <v>88</v>
      </c>
    </row>
    <row r="436" s="2" customFormat="1" ht="24.15" customHeight="1">
      <c r="A436" s="42"/>
      <c r="B436" s="43"/>
      <c r="C436" s="208" t="s">
        <v>1081</v>
      </c>
      <c r="D436" s="208" t="s">
        <v>149</v>
      </c>
      <c r="E436" s="209" t="s">
        <v>3255</v>
      </c>
      <c r="F436" s="210" t="s">
        <v>3256</v>
      </c>
      <c r="G436" s="211" t="s">
        <v>265</v>
      </c>
      <c r="H436" s="212">
        <v>0.378</v>
      </c>
      <c r="I436" s="213"/>
      <c r="J436" s="214">
        <f>ROUND(I436*H436,2)</f>
        <v>0</v>
      </c>
      <c r="K436" s="210" t="s">
        <v>152</v>
      </c>
      <c r="L436" s="48"/>
      <c r="M436" s="215" t="s">
        <v>32</v>
      </c>
      <c r="N436" s="216" t="s">
        <v>49</v>
      </c>
      <c r="O436" s="88"/>
      <c r="P436" s="217">
        <f>O436*H436</f>
        <v>0</v>
      </c>
      <c r="Q436" s="217">
        <v>0</v>
      </c>
      <c r="R436" s="217">
        <f>Q436*H436</f>
        <v>0</v>
      </c>
      <c r="S436" s="217">
        <v>0</v>
      </c>
      <c r="T436" s="218">
        <f>S436*H436</f>
        <v>0</v>
      </c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R436" s="219" t="s">
        <v>362</v>
      </c>
      <c r="AT436" s="219" t="s">
        <v>149</v>
      </c>
      <c r="AU436" s="219" t="s">
        <v>88</v>
      </c>
      <c r="AY436" s="20" t="s">
        <v>146</v>
      </c>
      <c r="BE436" s="220">
        <f>IF(N436="základní",J436,0)</f>
        <v>0</v>
      </c>
      <c r="BF436" s="220">
        <f>IF(N436="snížená",J436,0)</f>
        <v>0</v>
      </c>
      <c r="BG436" s="220">
        <f>IF(N436="zákl. přenesená",J436,0)</f>
        <v>0</v>
      </c>
      <c r="BH436" s="220">
        <f>IF(N436="sníž. přenesená",J436,0)</f>
        <v>0</v>
      </c>
      <c r="BI436" s="220">
        <f>IF(N436="nulová",J436,0)</f>
        <v>0</v>
      </c>
      <c r="BJ436" s="20" t="s">
        <v>86</v>
      </c>
      <c r="BK436" s="220">
        <f>ROUND(I436*H436,2)</f>
        <v>0</v>
      </c>
      <c r="BL436" s="20" t="s">
        <v>362</v>
      </c>
      <c r="BM436" s="219" t="s">
        <v>3257</v>
      </c>
    </row>
    <row r="437" s="2" customFormat="1">
      <c r="A437" s="42"/>
      <c r="B437" s="43"/>
      <c r="C437" s="44"/>
      <c r="D437" s="221" t="s">
        <v>155</v>
      </c>
      <c r="E437" s="44"/>
      <c r="F437" s="222" t="s">
        <v>3258</v>
      </c>
      <c r="G437" s="44"/>
      <c r="H437" s="44"/>
      <c r="I437" s="223"/>
      <c r="J437" s="44"/>
      <c r="K437" s="44"/>
      <c r="L437" s="48"/>
      <c r="M437" s="224"/>
      <c r="N437" s="225"/>
      <c r="O437" s="88"/>
      <c r="P437" s="88"/>
      <c r="Q437" s="88"/>
      <c r="R437" s="88"/>
      <c r="S437" s="88"/>
      <c r="T437" s="89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T437" s="20" t="s">
        <v>155</v>
      </c>
      <c r="AU437" s="20" t="s">
        <v>88</v>
      </c>
    </row>
    <row r="438" s="2" customFormat="1">
      <c r="A438" s="42"/>
      <c r="B438" s="43"/>
      <c r="C438" s="44"/>
      <c r="D438" s="226" t="s">
        <v>156</v>
      </c>
      <c r="E438" s="44"/>
      <c r="F438" s="227" t="s">
        <v>3259</v>
      </c>
      <c r="G438" s="44"/>
      <c r="H438" s="44"/>
      <c r="I438" s="223"/>
      <c r="J438" s="44"/>
      <c r="K438" s="44"/>
      <c r="L438" s="48"/>
      <c r="M438" s="240"/>
      <c r="N438" s="241"/>
      <c r="O438" s="242"/>
      <c r="P438" s="242"/>
      <c r="Q438" s="242"/>
      <c r="R438" s="242"/>
      <c r="S438" s="242"/>
      <c r="T438" s="243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T438" s="20" t="s">
        <v>156</v>
      </c>
      <c r="AU438" s="20" t="s">
        <v>88</v>
      </c>
    </row>
    <row r="439" s="2" customFormat="1" ht="6.96" customHeight="1">
      <c r="A439" s="42"/>
      <c r="B439" s="63"/>
      <c r="C439" s="64"/>
      <c r="D439" s="64"/>
      <c r="E439" s="64"/>
      <c r="F439" s="64"/>
      <c r="G439" s="64"/>
      <c r="H439" s="64"/>
      <c r="I439" s="64"/>
      <c r="J439" s="64"/>
      <c r="K439" s="64"/>
      <c r="L439" s="48"/>
      <c r="M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</row>
  </sheetData>
  <sheetProtection sheet="1" autoFilter="0" formatColumns="0" formatRows="0" objects="1" scenarios="1" spinCount="100000" saltValue="Es8793XEduIZTME5mPJZhi7lqeI0cB1qGYokfMpFR0YoTWT2bb2/i8u1GjGt2zCLvGl6gJDuQmNm+Wzb5s1cqA==" hashValue="WS/P8+xR95dA4RaV2P3Ne7vf+CHBmb9VdPeMICCGZ00SrnMdQSbtE0h/qSd3Riw/MjAKx/+nWa14cqCcAdbjyg==" algorithmName="SHA-512" password="EC2B"/>
  <autoFilter ref="C83:K43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3_02/721174024"/>
    <hyperlink ref="F92" r:id="rId2" display="https://podminky.urs.cz/item/CS_URS_2023_02/721174025"/>
    <hyperlink ref="F95" r:id="rId3" display="https://podminky.urs.cz/item/CS_URS_2023_02/721174041"/>
    <hyperlink ref="F98" r:id="rId4" display="https://podminky.urs.cz/item/CS_URS_2023_02/721174042"/>
    <hyperlink ref="F101" r:id="rId5" display="https://podminky.urs.cz/item/CS_URS_2023_02/721174043"/>
    <hyperlink ref="F104" r:id="rId6" display="https://podminky.urs.cz/item/CS_URS_2023_02/721174044"/>
    <hyperlink ref="F107" r:id="rId7" display="https://podminky.urs.cz/item/CS_URS_2023_02/721174045"/>
    <hyperlink ref="F110" r:id="rId8" display="https://podminky.urs.cz/item/CS_URS_2023_02/721174062"/>
    <hyperlink ref="F113" r:id="rId9" display="https://podminky.urs.cz/item/CS_URS_2023_02/721174063"/>
    <hyperlink ref="F116" r:id="rId10" display="https://podminky.urs.cz/item/CS_URS_2023_02/721175152"/>
    <hyperlink ref="F119" r:id="rId11" display="https://podminky.urs.cz/item/CS_URS_2023_02/721194103"/>
    <hyperlink ref="F122" r:id="rId12" display="https://podminky.urs.cz/item/CS_URS_2023_02/721194104"/>
    <hyperlink ref="F125" r:id="rId13" display="https://podminky.urs.cz/item/CS_URS_2023_02/721194105"/>
    <hyperlink ref="F129" r:id="rId14" display="https://podminky.urs.cz/item/CS_URS_2023_02/721194109"/>
    <hyperlink ref="F133" r:id="rId15" display="https://podminky.urs.cz/item/CS_URS_2023_02/721211913"/>
    <hyperlink ref="F138" r:id="rId16" display="https://podminky.urs.cz/item/CS_URS_2023_02/721212127"/>
    <hyperlink ref="F142" r:id="rId17" display="https://podminky.urs.cz/item/CS_URS_2023_02/721226512"/>
    <hyperlink ref="F145" r:id="rId18" display="https://podminky.urs.cz/item/CS_URS_2023_02/721229111"/>
    <hyperlink ref="F154" r:id="rId19" display="https://podminky.urs.cz/item/CS_URS_2023_02/721239114"/>
    <hyperlink ref="F159" r:id="rId20" display="https://podminky.urs.cz/item/CS_URS_2023_02/721273152"/>
    <hyperlink ref="F162" r:id="rId21" display="https://podminky.urs.cz/item/CS_URS_2023_02/721273153"/>
    <hyperlink ref="F165" r:id="rId22" display="https://podminky.urs.cz/item/CS_URS_2023_02/721290111"/>
    <hyperlink ref="F169" r:id="rId23" display="https://podminky.urs.cz/item/CS_URS_2023_02/998721102"/>
    <hyperlink ref="F173" r:id="rId24" display="https://podminky.urs.cz/item/CS_URS_2023_02/722130103"/>
    <hyperlink ref="F176" r:id="rId25" display="https://podminky.urs.cz/item/CS_URS_2023_02/722130104"/>
    <hyperlink ref="F179" r:id="rId26" display="https://podminky.urs.cz/item/CS_URS_2023_02/722140117"/>
    <hyperlink ref="F182" r:id="rId27" display="https://podminky.urs.cz/item/CS_URS_2023_02/722160223"/>
    <hyperlink ref="F185" r:id="rId28" display="https://podminky.urs.cz/item/CS_URS_2023_02/722160224"/>
    <hyperlink ref="F188" r:id="rId29" display="https://podminky.urs.cz/item/CS_URS_2023_02/722160225"/>
    <hyperlink ref="F191" r:id="rId30" display="https://podminky.urs.cz/item/CS_URS_2023_02/722160226"/>
    <hyperlink ref="F194" r:id="rId31" display="https://podminky.urs.cz/item/CS_URS_2023_02/722160227"/>
    <hyperlink ref="F197" r:id="rId32" display="https://podminky.urs.cz/item/CS_URS_2023_02/722173113"/>
    <hyperlink ref="F200" r:id="rId33" display="https://podminky.urs.cz/item/CS_URS_2023_02/722173114"/>
    <hyperlink ref="F203" r:id="rId34" display="https://podminky.urs.cz/item/CS_URS_2023_02/722173115"/>
    <hyperlink ref="F206" r:id="rId35" display="https://podminky.urs.cz/item/CS_URS_2023_02/722173116"/>
    <hyperlink ref="F209" r:id="rId36" display="https://podminky.urs.cz/item/CS_URS_2023_02/722181211"/>
    <hyperlink ref="F212" r:id="rId37" display="https://podminky.urs.cz/item/CS_URS_2023_02/722181212"/>
    <hyperlink ref="F216" r:id="rId38" display="https://podminky.urs.cz/item/CS_URS_2023_02/722181213"/>
    <hyperlink ref="F220" r:id="rId39" display="https://podminky.urs.cz/item/CS_URS_2023_02/722181241"/>
    <hyperlink ref="F224" r:id="rId40" display="https://podminky.urs.cz/item/CS_URS_2023_02/722181252"/>
    <hyperlink ref="F228" r:id="rId41" display="https://podminky.urs.cz/item/CS_URS_2023_02/722190401"/>
    <hyperlink ref="F231" r:id="rId42" display="https://podminky.urs.cz/item/CS_URS_2023_02/722190402"/>
    <hyperlink ref="F234" r:id="rId43" display="https://podminky.urs.cz/item/CS_URS_2023_02/722220111"/>
    <hyperlink ref="F237" r:id="rId44" display="https://podminky.urs.cz/item/CS_URS_2023_02/722220121"/>
    <hyperlink ref="F240" r:id="rId45" display="https://podminky.urs.cz/item/CS_URS_2023_02/722224115"/>
    <hyperlink ref="F243" r:id="rId46" display="https://podminky.urs.cz/item/CS_URS_2023_02/722231073"/>
    <hyperlink ref="F246" r:id="rId47" display="https://podminky.urs.cz/item/CS_URS_2023_02/722231142"/>
    <hyperlink ref="F249" r:id="rId48" display="https://podminky.urs.cz/item/CS_URS_2023_02/722232044"/>
    <hyperlink ref="F252" r:id="rId49" display="https://podminky.urs.cz/item/CS_URS_2023_02/722232045"/>
    <hyperlink ref="F255" r:id="rId50" display="https://podminky.urs.cz/item/CS_URS_2023_02/722232046"/>
    <hyperlink ref="F258" r:id="rId51" display="https://podminky.urs.cz/item/CS_URS_2023_02/722232047"/>
    <hyperlink ref="F261" r:id="rId52" display="https://podminky.urs.cz/item/CS_URS_2023_02/722234264"/>
    <hyperlink ref="F264" r:id="rId53" display="https://podminky.urs.cz/item/CS_URS_2023_02/722250133"/>
    <hyperlink ref="F267" r:id="rId54" display="https://podminky.urs.cz/item/CS_URS_2023_02/722270105"/>
    <hyperlink ref="F273" r:id="rId55" display="https://podminky.urs.cz/item/CS_URS_2023_02/722290226"/>
    <hyperlink ref="F277" r:id="rId56" display="https://podminky.urs.cz/item/CS_URS_2023_02/722290246"/>
    <hyperlink ref="F281" r:id="rId57" display="https://podminky.urs.cz/item/CS_URS_2023_02/722290234"/>
    <hyperlink ref="F285" r:id="rId58" display="https://podminky.urs.cz/item/CS_URS_2023_02/998722102"/>
    <hyperlink ref="F289" r:id="rId59" display="https://podminky.urs.cz/item/CS_URS_2023_02/725111132"/>
    <hyperlink ref="F293" r:id="rId60" display="https://podminky.urs.cz/item/CS_URS_2023_02/725112022"/>
    <hyperlink ref="F297" r:id="rId61" display="https://podminky.urs.cz/item/CS_URS_2023_02/725119125"/>
    <hyperlink ref="F306" r:id="rId62" display="https://podminky.urs.cz/item/CS_URS_2023_02/725211601"/>
    <hyperlink ref="F310" r:id="rId63" display="https://podminky.urs.cz/item/CS_URS_2023_02/725211603"/>
    <hyperlink ref="F315" r:id="rId64" display="https://podminky.urs.cz/item/CS_URS_2023_02/725211681"/>
    <hyperlink ref="F319" r:id="rId65" display="https://podminky.urs.cz/item/CS_URS_2023_02/725211701"/>
    <hyperlink ref="F323" r:id="rId66" display="https://podminky.urs.cz/item/CS_URS_2023_02/725241212"/>
    <hyperlink ref="F327" r:id="rId67" display="https://podminky.urs.cz/item/CS_URS_2023_02/725291703"/>
    <hyperlink ref="F330" r:id="rId68" display="https://podminky.urs.cz/item/CS_URS_2023_02/725291706"/>
    <hyperlink ref="F333" r:id="rId69" display="https://podminky.urs.cz/item/CS_URS_2023_02/725291721"/>
    <hyperlink ref="F336" r:id="rId70" display="https://podminky.urs.cz/item/CS_URS_2023_02/725291722"/>
    <hyperlink ref="F339" r:id="rId71" display="https://podminky.urs.cz/item/CS_URS_2023_02/725311121"/>
    <hyperlink ref="F343" r:id="rId72" display="https://podminky.urs.cz/item/CS_URS_2023_02/725331111"/>
    <hyperlink ref="F347" r:id="rId73" display="https://podminky.urs.cz/item/CS_URS_2023_02/725339111"/>
    <hyperlink ref="F354" r:id="rId74" display="https://podminky.urs.cz/item/CS_URS_2023_02/725813111"/>
    <hyperlink ref="F357" r:id="rId75" display="https://podminky.urs.cz/item/CS_URS_2023_02/725813112"/>
    <hyperlink ref="F360" r:id="rId76" display="https://podminky.urs.cz/item/CS_URS_2023_02/725821312"/>
    <hyperlink ref="F364" r:id="rId77" display="https://podminky.urs.cz/item/CS_URS_2023_02/725821325"/>
    <hyperlink ref="F368" r:id="rId78" display="https://podminky.urs.cz/item/CS_URS_2023_02/725822613"/>
    <hyperlink ref="F372" r:id="rId79" display="https://podminky.urs.cz/item/CS_URS_2023_02/725829131"/>
    <hyperlink ref="F383" r:id="rId80" display="https://podminky.urs.cz/item/CS_URS_2023_02/725841312"/>
    <hyperlink ref="F387" r:id="rId81" display="https://podminky.urs.cz/item/CS_URS_2023_02/725861101"/>
    <hyperlink ref="F390" r:id="rId82" display="https://podminky.urs.cz/item/CS_URS_2023_02/725861102"/>
    <hyperlink ref="F393" r:id="rId83" display="https://podminky.urs.cz/item/CS_URS_2023_02/725861312"/>
    <hyperlink ref="F397" r:id="rId84" display="https://podminky.urs.cz/item/CS_URS_2023_02/725862103"/>
    <hyperlink ref="F400" r:id="rId85" display="https://podminky.urs.cz/item/CS_URS_2023_02/725865311"/>
    <hyperlink ref="F403" r:id="rId86" display="https://podminky.urs.cz/item/CS_URS_2023_02/998725102"/>
    <hyperlink ref="F407" r:id="rId87" display="https://podminky.urs.cz/item/CS_URS_2023_02/726131002"/>
    <hyperlink ref="F411" r:id="rId88" display="https://podminky.urs.cz/item/CS_URS_2023_02/726131031"/>
    <hyperlink ref="F415" r:id="rId89" display="https://podminky.urs.cz/item/CS_URS_2023_02/726131041"/>
    <hyperlink ref="F420" r:id="rId90" display="https://podminky.urs.cz/item/CS_URS_2023_02/726131043"/>
    <hyperlink ref="F424" r:id="rId91" display="https://podminky.urs.cz/item/CS_URS_2023_02/726191001"/>
    <hyperlink ref="F428" r:id="rId92" display="https://podminky.urs.cz/item/CS_URS_2023_02/726191002"/>
    <hyperlink ref="F432" r:id="rId93" display="https://podminky.urs.cz/item/CS_URS_2023_02/726191011"/>
    <hyperlink ref="F438" r:id="rId94" display="https://podminky.urs.cz/item/CS_URS_2023_02/9987261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5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97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122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123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3260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24. 10. 2023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3261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ROUND(J89,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ROUND((SUM(BE89:BE297)),  2)</f>
        <v>0</v>
      </c>
      <c r="G33" s="42"/>
      <c r="H33" s="42"/>
      <c r="I33" s="152">
        <v>0.20999999999999999</v>
      </c>
      <c r="J33" s="151">
        <f>ROUND(((SUM(BE89:BE297))*I33),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ROUND((SUM(BF89:BF297)),  2)</f>
        <v>0</v>
      </c>
      <c r="G34" s="42"/>
      <c r="H34" s="42"/>
      <c r="I34" s="152">
        <v>0.14999999999999999</v>
      </c>
      <c r="J34" s="151">
        <f>ROUND(((SUM(BF89:BF297))*I34),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ROUND((SUM(BG89:BG297)),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ROUND((SUM(BH89:BH297)),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ROUND((SUM(BI89:BI297)),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125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123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UT - Vytápění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24. 10. 2023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Jaroslav Janda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126</v>
      </c>
      <c r="D57" s="166"/>
      <c r="E57" s="166"/>
      <c r="F57" s="166"/>
      <c r="G57" s="166"/>
      <c r="H57" s="166"/>
      <c r="I57" s="166"/>
      <c r="J57" s="167" t="s">
        <v>127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J89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128</v>
      </c>
    </row>
    <row r="60" s="9" customFormat="1" ht="24.96" customHeight="1">
      <c r="A60" s="9"/>
      <c r="B60" s="169"/>
      <c r="C60" s="170"/>
      <c r="D60" s="171" t="s">
        <v>204</v>
      </c>
      <c r="E60" s="172"/>
      <c r="F60" s="172"/>
      <c r="G60" s="172"/>
      <c r="H60" s="172"/>
      <c r="I60" s="172"/>
      <c r="J60" s="173">
        <f>J90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207</v>
      </c>
      <c r="E61" s="178"/>
      <c r="F61" s="178"/>
      <c r="G61" s="178"/>
      <c r="H61" s="178"/>
      <c r="I61" s="178"/>
      <c r="J61" s="179">
        <f>J91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3262</v>
      </c>
      <c r="E62" s="178"/>
      <c r="F62" s="178"/>
      <c r="G62" s="178"/>
      <c r="H62" s="178"/>
      <c r="I62" s="178"/>
      <c r="J62" s="179">
        <f>J113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3263</v>
      </c>
      <c r="E63" s="178"/>
      <c r="F63" s="178"/>
      <c r="G63" s="178"/>
      <c r="H63" s="178"/>
      <c r="I63" s="178"/>
      <c r="J63" s="179">
        <f>J120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3264</v>
      </c>
      <c r="E64" s="178"/>
      <c r="F64" s="178"/>
      <c r="G64" s="178"/>
      <c r="H64" s="178"/>
      <c r="I64" s="178"/>
      <c r="J64" s="179">
        <f>J165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3265</v>
      </c>
      <c r="E65" s="178"/>
      <c r="F65" s="178"/>
      <c r="G65" s="178"/>
      <c r="H65" s="178"/>
      <c r="I65" s="178"/>
      <c r="J65" s="179">
        <f>J196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3266</v>
      </c>
      <c r="E66" s="178"/>
      <c r="F66" s="178"/>
      <c r="G66" s="178"/>
      <c r="H66" s="178"/>
      <c r="I66" s="178"/>
      <c r="J66" s="179">
        <f>J247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9"/>
      <c r="C67" s="170"/>
      <c r="D67" s="171" t="s">
        <v>3267</v>
      </c>
      <c r="E67" s="172"/>
      <c r="F67" s="172"/>
      <c r="G67" s="172"/>
      <c r="H67" s="172"/>
      <c r="I67" s="172"/>
      <c r="J67" s="173">
        <f>J287</f>
        <v>0</v>
      </c>
      <c r="K67" s="170"/>
      <c r="L67" s="174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5"/>
      <c r="C68" s="176"/>
      <c r="D68" s="177" t="s">
        <v>3268</v>
      </c>
      <c r="E68" s="178"/>
      <c r="F68" s="178"/>
      <c r="G68" s="178"/>
      <c r="H68" s="178"/>
      <c r="I68" s="178"/>
      <c r="J68" s="179">
        <f>J288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9"/>
      <c r="C69" s="170"/>
      <c r="D69" s="171" t="s">
        <v>220</v>
      </c>
      <c r="E69" s="172"/>
      <c r="F69" s="172"/>
      <c r="G69" s="172"/>
      <c r="H69" s="172"/>
      <c r="I69" s="172"/>
      <c r="J69" s="173">
        <f>J291</f>
        <v>0</v>
      </c>
      <c r="K69" s="170"/>
      <c r="L69" s="174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2"/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13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1" s="2" customFormat="1" ht="6.96" customHeight="1">
      <c r="A71" s="42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8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5" s="2" customFormat="1" ht="6.96" customHeight="1">
      <c r="A75" s="42"/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24.96" customHeight="1">
      <c r="A76" s="42"/>
      <c r="B76" s="43"/>
      <c r="C76" s="26" t="s">
        <v>132</v>
      </c>
      <c r="D76" s="44"/>
      <c r="E76" s="44"/>
      <c r="F76" s="44"/>
      <c r="G76" s="44"/>
      <c r="H76" s="44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6.96" customHeight="1">
      <c r="A77" s="42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2" customHeight="1">
      <c r="A78" s="42"/>
      <c r="B78" s="43"/>
      <c r="C78" s="35" t="s">
        <v>16</v>
      </c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26.25" customHeight="1">
      <c r="A79" s="42"/>
      <c r="B79" s="43"/>
      <c r="C79" s="44"/>
      <c r="D79" s="44"/>
      <c r="E79" s="164" t="str">
        <f>E7</f>
        <v>Novostavba zař. pro vých. a vzdělávání dětí a zahr. domku, Suchdol</v>
      </c>
      <c r="F79" s="35"/>
      <c r="G79" s="35"/>
      <c r="H79" s="35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2" customHeight="1">
      <c r="A80" s="42"/>
      <c r="B80" s="43"/>
      <c r="C80" s="35" t="s">
        <v>123</v>
      </c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6.5" customHeight="1">
      <c r="A81" s="42"/>
      <c r="B81" s="43"/>
      <c r="C81" s="44"/>
      <c r="D81" s="44"/>
      <c r="E81" s="73" t="str">
        <f>E9</f>
        <v>UT - Vytápění</v>
      </c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6.96" customHeight="1">
      <c r="A82" s="42"/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2" customHeight="1">
      <c r="A83" s="42"/>
      <c r="B83" s="43"/>
      <c r="C83" s="35" t="s">
        <v>22</v>
      </c>
      <c r="D83" s="44"/>
      <c r="E83" s="44"/>
      <c r="F83" s="30" t="str">
        <f>F12</f>
        <v>Suchdol</v>
      </c>
      <c r="G83" s="44"/>
      <c r="H83" s="44"/>
      <c r="I83" s="35" t="s">
        <v>24</v>
      </c>
      <c r="J83" s="76" t="str">
        <f>IF(J12="","",J12)</f>
        <v>24. 10. 2023</v>
      </c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6.96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25.65" customHeight="1">
      <c r="A85" s="42"/>
      <c r="B85" s="43"/>
      <c r="C85" s="35" t="s">
        <v>30</v>
      </c>
      <c r="D85" s="44"/>
      <c r="E85" s="44"/>
      <c r="F85" s="30" t="str">
        <f>E15</f>
        <v>Česká zemědělská univerzita v Praze. Kamýcká 129</v>
      </c>
      <c r="G85" s="44"/>
      <c r="H85" s="44"/>
      <c r="I85" s="35" t="s">
        <v>37</v>
      </c>
      <c r="J85" s="40" t="str">
        <f>E21</f>
        <v>PilsProjekt s.r.o., Částkova 74, Plzeň</v>
      </c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5.15" customHeight="1">
      <c r="A86" s="42"/>
      <c r="B86" s="43"/>
      <c r="C86" s="35" t="s">
        <v>35</v>
      </c>
      <c r="D86" s="44"/>
      <c r="E86" s="44"/>
      <c r="F86" s="30" t="str">
        <f>IF(E18="","",E18)</f>
        <v>Vyplň údaj</v>
      </c>
      <c r="G86" s="44"/>
      <c r="H86" s="44"/>
      <c r="I86" s="35" t="s">
        <v>40</v>
      </c>
      <c r="J86" s="40" t="str">
        <f>E24</f>
        <v>Jaroslav Janda</v>
      </c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0.32" customHeight="1">
      <c r="A87" s="42"/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11" customFormat="1" ht="29.28" customHeight="1">
      <c r="A88" s="181"/>
      <c r="B88" s="182"/>
      <c r="C88" s="183" t="s">
        <v>133</v>
      </c>
      <c r="D88" s="184" t="s">
        <v>63</v>
      </c>
      <c r="E88" s="184" t="s">
        <v>59</v>
      </c>
      <c r="F88" s="184" t="s">
        <v>60</v>
      </c>
      <c r="G88" s="184" t="s">
        <v>134</v>
      </c>
      <c r="H88" s="184" t="s">
        <v>135</v>
      </c>
      <c r="I88" s="184" t="s">
        <v>136</v>
      </c>
      <c r="J88" s="184" t="s">
        <v>127</v>
      </c>
      <c r="K88" s="185" t="s">
        <v>137</v>
      </c>
      <c r="L88" s="186"/>
      <c r="M88" s="96" t="s">
        <v>32</v>
      </c>
      <c r="N88" s="97" t="s">
        <v>48</v>
      </c>
      <c r="O88" s="97" t="s">
        <v>138</v>
      </c>
      <c r="P88" s="97" t="s">
        <v>139</v>
      </c>
      <c r="Q88" s="97" t="s">
        <v>140</v>
      </c>
      <c r="R88" s="97" t="s">
        <v>141</v>
      </c>
      <c r="S88" s="97" t="s">
        <v>142</v>
      </c>
      <c r="T88" s="98" t="s">
        <v>143</v>
      </c>
      <c r="U88" s="181"/>
      <c r="V88" s="181"/>
      <c r="W88" s="181"/>
      <c r="X88" s="181"/>
      <c r="Y88" s="181"/>
      <c r="Z88" s="181"/>
      <c r="AA88" s="181"/>
      <c r="AB88" s="181"/>
      <c r="AC88" s="181"/>
      <c r="AD88" s="181"/>
      <c r="AE88" s="181"/>
    </row>
    <row r="89" s="2" customFormat="1" ht="22.8" customHeight="1">
      <c r="A89" s="42"/>
      <c r="B89" s="43"/>
      <c r="C89" s="103" t="s">
        <v>144</v>
      </c>
      <c r="D89" s="44"/>
      <c r="E89" s="44"/>
      <c r="F89" s="44"/>
      <c r="G89" s="44"/>
      <c r="H89" s="44"/>
      <c r="I89" s="44"/>
      <c r="J89" s="187">
        <f>BK89</f>
        <v>0</v>
      </c>
      <c r="K89" s="44"/>
      <c r="L89" s="48"/>
      <c r="M89" s="99"/>
      <c r="N89" s="188"/>
      <c r="O89" s="100"/>
      <c r="P89" s="189">
        <f>P90+P287+P291</f>
        <v>0</v>
      </c>
      <c r="Q89" s="100"/>
      <c r="R89" s="189">
        <f>R90+R287+R291</f>
        <v>3.07979</v>
      </c>
      <c r="S89" s="100"/>
      <c r="T89" s="190">
        <f>T90+T287+T291</f>
        <v>0</v>
      </c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T89" s="20" t="s">
        <v>77</v>
      </c>
      <c r="AU89" s="20" t="s">
        <v>128</v>
      </c>
      <c r="BK89" s="191">
        <f>BK90+BK287+BK291</f>
        <v>0</v>
      </c>
    </row>
    <row r="90" s="12" customFormat="1" ht="25.92" customHeight="1">
      <c r="A90" s="12"/>
      <c r="B90" s="192"/>
      <c r="C90" s="193"/>
      <c r="D90" s="194" t="s">
        <v>77</v>
      </c>
      <c r="E90" s="195" t="s">
        <v>865</v>
      </c>
      <c r="F90" s="195" t="s">
        <v>866</v>
      </c>
      <c r="G90" s="193"/>
      <c r="H90" s="193"/>
      <c r="I90" s="196"/>
      <c r="J90" s="197">
        <f>BK90</f>
        <v>0</v>
      </c>
      <c r="K90" s="193"/>
      <c r="L90" s="198"/>
      <c r="M90" s="199"/>
      <c r="N90" s="200"/>
      <c r="O90" s="200"/>
      <c r="P90" s="201">
        <f>P91+P113+P120+P165+P196+P247</f>
        <v>0</v>
      </c>
      <c r="Q90" s="200"/>
      <c r="R90" s="201">
        <f>R91+R113+R120+R165+R196+R247</f>
        <v>3.07979</v>
      </c>
      <c r="S90" s="200"/>
      <c r="T90" s="202">
        <f>T91+T113+T120+T165+T196+T247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3" t="s">
        <v>88</v>
      </c>
      <c r="AT90" s="204" t="s">
        <v>77</v>
      </c>
      <c r="AU90" s="204" t="s">
        <v>78</v>
      </c>
      <c r="AY90" s="203" t="s">
        <v>146</v>
      </c>
      <c r="BK90" s="205">
        <f>BK91+BK113+BK120+BK165+BK196+BK247</f>
        <v>0</v>
      </c>
    </row>
    <row r="91" s="12" customFormat="1" ht="22.8" customHeight="1">
      <c r="A91" s="12"/>
      <c r="B91" s="192"/>
      <c r="C91" s="193"/>
      <c r="D91" s="194" t="s">
        <v>77</v>
      </c>
      <c r="E91" s="206" t="s">
        <v>1040</v>
      </c>
      <c r="F91" s="206" t="s">
        <v>1041</v>
      </c>
      <c r="G91" s="193"/>
      <c r="H91" s="193"/>
      <c r="I91" s="196"/>
      <c r="J91" s="207">
        <f>BK91</f>
        <v>0</v>
      </c>
      <c r="K91" s="193"/>
      <c r="L91" s="198"/>
      <c r="M91" s="199"/>
      <c r="N91" s="200"/>
      <c r="O91" s="200"/>
      <c r="P91" s="201">
        <f>SUM(P92:P112)</f>
        <v>0</v>
      </c>
      <c r="Q91" s="200"/>
      <c r="R91" s="201">
        <f>SUM(R92:R112)</f>
        <v>0.025490000000000002</v>
      </c>
      <c r="S91" s="200"/>
      <c r="T91" s="202">
        <f>SUM(T92:T112)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3" t="s">
        <v>88</v>
      </c>
      <c r="AT91" s="204" t="s">
        <v>77</v>
      </c>
      <c r="AU91" s="204" t="s">
        <v>86</v>
      </c>
      <c r="AY91" s="203" t="s">
        <v>146</v>
      </c>
      <c r="BK91" s="205">
        <f>SUM(BK92:BK112)</f>
        <v>0</v>
      </c>
    </row>
    <row r="92" s="2" customFormat="1" ht="24.15" customHeight="1">
      <c r="A92" s="42"/>
      <c r="B92" s="43"/>
      <c r="C92" s="208" t="s">
        <v>86</v>
      </c>
      <c r="D92" s="208" t="s">
        <v>149</v>
      </c>
      <c r="E92" s="209" t="s">
        <v>3269</v>
      </c>
      <c r="F92" s="210" t="s">
        <v>3270</v>
      </c>
      <c r="G92" s="211" t="s">
        <v>303</v>
      </c>
      <c r="H92" s="212">
        <v>304</v>
      </c>
      <c r="I92" s="213"/>
      <c r="J92" s="214">
        <f>ROUND(I92*H92,2)</f>
        <v>0</v>
      </c>
      <c r="K92" s="210" t="s">
        <v>3271</v>
      </c>
      <c r="L92" s="48"/>
      <c r="M92" s="215" t="s">
        <v>32</v>
      </c>
      <c r="N92" s="216" t="s">
        <v>49</v>
      </c>
      <c r="O92" s="88"/>
      <c r="P92" s="217">
        <f>O92*H92</f>
        <v>0</v>
      </c>
      <c r="Q92" s="217">
        <v>0</v>
      </c>
      <c r="R92" s="217">
        <f>Q92*H92</f>
        <v>0</v>
      </c>
      <c r="S92" s="217">
        <v>0</v>
      </c>
      <c r="T92" s="218">
        <f>S92*H92</f>
        <v>0</v>
      </c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R92" s="219" t="s">
        <v>362</v>
      </c>
      <c r="AT92" s="219" t="s">
        <v>149</v>
      </c>
      <c r="AU92" s="219" t="s">
        <v>88</v>
      </c>
      <c r="AY92" s="20" t="s">
        <v>146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20" t="s">
        <v>86</v>
      </c>
      <c r="BK92" s="220">
        <f>ROUND(I92*H92,2)</f>
        <v>0</v>
      </c>
      <c r="BL92" s="20" t="s">
        <v>362</v>
      </c>
      <c r="BM92" s="219" t="s">
        <v>3272</v>
      </c>
    </row>
    <row r="93" s="2" customFormat="1">
      <c r="A93" s="42"/>
      <c r="B93" s="43"/>
      <c r="C93" s="44"/>
      <c r="D93" s="221" t="s">
        <v>155</v>
      </c>
      <c r="E93" s="44"/>
      <c r="F93" s="222" t="s">
        <v>3273</v>
      </c>
      <c r="G93" s="44"/>
      <c r="H93" s="44"/>
      <c r="I93" s="223"/>
      <c r="J93" s="44"/>
      <c r="K93" s="44"/>
      <c r="L93" s="48"/>
      <c r="M93" s="224"/>
      <c r="N93" s="225"/>
      <c r="O93" s="88"/>
      <c r="P93" s="88"/>
      <c r="Q93" s="88"/>
      <c r="R93" s="88"/>
      <c r="S93" s="88"/>
      <c r="T93" s="89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T93" s="20" t="s">
        <v>155</v>
      </c>
      <c r="AU93" s="20" t="s">
        <v>88</v>
      </c>
    </row>
    <row r="94" s="2" customFormat="1" ht="24.15" customHeight="1">
      <c r="A94" s="42"/>
      <c r="B94" s="43"/>
      <c r="C94" s="265" t="s">
        <v>88</v>
      </c>
      <c r="D94" s="265" t="s">
        <v>286</v>
      </c>
      <c r="E94" s="266" t="s">
        <v>3274</v>
      </c>
      <c r="F94" s="267" t="s">
        <v>3275</v>
      </c>
      <c r="G94" s="268" t="s">
        <v>303</v>
      </c>
      <c r="H94" s="269">
        <v>82</v>
      </c>
      <c r="I94" s="270"/>
      <c r="J94" s="271">
        <f>ROUND(I94*H94,2)</f>
        <v>0</v>
      </c>
      <c r="K94" s="267" t="s">
        <v>3276</v>
      </c>
      <c r="L94" s="272"/>
      <c r="M94" s="273" t="s">
        <v>32</v>
      </c>
      <c r="N94" s="274" t="s">
        <v>49</v>
      </c>
      <c r="O94" s="88"/>
      <c r="P94" s="217">
        <f>O94*H94</f>
        <v>0</v>
      </c>
      <c r="Q94" s="217">
        <v>4.0000000000000003E-05</v>
      </c>
      <c r="R94" s="217">
        <f>Q94*H94</f>
        <v>0.0032800000000000004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538</v>
      </c>
      <c r="AT94" s="219" t="s">
        <v>286</v>
      </c>
      <c r="AU94" s="219" t="s">
        <v>88</v>
      </c>
      <c r="AY94" s="20" t="s">
        <v>146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86</v>
      </c>
      <c r="BK94" s="220">
        <f>ROUND(I94*H94,2)</f>
        <v>0</v>
      </c>
      <c r="BL94" s="20" t="s">
        <v>362</v>
      </c>
      <c r="BM94" s="219" t="s">
        <v>3277</v>
      </c>
    </row>
    <row r="95" s="2" customFormat="1">
      <c r="A95" s="42"/>
      <c r="B95" s="43"/>
      <c r="C95" s="44"/>
      <c r="D95" s="221" t="s">
        <v>155</v>
      </c>
      <c r="E95" s="44"/>
      <c r="F95" s="222" t="s">
        <v>3275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155</v>
      </c>
      <c r="AU95" s="20" t="s">
        <v>88</v>
      </c>
    </row>
    <row r="96" s="2" customFormat="1" ht="24.15" customHeight="1">
      <c r="A96" s="42"/>
      <c r="B96" s="43"/>
      <c r="C96" s="265" t="s">
        <v>164</v>
      </c>
      <c r="D96" s="265" t="s">
        <v>286</v>
      </c>
      <c r="E96" s="266" t="s">
        <v>3278</v>
      </c>
      <c r="F96" s="267" t="s">
        <v>3279</v>
      </c>
      <c r="G96" s="268" t="s">
        <v>303</v>
      </c>
      <c r="H96" s="269">
        <v>10</v>
      </c>
      <c r="I96" s="270"/>
      <c r="J96" s="271">
        <f>ROUND(I96*H96,2)</f>
        <v>0</v>
      </c>
      <c r="K96" s="267" t="s">
        <v>152</v>
      </c>
      <c r="L96" s="272"/>
      <c r="M96" s="273" t="s">
        <v>32</v>
      </c>
      <c r="N96" s="274" t="s">
        <v>49</v>
      </c>
      <c r="O96" s="88"/>
      <c r="P96" s="217">
        <f>O96*H96</f>
        <v>0</v>
      </c>
      <c r="Q96" s="217">
        <v>6.9999999999999994E-05</v>
      </c>
      <c r="R96" s="217">
        <f>Q96*H96</f>
        <v>0.00069999999999999988</v>
      </c>
      <c r="S96" s="217">
        <v>0</v>
      </c>
      <c r="T96" s="218">
        <f>S96*H96</f>
        <v>0</v>
      </c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R96" s="219" t="s">
        <v>538</v>
      </c>
      <c r="AT96" s="219" t="s">
        <v>286</v>
      </c>
      <c r="AU96" s="219" t="s">
        <v>88</v>
      </c>
      <c r="AY96" s="20" t="s">
        <v>146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20" t="s">
        <v>86</v>
      </c>
      <c r="BK96" s="220">
        <f>ROUND(I96*H96,2)</f>
        <v>0</v>
      </c>
      <c r="BL96" s="20" t="s">
        <v>362</v>
      </c>
      <c r="BM96" s="219" t="s">
        <v>3280</v>
      </c>
    </row>
    <row r="97" s="2" customFormat="1">
      <c r="A97" s="42"/>
      <c r="B97" s="43"/>
      <c r="C97" s="44"/>
      <c r="D97" s="221" t="s">
        <v>155</v>
      </c>
      <c r="E97" s="44"/>
      <c r="F97" s="222" t="s">
        <v>3279</v>
      </c>
      <c r="G97" s="44"/>
      <c r="H97" s="44"/>
      <c r="I97" s="223"/>
      <c r="J97" s="44"/>
      <c r="K97" s="44"/>
      <c r="L97" s="48"/>
      <c r="M97" s="224"/>
      <c r="N97" s="225"/>
      <c r="O97" s="88"/>
      <c r="P97" s="88"/>
      <c r="Q97" s="88"/>
      <c r="R97" s="88"/>
      <c r="S97" s="88"/>
      <c r="T97" s="89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T97" s="20" t="s">
        <v>155</v>
      </c>
      <c r="AU97" s="20" t="s">
        <v>88</v>
      </c>
    </row>
    <row r="98" s="2" customFormat="1" ht="24.15" customHeight="1">
      <c r="A98" s="42"/>
      <c r="B98" s="43"/>
      <c r="C98" s="265" t="s">
        <v>171</v>
      </c>
      <c r="D98" s="265" t="s">
        <v>286</v>
      </c>
      <c r="E98" s="266" t="s">
        <v>3281</v>
      </c>
      <c r="F98" s="267" t="s">
        <v>3282</v>
      </c>
      <c r="G98" s="268" t="s">
        <v>303</v>
      </c>
      <c r="H98" s="269">
        <v>62</v>
      </c>
      <c r="I98" s="270"/>
      <c r="J98" s="271">
        <f>ROUND(I98*H98,2)</f>
        <v>0</v>
      </c>
      <c r="K98" s="267" t="s">
        <v>152</v>
      </c>
      <c r="L98" s="272"/>
      <c r="M98" s="273" t="s">
        <v>32</v>
      </c>
      <c r="N98" s="274" t="s">
        <v>49</v>
      </c>
      <c r="O98" s="88"/>
      <c r="P98" s="217">
        <f>O98*H98</f>
        <v>0</v>
      </c>
      <c r="Q98" s="217">
        <v>8.0000000000000007E-05</v>
      </c>
      <c r="R98" s="217">
        <f>Q98*H98</f>
        <v>0.00496</v>
      </c>
      <c r="S98" s="217">
        <v>0</v>
      </c>
      <c r="T98" s="218">
        <f>S98*H98</f>
        <v>0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R98" s="219" t="s">
        <v>538</v>
      </c>
      <c r="AT98" s="219" t="s">
        <v>286</v>
      </c>
      <c r="AU98" s="219" t="s">
        <v>88</v>
      </c>
      <c r="AY98" s="20" t="s">
        <v>146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20" t="s">
        <v>86</v>
      </c>
      <c r="BK98" s="220">
        <f>ROUND(I98*H98,2)</f>
        <v>0</v>
      </c>
      <c r="BL98" s="20" t="s">
        <v>362</v>
      </c>
      <c r="BM98" s="219" t="s">
        <v>3283</v>
      </c>
    </row>
    <row r="99" s="2" customFormat="1">
      <c r="A99" s="42"/>
      <c r="B99" s="43"/>
      <c r="C99" s="44"/>
      <c r="D99" s="221" t="s">
        <v>155</v>
      </c>
      <c r="E99" s="44"/>
      <c r="F99" s="222" t="s">
        <v>3282</v>
      </c>
      <c r="G99" s="44"/>
      <c r="H99" s="44"/>
      <c r="I99" s="223"/>
      <c r="J99" s="44"/>
      <c r="K99" s="44"/>
      <c r="L99" s="48"/>
      <c r="M99" s="224"/>
      <c r="N99" s="225"/>
      <c r="O99" s="88"/>
      <c r="P99" s="88"/>
      <c r="Q99" s="88"/>
      <c r="R99" s="88"/>
      <c r="S99" s="88"/>
      <c r="T99" s="89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0" t="s">
        <v>155</v>
      </c>
      <c r="AU99" s="20" t="s">
        <v>88</v>
      </c>
    </row>
    <row r="100" s="2" customFormat="1" ht="24.15" customHeight="1">
      <c r="A100" s="42"/>
      <c r="B100" s="43"/>
      <c r="C100" s="265" t="s">
        <v>145</v>
      </c>
      <c r="D100" s="265" t="s">
        <v>286</v>
      </c>
      <c r="E100" s="266" t="s">
        <v>3284</v>
      </c>
      <c r="F100" s="267" t="s">
        <v>3285</v>
      </c>
      <c r="G100" s="268" t="s">
        <v>303</v>
      </c>
      <c r="H100" s="269">
        <v>65</v>
      </c>
      <c r="I100" s="270"/>
      <c r="J100" s="271">
        <f>ROUND(I100*H100,2)</f>
        <v>0</v>
      </c>
      <c r="K100" s="267" t="s">
        <v>152</v>
      </c>
      <c r="L100" s="272"/>
      <c r="M100" s="273" t="s">
        <v>32</v>
      </c>
      <c r="N100" s="274" t="s">
        <v>49</v>
      </c>
      <c r="O100" s="88"/>
      <c r="P100" s="217">
        <f>O100*H100</f>
        <v>0</v>
      </c>
      <c r="Q100" s="217">
        <v>9.0000000000000006E-05</v>
      </c>
      <c r="R100" s="217">
        <f>Q100*H100</f>
        <v>0.0058500000000000002</v>
      </c>
      <c r="S100" s="217">
        <v>0</v>
      </c>
      <c r="T100" s="218">
        <f>S100*H100</f>
        <v>0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19" t="s">
        <v>538</v>
      </c>
      <c r="AT100" s="219" t="s">
        <v>286</v>
      </c>
      <c r="AU100" s="219" t="s">
        <v>88</v>
      </c>
      <c r="AY100" s="20" t="s">
        <v>146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86</v>
      </c>
      <c r="BK100" s="220">
        <f>ROUND(I100*H100,2)</f>
        <v>0</v>
      </c>
      <c r="BL100" s="20" t="s">
        <v>362</v>
      </c>
      <c r="BM100" s="219" t="s">
        <v>3286</v>
      </c>
    </row>
    <row r="101" s="2" customFormat="1">
      <c r="A101" s="42"/>
      <c r="B101" s="43"/>
      <c r="C101" s="44"/>
      <c r="D101" s="221" t="s">
        <v>155</v>
      </c>
      <c r="E101" s="44"/>
      <c r="F101" s="222" t="s">
        <v>3285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155</v>
      </c>
      <c r="AU101" s="20" t="s">
        <v>88</v>
      </c>
    </row>
    <row r="102" s="2" customFormat="1" ht="24.15" customHeight="1">
      <c r="A102" s="42"/>
      <c r="B102" s="43"/>
      <c r="C102" s="265" t="s">
        <v>181</v>
      </c>
      <c r="D102" s="265" t="s">
        <v>286</v>
      </c>
      <c r="E102" s="266" t="s">
        <v>3287</v>
      </c>
      <c r="F102" s="267" t="s">
        <v>3288</v>
      </c>
      <c r="G102" s="268" t="s">
        <v>303</v>
      </c>
      <c r="H102" s="269">
        <v>28</v>
      </c>
      <c r="I102" s="270"/>
      <c r="J102" s="271">
        <f>ROUND(I102*H102,2)</f>
        <v>0</v>
      </c>
      <c r="K102" s="267" t="s">
        <v>3289</v>
      </c>
      <c r="L102" s="272"/>
      <c r="M102" s="273" t="s">
        <v>32</v>
      </c>
      <c r="N102" s="274" t="s">
        <v>49</v>
      </c>
      <c r="O102" s="88"/>
      <c r="P102" s="217">
        <f>O102*H102</f>
        <v>0</v>
      </c>
      <c r="Q102" s="217">
        <v>0.00010000000000000001</v>
      </c>
      <c r="R102" s="217">
        <f>Q102*H102</f>
        <v>0.0028</v>
      </c>
      <c r="S102" s="217">
        <v>0</v>
      </c>
      <c r="T102" s="218">
        <f>S102*H102</f>
        <v>0</v>
      </c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R102" s="219" t="s">
        <v>538</v>
      </c>
      <c r="AT102" s="219" t="s">
        <v>286</v>
      </c>
      <c r="AU102" s="219" t="s">
        <v>88</v>
      </c>
      <c r="AY102" s="20" t="s">
        <v>146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20" t="s">
        <v>86</v>
      </c>
      <c r="BK102" s="220">
        <f>ROUND(I102*H102,2)</f>
        <v>0</v>
      </c>
      <c r="BL102" s="20" t="s">
        <v>362</v>
      </c>
      <c r="BM102" s="219" t="s">
        <v>3290</v>
      </c>
    </row>
    <row r="103" s="2" customFormat="1">
      <c r="A103" s="42"/>
      <c r="B103" s="43"/>
      <c r="C103" s="44"/>
      <c r="D103" s="221" t="s">
        <v>155</v>
      </c>
      <c r="E103" s="44"/>
      <c r="F103" s="222" t="s">
        <v>3288</v>
      </c>
      <c r="G103" s="44"/>
      <c r="H103" s="44"/>
      <c r="I103" s="223"/>
      <c r="J103" s="44"/>
      <c r="K103" s="44"/>
      <c r="L103" s="48"/>
      <c r="M103" s="224"/>
      <c r="N103" s="225"/>
      <c r="O103" s="88"/>
      <c r="P103" s="88"/>
      <c r="Q103" s="88"/>
      <c r="R103" s="88"/>
      <c r="S103" s="88"/>
      <c r="T103" s="89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T103" s="20" t="s">
        <v>155</v>
      </c>
      <c r="AU103" s="20" t="s">
        <v>88</v>
      </c>
    </row>
    <row r="104" s="2" customFormat="1" ht="24.15" customHeight="1">
      <c r="A104" s="42"/>
      <c r="B104" s="43"/>
      <c r="C104" s="265" t="s">
        <v>188</v>
      </c>
      <c r="D104" s="265" t="s">
        <v>286</v>
      </c>
      <c r="E104" s="266" t="s">
        <v>3291</v>
      </c>
      <c r="F104" s="267" t="s">
        <v>3292</v>
      </c>
      <c r="G104" s="268" t="s">
        <v>303</v>
      </c>
      <c r="H104" s="269">
        <v>35</v>
      </c>
      <c r="I104" s="270"/>
      <c r="J104" s="271">
        <f>ROUND(I104*H104,2)</f>
        <v>0</v>
      </c>
      <c r="K104" s="267" t="s">
        <v>152</v>
      </c>
      <c r="L104" s="272"/>
      <c r="M104" s="273" t="s">
        <v>32</v>
      </c>
      <c r="N104" s="274" t="s">
        <v>49</v>
      </c>
      <c r="O104" s="88"/>
      <c r="P104" s="217">
        <f>O104*H104</f>
        <v>0</v>
      </c>
      <c r="Q104" s="217">
        <v>0.00012</v>
      </c>
      <c r="R104" s="217">
        <f>Q104*H104</f>
        <v>0.0041999999999999997</v>
      </c>
      <c r="S104" s="217">
        <v>0</v>
      </c>
      <c r="T104" s="218">
        <f>S104*H104</f>
        <v>0</v>
      </c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R104" s="219" t="s">
        <v>538</v>
      </c>
      <c r="AT104" s="219" t="s">
        <v>286</v>
      </c>
      <c r="AU104" s="219" t="s">
        <v>88</v>
      </c>
      <c r="AY104" s="20" t="s">
        <v>146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20" t="s">
        <v>86</v>
      </c>
      <c r="BK104" s="220">
        <f>ROUND(I104*H104,2)</f>
        <v>0</v>
      </c>
      <c r="BL104" s="20" t="s">
        <v>362</v>
      </c>
      <c r="BM104" s="219" t="s">
        <v>3293</v>
      </c>
    </row>
    <row r="105" s="2" customFormat="1">
      <c r="A105" s="42"/>
      <c r="B105" s="43"/>
      <c r="C105" s="44"/>
      <c r="D105" s="221" t="s">
        <v>155</v>
      </c>
      <c r="E105" s="44"/>
      <c r="F105" s="222" t="s">
        <v>3292</v>
      </c>
      <c r="G105" s="44"/>
      <c r="H105" s="44"/>
      <c r="I105" s="223"/>
      <c r="J105" s="44"/>
      <c r="K105" s="44"/>
      <c r="L105" s="48"/>
      <c r="M105" s="224"/>
      <c r="N105" s="225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155</v>
      </c>
      <c r="AU105" s="20" t="s">
        <v>88</v>
      </c>
    </row>
    <row r="106" s="2" customFormat="1" ht="21.75" customHeight="1">
      <c r="A106" s="42"/>
      <c r="B106" s="43"/>
      <c r="C106" s="265" t="s">
        <v>277</v>
      </c>
      <c r="D106" s="265" t="s">
        <v>286</v>
      </c>
      <c r="E106" s="266" t="s">
        <v>3294</v>
      </c>
      <c r="F106" s="267" t="s">
        <v>3295</v>
      </c>
      <c r="G106" s="268" t="s">
        <v>303</v>
      </c>
      <c r="H106" s="269">
        <v>12</v>
      </c>
      <c r="I106" s="270"/>
      <c r="J106" s="271">
        <f>ROUND(I106*H106,2)</f>
        <v>0</v>
      </c>
      <c r="K106" s="267" t="s">
        <v>152</v>
      </c>
      <c r="L106" s="272"/>
      <c r="M106" s="273" t="s">
        <v>32</v>
      </c>
      <c r="N106" s="274" t="s">
        <v>49</v>
      </c>
      <c r="O106" s="88"/>
      <c r="P106" s="217">
        <f>O106*H106</f>
        <v>0</v>
      </c>
      <c r="Q106" s="217">
        <v>0.00020000000000000001</v>
      </c>
      <c r="R106" s="217">
        <f>Q106*H106</f>
        <v>0.0024000000000000002</v>
      </c>
      <c r="S106" s="217">
        <v>0</v>
      </c>
      <c r="T106" s="218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19" t="s">
        <v>538</v>
      </c>
      <c r="AT106" s="219" t="s">
        <v>286</v>
      </c>
      <c r="AU106" s="219" t="s">
        <v>88</v>
      </c>
      <c r="AY106" s="20" t="s">
        <v>146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0" t="s">
        <v>86</v>
      </c>
      <c r="BK106" s="220">
        <f>ROUND(I106*H106,2)</f>
        <v>0</v>
      </c>
      <c r="BL106" s="20" t="s">
        <v>362</v>
      </c>
      <c r="BM106" s="219" t="s">
        <v>3296</v>
      </c>
    </row>
    <row r="107" s="2" customFormat="1">
      <c r="A107" s="42"/>
      <c r="B107" s="43"/>
      <c r="C107" s="44"/>
      <c r="D107" s="221" t="s">
        <v>155</v>
      </c>
      <c r="E107" s="44"/>
      <c r="F107" s="222" t="s">
        <v>3295</v>
      </c>
      <c r="G107" s="44"/>
      <c r="H107" s="44"/>
      <c r="I107" s="223"/>
      <c r="J107" s="44"/>
      <c r="K107" s="44"/>
      <c r="L107" s="48"/>
      <c r="M107" s="224"/>
      <c r="N107" s="225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155</v>
      </c>
      <c r="AU107" s="20" t="s">
        <v>88</v>
      </c>
    </row>
    <row r="108" s="2" customFormat="1" ht="24.15" customHeight="1">
      <c r="A108" s="42"/>
      <c r="B108" s="43"/>
      <c r="C108" s="265" t="s">
        <v>285</v>
      </c>
      <c r="D108" s="265" t="s">
        <v>286</v>
      </c>
      <c r="E108" s="266" t="s">
        <v>3297</v>
      </c>
      <c r="F108" s="267" t="s">
        <v>3298</v>
      </c>
      <c r="G108" s="268" t="s">
        <v>303</v>
      </c>
      <c r="H108" s="269">
        <v>10</v>
      </c>
      <c r="I108" s="270"/>
      <c r="J108" s="271">
        <f>ROUND(I108*H108,2)</f>
        <v>0</v>
      </c>
      <c r="K108" s="267" t="s">
        <v>152</v>
      </c>
      <c r="L108" s="272"/>
      <c r="M108" s="273" t="s">
        <v>32</v>
      </c>
      <c r="N108" s="274" t="s">
        <v>49</v>
      </c>
      <c r="O108" s="88"/>
      <c r="P108" s="217">
        <f>O108*H108</f>
        <v>0</v>
      </c>
      <c r="Q108" s="217">
        <v>0.00012999999999999999</v>
      </c>
      <c r="R108" s="217">
        <f>Q108*H108</f>
        <v>0.0012999999999999999</v>
      </c>
      <c r="S108" s="217">
        <v>0</v>
      </c>
      <c r="T108" s="218">
        <f>S108*H108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R108" s="219" t="s">
        <v>538</v>
      </c>
      <c r="AT108" s="219" t="s">
        <v>286</v>
      </c>
      <c r="AU108" s="219" t="s">
        <v>88</v>
      </c>
      <c r="AY108" s="20" t="s">
        <v>146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0" t="s">
        <v>86</v>
      </c>
      <c r="BK108" s="220">
        <f>ROUND(I108*H108,2)</f>
        <v>0</v>
      </c>
      <c r="BL108" s="20" t="s">
        <v>362</v>
      </c>
      <c r="BM108" s="219" t="s">
        <v>3299</v>
      </c>
    </row>
    <row r="109" s="2" customFormat="1">
      <c r="A109" s="42"/>
      <c r="B109" s="43"/>
      <c r="C109" s="44"/>
      <c r="D109" s="221" t="s">
        <v>155</v>
      </c>
      <c r="E109" s="44"/>
      <c r="F109" s="222" t="s">
        <v>3298</v>
      </c>
      <c r="G109" s="44"/>
      <c r="H109" s="44"/>
      <c r="I109" s="223"/>
      <c r="J109" s="44"/>
      <c r="K109" s="44"/>
      <c r="L109" s="48"/>
      <c r="M109" s="224"/>
      <c r="N109" s="225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0" t="s">
        <v>155</v>
      </c>
      <c r="AU109" s="20" t="s">
        <v>88</v>
      </c>
    </row>
    <row r="110" s="2" customFormat="1" ht="24.15" customHeight="1">
      <c r="A110" s="42"/>
      <c r="B110" s="43"/>
      <c r="C110" s="208" t="s">
        <v>291</v>
      </c>
      <c r="D110" s="208" t="s">
        <v>149</v>
      </c>
      <c r="E110" s="209" t="s">
        <v>3300</v>
      </c>
      <c r="F110" s="210" t="s">
        <v>3301</v>
      </c>
      <c r="G110" s="211" t="s">
        <v>265</v>
      </c>
      <c r="H110" s="212">
        <v>0.025000000000000001</v>
      </c>
      <c r="I110" s="213"/>
      <c r="J110" s="214">
        <f>ROUND(I110*H110,2)</f>
        <v>0</v>
      </c>
      <c r="K110" s="210" t="s">
        <v>152</v>
      </c>
      <c r="L110" s="48"/>
      <c r="M110" s="215" t="s">
        <v>32</v>
      </c>
      <c r="N110" s="216" t="s">
        <v>49</v>
      </c>
      <c r="O110" s="88"/>
      <c r="P110" s="217">
        <f>O110*H110</f>
        <v>0</v>
      </c>
      <c r="Q110" s="217">
        <v>0</v>
      </c>
      <c r="R110" s="217">
        <f>Q110*H110</f>
        <v>0</v>
      </c>
      <c r="S110" s="217">
        <v>0</v>
      </c>
      <c r="T110" s="218">
        <f>S110*H110</f>
        <v>0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19" t="s">
        <v>362</v>
      </c>
      <c r="AT110" s="219" t="s">
        <v>149</v>
      </c>
      <c r="AU110" s="219" t="s">
        <v>88</v>
      </c>
      <c r="AY110" s="20" t="s">
        <v>146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20" t="s">
        <v>86</v>
      </c>
      <c r="BK110" s="220">
        <f>ROUND(I110*H110,2)</f>
        <v>0</v>
      </c>
      <c r="BL110" s="20" t="s">
        <v>362</v>
      </c>
      <c r="BM110" s="219" t="s">
        <v>3302</v>
      </c>
    </row>
    <row r="111" s="2" customFormat="1">
      <c r="A111" s="42"/>
      <c r="B111" s="43"/>
      <c r="C111" s="44"/>
      <c r="D111" s="221" t="s">
        <v>155</v>
      </c>
      <c r="E111" s="44"/>
      <c r="F111" s="222" t="s">
        <v>3303</v>
      </c>
      <c r="G111" s="44"/>
      <c r="H111" s="44"/>
      <c r="I111" s="223"/>
      <c r="J111" s="44"/>
      <c r="K111" s="44"/>
      <c r="L111" s="48"/>
      <c r="M111" s="224"/>
      <c r="N111" s="225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155</v>
      </c>
      <c r="AU111" s="20" t="s">
        <v>88</v>
      </c>
    </row>
    <row r="112" s="2" customFormat="1">
      <c r="A112" s="42"/>
      <c r="B112" s="43"/>
      <c r="C112" s="44"/>
      <c r="D112" s="226" t="s">
        <v>156</v>
      </c>
      <c r="E112" s="44"/>
      <c r="F112" s="227" t="s">
        <v>3304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156</v>
      </c>
      <c r="AU112" s="20" t="s">
        <v>88</v>
      </c>
    </row>
    <row r="113" s="12" customFormat="1" ht="22.8" customHeight="1">
      <c r="A113" s="12"/>
      <c r="B113" s="192"/>
      <c r="C113" s="193"/>
      <c r="D113" s="194" t="s">
        <v>77</v>
      </c>
      <c r="E113" s="206" t="s">
        <v>3305</v>
      </c>
      <c r="F113" s="206" t="s">
        <v>3306</v>
      </c>
      <c r="G113" s="193"/>
      <c r="H113" s="193"/>
      <c r="I113" s="196"/>
      <c r="J113" s="207">
        <f>BK113</f>
        <v>0</v>
      </c>
      <c r="K113" s="193"/>
      <c r="L113" s="198"/>
      <c r="M113" s="199"/>
      <c r="N113" s="200"/>
      <c r="O113" s="200"/>
      <c r="P113" s="201">
        <f>SUM(P114:P119)</f>
        <v>0</v>
      </c>
      <c r="Q113" s="200"/>
      <c r="R113" s="201">
        <f>SUM(R114:R119)</f>
        <v>0.034529999999999998</v>
      </c>
      <c r="S113" s="200"/>
      <c r="T113" s="202">
        <f>SUM(T114:T119)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3" t="s">
        <v>88</v>
      </c>
      <c r="AT113" s="204" t="s">
        <v>77</v>
      </c>
      <c r="AU113" s="204" t="s">
        <v>86</v>
      </c>
      <c r="AY113" s="203" t="s">
        <v>146</v>
      </c>
      <c r="BK113" s="205">
        <f>SUM(BK114:BK119)</f>
        <v>0</v>
      </c>
    </row>
    <row r="114" s="2" customFormat="1" ht="24.15" customHeight="1">
      <c r="A114" s="42"/>
      <c r="B114" s="43"/>
      <c r="C114" s="208" t="s">
        <v>300</v>
      </c>
      <c r="D114" s="208" t="s">
        <v>149</v>
      </c>
      <c r="E114" s="209" t="s">
        <v>3307</v>
      </c>
      <c r="F114" s="210" t="s">
        <v>3308</v>
      </c>
      <c r="G114" s="211" t="s">
        <v>2709</v>
      </c>
      <c r="H114" s="212">
        <v>1</v>
      </c>
      <c r="I114" s="213"/>
      <c r="J114" s="214">
        <f>ROUND(I114*H114,2)</f>
        <v>0</v>
      </c>
      <c r="K114" s="210" t="s">
        <v>152</v>
      </c>
      <c r="L114" s="48"/>
      <c r="M114" s="215" t="s">
        <v>32</v>
      </c>
      <c r="N114" s="216" t="s">
        <v>49</v>
      </c>
      <c r="O114" s="88"/>
      <c r="P114" s="217">
        <f>O114*H114</f>
        <v>0</v>
      </c>
      <c r="Q114" s="217">
        <v>0.034529999999999998</v>
      </c>
      <c r="R114" s="217">
        <f>Q114*H114</f>
        <v>0.034529999999999998</v>
      </c>
      <c r="S114" s="217">
        <v>0</v>
      </c>
      <c r="T114" s="218">
        <f>S114*H114</f>
        <v>0</v>
      </c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R114" s="219" t="s">
        <v>362</v>
      </c>
      <c r="AT114" s="219" t="s">
        <v>149</v>
      </c>
      <c r="AU114" s="219" t="s">
        <v>88</v>
      </c>
      <c r="AY114" s="20" t="s">
        <v>146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20" t="s">
        <v>86</v>
      </c>
      <c r="BK114" s="220">
        <f>ROUND(I114*H114,2)</f>
        <v>0</v>
      </c>
      <c r="BL114" s="20" t="s">
        <v>362</v>
      </c>
      <c r="BM114" s="219" t="s">
        <v>3309</v>
      </c>
    </row>
    <row r="115" s="2" customFormat="1">
      <c r="A115" s="42"/>
      <c r="B115" s="43"/>
      <c r="C115" s="44"/>
      <c r="D115" s="221" t="s">
        <v>155</v>
      </c>
      <c r="E115" s="44"/>
      <c r="F115" s="222" t="s">
        <v>3310</v>
      </c>
      <c r="G115" s="44"/>
      <c r="H115" s="44"/>
      <c r="I115" s="223"/>
      <c r="J115" s="44"/>
      <c r="K115" s="44"/>
      <c r="L115" s="48"/>
      <c r="M115" s="224"/>
      <c r="N115" s="225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0" t="s">
        <v>155</v>
      </c>
      <c r="AU115" s="20" t="s">
        <v>88</v>
      </c>
    </row>
    <row r="116" s="2" customFormat="1">
      <c r="A116" s="42"/>
      <c r="B116" s="43"/>
      <c r="C116" s="44"/>
      <c r="D116" s="226" t="s">
        <v>156</v>
      </c>
      <c r="E116" s="44"/>
      <c r="F116" s="227" t="s">
        <v>3311</v>
      </c>
      <c r="G116" s="44"/>
      <c r="H116" s="44"/>
      <c r="I116" s="223"/>
      <c r="J116" s="44"/>
      <c r="K116" s="44"/>
      <c r="L116" s="48"/>
      <c r="M116" s="224"/>
      <c r="N116" s="225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156</v>
      </c>
      <c r="AU116" s="20" t="s">
        <v>88</v>
      </c>
    </row>
    <row r="117" s="2" customFormat="1" ht="21.75" customHeight="1">
      <c r="A117" s="42"/>
      <c r="B117" s="43"/>
      <c r="C117" s="208" t="s">
        <v>311</v>
      </c>
      <c r="D117" s="208" t="s">
        <v>149</v>
      </c>
      <c r="E117" s="209" t="s">
        <v>3312</v>
      </c>
      <c r="F117" s="210" t="s">
        <v>3313</v>
      </c>
      <c r="G117" s="211" t="s">
        <v>3314</v>
      </c>
      <c r="H117" s="286"/>
      <c r="I117" s="213"/>
      <c r="J117" s="214">
        <f>ROUND(I117*H117,2)</f>
        <v>0</v>
      </c>
      <c r="K117" s="210" t="s">
        <v>3289</v>
      </c>
      <c r="L117" s="48"/>
      <c r="M117" s="215" t="s">
        <v>32</v>
      </c>
      <c r="N117" s="216" t="s">
        <v>49</v>
      </c>
      <c r="O117" s="88"/>
      <c r="P117" s="217">
        <f>O117*H117</f>
        <v>0</v>
      </c>
      <c r="Q117" s="217">
        <v>0</v>
      </c>
      <c r="R117" s="217">
        <f>Q117*H117</f>
        <v>0</v>
      </c>
      <c r="S117" s="217">
        <v>0</v>
      </c>
      <c r="T117" s="218">
        <f>S117*H117</f>
        <v>0</v>
      </c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R117" s="219" t="s">
        <v>362</v>
      </c>
      <c r="AT117" s="219" t="s">
        <v>149</v>
      </c>
      <c r="AU117" s="219" t="s">
        <v>88</v>
      </c>
      <c r="AY117" s="20" t="s">
        <v>146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20" t="s">
        <v>86</v>
      </c>
      <c r="BK117" s="220">
        <f>ROUND(I117*H117,2)</f>
        <v>0</v>
      </c>
      <c r="BL117" s="20" t="s">
        <v>362</v>
      </c>
      <c r="BM117" s="219" t="s">
        <v>3315</v>
      </c>
    </row>
    <row r="118" s="2" customFormat="1">
      <c r="A118" s="42"/>
      <c r="B118" s="43"/>
      <c r="C118" s="44"/>
      <c r="D118" s="221" t="s">
        <v>155</v>
      </c>
      <c r="E118" s="44"/>
      <c r="F118" s="222" t="s">
        <v>3316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155</v>
      </c>
      <c r="AU118" s="20" t="s">
        <v>88</v>
      </c>
    </row>
    <row r="119" s="2" customFormat="1">
      <c r="A119" s="42"/>
      <c r="B119" s="43"/>
      <c r="C119" s="44"/>
      <c r="D119" s="226" t="s">
        <v>156</v>
      </c>
      <c r="E119" s="44"/>
      <c r="F119" s="227" t="s">
        <v>3317</v>
      </c>
      <c r="G119" s="44"/>
      <c r="H119" s="44"/>
      <c r="I119" s="223"/>
      <c r="J119" s="44"/>
      <c r="K119" s="44"/>
      <c r="L119" s="48"/>
      <c r="M119" s="224"/>
      <c r="N119" s="225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156</v>
      </c>
      <c r="AU119" s="20" t="s">
        <v>88</v>
      </c>
    </row>
    <row r="120" s="12" customFormat="1" ht="22.8" customHeight="1">
      <c r="A120" s="12"/>
      <c r="B120" s="192"/>
      <c r="C120" s="193"/>
      <c r="D120" s="194" t="s">
        <v>77</v>
      </c>
      <c r="E120" s="206" t="s">
        <v>3318</v>
      </c>
      <c r="F120" s="206" t="s">
        <v>3319</v>
      </c>
      <c r="G120" s="193"/>
      <c r="H120" s="193"/>
      <c r="I120" s="196"/>
      <c r="J120" s="207">
        <f>BK120</f>
        <v>0</v>
      </c>
      <c r="K120" s="193"/>
      <c r="L120" s="198"/>
      <c r="M120" s="199"/>
      <c r="N120" s="200"/>
      <c r="O120" s="200"/>
      <c r="P120" s="201">
        <f>SUM(P121:P164)</f>
        <v>0</v>
      </c>
      <c r="Q120" s="200"/>
      <c r="R120" s="201">
        <f>SUM(R121:R164)</f>
        <v>0.65932999999999997</v>
      </c>
      <c r="S120" s="200"/>
      <c r="T120" s="202">
        <f>SUM(T121:T164)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3" t="s">
        <v>88</v>
      </c>
      <c r="AT120" s="204" t="s">
        <v>77</v>
      </c>
      <c r="AU120" s="204" t="s">
        <v>86</v>
      </c>
      <c r="AY120" s="203" t="s">
        <v>146</v>
      </c>
      <c r="BK120" s="205">
        <f>SUM(BK121:BK164)</f>
        <v>0</v>
      </c>
    </row>
    <row r="121" s="2" customFormat="1" ht="16.5" customHeight="1">
      <c r="A121" s="42"/>
      <c r="B121" s="43"/>
      <c r="C121" s="208" t="s">
        <v>319</v>
      </c>
      <c r="D121" s="208" t="s">
        <v>149</v>
      </c>
      <c r="E121" s="209" t="s">
        <v>3320</v>
      </c>
      <c r="F121" s="210" t="s">
        <v>3321</v>
      </c>
      <c r="G121" s="211" t="s">
        <v>802</v>
      </c>
      <c r="H121" s="212">
        <v>1</v>
      </c>
      <c r="I121" s="213"/>
      <c r="J121" s="214">
        <f>ROUND(I121*H121,2)</f>
        <v>0</v>
      </c>
      <c r="K121" s="210" t="s">
        <v>152</v>
      </c>
      <c r="L121" s="48"/>
      <c r="M121" s="215" t="s">
        <v>32</v>
      </c>
      <c r="N121" s="216" t="s">
        <v>49</v>
      </c>
      <c r="O121" s="88"/>
      <c r="P121" s="217">
        <f>O121*H121</f>
        <v>0</v>
      </c>
      <c r="Q121" s="217">
        <v>0.042439999999999999</v>
      </c>
      <c r="R121" s="217">
        <f>Q121*H121</f>
        <v>0.042439999999999999</v>
      </c>
      <c r="S121" s="217">
        <v>0</v>
      </c>
      <c r="T121" s="218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19" t="s">
        <v>362</v>
      </c>
      <c r="AT121" s="219" t="s">
        <v>149</v>
      </c>
      <c r="AU121" s="219" t="s">
        <v>88</v>
      </c>
      <c r="AY121" s="20" t="s">
        <v>146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20" t="s">
        <v>86</v>
      </c>
      <c r="BK121" s="220">
        <f>ROUND(I121*H121,2)</f>
        <v>0</v>
      </c>
      <c r="BL121" s="20" t="s">
        <v>362</v>
      </c>
      <c r="BM121" s="219" t="s">
        <v>3322</v>
      </c>
    </row>
    <row r="122" s="2" customFormat="1">
      <c r="A122" s="42"/>
      <c r="B122" s="43"/>
      <c r="C122" s="44"/>
      <c r="D122" s="221" t="s">
        <v>155</v>
      </c>
      <c r="E122" s="44"/>
      <c r="F122" s="222" t="s">
        <v>3323</v>
      </c>
      <c r="G122" s="44"/>
      <c r="H122" s="44"/>
      <c r="I122" s="223"/>
      <c r="J122" s="44"/>
      <c r="K122" s="44"/>
      <c r="L122" s="48"/>
      <c r="M122" s="224"/>
      <c r="N122" s="225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155</v>
      </c>
      <c r="AU122" s="20" t="s">
        <v>88</v>
      </c>
    </row>
    <row r="123" s="2" customFormat="1">
      <c r="A123" s="42"/>
      <c r="B123" s="43"/>
      <c r="C123" s="44"/>
      <c r="D123" s="226" t="s">
        <v>156</v>
      </c>
      <c r="E123" s="44"/>
      <c r="F123" s="227" t="s">
        <v>3324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156</v>
      </c>
      <c r="AU123" s="20" t="s">
        <v>88</v>
      </c>
    </row>
    <row r="124" s="2" customFormat="1" ht="16.5" customHeight="1">
      <c r="A124" s="42"/>
      <c r="B124" s="43"/>
      <c r="C124" s="208" t="s">
        <v>346</v>
      </c>
      <c r="D124" s="208" t="s">
        <v>149</v>
      </c>
      <c r="E124" s="209" t="s">
        <v>3325</v>
      </c>
      <c r="F124" s="210" t="s">
        <v>3326</v>
      </c>
      <c r="G124" s="211" t="s">
        <v>2709</v>
      </c>
      <c r="H124" s="212">
        <v>1</v>
      </c>
      <c r="I124" s="213"/>
      <c r="J124" s="214">
        <f>ROUND(I124*H124,2)</f>
        <v>0</v>
      </c>
      <c r="K124" s="210" t="s">
        <v>152</v>
      </c>
      <c r="L124" s="48"/>
      <c r="M124" s="215" t="s">
        <v>32</v>
      </c>
      <c r="N124" s="216" t="s">
        <v>49</v>
      </c>
      <c r="O124" s="88"/>
      <c r="P124" s="217">
        <f>O124*H124</f>
        <v>0</v>
      </c>
      <c r="Q124" s="217">
        <v>0.043499999999999997</v>
      </c>
      <c r="R124" s="217">
        <f>Q124*H124</f>
        <v>0.043499999999999997</v>
      </c>
      <c r="S124" s="217">
        <v>0</v>
      </c>
      <c r="T124" s="218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19" t="s">
        <v>362</v>
      </c>
      <c r="AT124" s="219" t="s">
        <v>149</v>
      </c>
      <c r="AU124" s="219" t="s">
        <v>88</v>
      </c>
      <c r="AY124" s="20" t="s">
        <v>146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86</v>
      </c>
      <c r="BK124" s="220">
        <f>ROUND(I124*H124,2)</f>
        <v>0</v>
      </c>
      <c r="BL124" s="20" t="s">
        <v>362</v>
      </c>
      <c r="BM124" s="219" t="s">
        <v>3327</v>
      </c>
    </row>
    <row r="125" s="2" customFormat="1">
      <c r="A125" s="42"/>
      <c r="B125" s="43"/>
      <c r="C125" s="44"/>
      <c r="D125" s="221" t="s">
        <v>155</v>
      </c>
      <c r="E125" s="44"/>
      <c r="F125" s="222" t="s">
        <v>3328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155</v>
      </c>
      <c r="AU125" s="20" t="s">
        <v>88</v>
      </c>
    </row>
    <row r="126" s="2" customFormat="1">
      <c r="A126" s="42"/>
      <c r="B126" s="43"/>
      <c r="C126" s="44"/>
      <c r="D126" s="226" t="s">
        <v>156</v>
      </c>
      <c r="E126" s="44"/>
      <c r="F126" s="227" t="s">
        <v>3329</v>
      </c>
      <c r="G126" s="44"/>
      <c r="H126" s="44"/>
      <c r="I126" s="223"/>
      <c r="J126" s="44"/>
      <c r="K126" s="44"/>
      <c r="L126" s="48"/>
      <c r="M126" s="224"/>
      <c r="N126" s="225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0" t="s">
        <v>156</v>
      </c>
      <c r="AU126" s="20" t="s">
        <v>88</v>
      </c>
    </row>
    <row r="127" s="2" customFormat="1" ht="24.15" customHeight="1">
      <c r="A127" s="42"/>
      <c r="B127" s="43"/>
      <c r="C127" s="265" t="s">
        <v>8</v>
      </c>
      <c r="D127" s="265" t="s">
        <v>286</v>
      </c>
      <c r="E127" s="266" t="s">
        <v>3330</v>
      </c>
      <c r="F127" s="267" t="s">
        <v>3331</v>
      </c>
      <c r="G127" s="268" t="s">
        <v>802</v>
      </c>
      <c r="H127" s="269">
        <v>1</v>
      </c>
      <c r="I127" s="270"/>
      <c r="J127" s="271">
        <f>ROUND(I127*H127,2)</f>
        <v>0</v>
      </c>
      <c r="K127" s="267" t="s">
        <v>32</v>
      </c>
      <c r="L127" s="272"/>
      <c r="M127" s="273" t="s">
        <v>32</v>
      </c>
      <c r="N127" s="274" t="s">
        <v>49</v>
      </c>
      <c r="O127" s="88"/>
      <c r="P127" s="217">
        <f>O127*H127</f>
        <v>0</v>
      </c>
      <c r="Q127" s="217">
        <v>0.013100000000000001</v>
      </c>
      <c r="R127" s="217">
        <f>Q127*H127</f>
        <v>0.013100000000000001</v>
      </c>
      <c r="S127" s="217">
        <v>0</v>
      </c>
      <c r="T127" s="218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19" t="s">
        <v>538</v>
      </c>
      <c r="AT127" s="219" t="s">
        <v>286</v>
      </c>
      <c r="AU127" s="219" t="s">
        <v>88</v>
      </c>
      <c r="AY127" s="20" t="s">
        <v>146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0" t="s">
        <v>86</v>
      </c>
      <c r="BK127" s="220">
        <f>ROUND(I127*H127,2)</f>
        <v>0</v>
      </c>
      <c r="BL127" s="20" t="s">
        <v>362</v>
      </c>
      <c r="BM127" s="219" t="s">
        <v>3332</v>
      </c>
    </row>
    <row r="128" s="2" customFormat="1">
      <c r="A128" s="42"/>
      <c r="B128" s="43"/>
      <c r="C128" s="44"/>
      <c r="D128" s="221" t="s">
        <v>155</v>
      </c>
      <c r="E128" s="44"/>
      <c r="F128" s="222" t="s">
        <v>3331</v>
      </c>
      <c r="G128" s="44"/>
      <c r="H128" s="44"/>
      <c r="I128" s="223"/>
      <c r="J128" s="44"/>
      <c r="K128" s="44"/>
      <c r="L128" s="48"/>
      <c r="M128" s="224"/>
      <c r="N128" s="225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0" t="s">
        <v>155</v>
      </c>
      <c r="AU128" s="20" t="s">
        <v>88</v>
      </c>
    </row>
    <row r="129" s="2" customFormat="1" ht="33" customHeight="1">
      <c r="A129" s="42"/>
      <c r="B129" s="43"/>
      <c r="C129" s="208" t="s">
        <v>362</v>
      </c>
      <c r="D129" s="208" t="s">
        <v>149</v>
      </c>
      <c r="E129" s="209" t="s">
        <v>3333</v>
      </c>
      <c r="F129" s="210" t="s">
        <v>3334</v>
      </c>
      <c r="G129" s="211" t="s">
        <v>2709</v>
      </c>
      <c r="H129" s="212">
        <v>1</v>
      </c>
      <c r="I129" s="213"/>
      <c r="J129" s="214">
        <f>ROUND(I129*H129,2)</f>
        <v>0</v>
      </c>
      <c r="K129" s="210" t="s">
        <v>152</v>
      </c>
      <c r="L129" s="48"/>
      <c r="M129" s="215" t="s">
        <v>32</v>
      </c>
      <c r="N129" s="216" t="s">
        <v>49</v>
      </c>
      <c r="O129" s="88"/>
      <c r="P129" s="217">
        <f>O129*H129</f>
        <v>0</v>
      </c>
      <c r="Q129" s="217">
        <v>0.069800000000000001</v>
      </c>
      <c r="R129" s="217">
        <f>Q129*H129</f>
        <v>0.069800000000000001</v>
      </c>
      <c r="S129" s="217">
        <v>0</v>
      </c>
      <c r="T129" s="218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19" t="s">
        <v>362</v>
      </c>
      <c r="AT129" s="219" t="s">
        <v>149</v>
      </c>
      <c r="AU129" s="219" t="s">
        <v>88</v>
      </c>
      <c r="AY129" s="20" t="s">
        <v>146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86</v>
      </c>
      <c r="BK129" s="220">
        <f>ROUND(I129*H129,2)</f>
        <v>0</v>
      </c>
      <c r="BL129" s="20" t="s">
        <v>362</v>
      </c>
      <c r="BM129" s="219" t="s">
        <v>3335</v>
      </c>
    </row>
    <row r="130" s="2" customFormat="1">
      <c r="A130" s="42"/>
      <c r="B130" s="43"/>
      <c r="C130" s="44"/>
      <c r="D130" s="221" t="s">
        <v>155</v>
      </c>
      <c r="E130" s="44"/>
      <c r="F130" s="222" t="s">
        <v>3336</v>
      </c>
      <c r="G130" s="44"/>
      <c r="H130" s="44"/>
      <c r="I130" s="223"/>
      <c r="J130" s="44"/>
      <c r="K130" s="44"/>
      <c r="L130" s="48"/>
      <c r="M130" s="224"/>
      <c r="N130" s="22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155</v>
      </c>
      <c r="AU130" s="20" t="s">
        <v>88</v>
      </c>
    </row>
    <row r="131" s="2" customFormat="1">
      <c r="A131" s="42"/>
      <c r="B131" s="43"/>
      <c r="C131" s="44"/>
      <c r="D131" s="226" t="s">
        <v>156</v>
      </c>
      <c r="E131" s="44"/>
      <c r="F131" s="227" t="s">
        <v>3337</v>
      </c>
      <c r="G131" s="44"/>
      <c r="H131" s="44"/>
      <c r="I131" s="223"/>
      <c r="J131" s="44"/>
      <c r="K131" s="44"/>
      <c r="L131" s="48"/>
      <c r="M131" s="224"/>
      <c r="N131" s="22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156</v>
      </c>
      <c r="AU131" s="20" t="s">
        <v>88</v>
      </c>
    </row>
    <row r="132" s="2" customFormat="1" ht="37.8" customHeight="1">
      <c r="A132" s="42"/>
      <c r="B132" s="43"/>
      <c r="C132" s="208" t="s">
        <v>368</v>
      </c>
      <c r="D132" s="208" t="s">
        <v>149</v>
      </c>
      <c r="E132" s="209" t="s">
        <v>3338</v>
      </c>
      <c r="F132" s="210" t="s">
        <v>3339</v>
      </c>
      <c r="G132" s="211" t="s">
        <v>2709</v>
      </c>
      <c r="H132" s="212">
        <v>1</v>
      </c>
      <c r="I132" s="213"/>
      <c r="J132" s="214">
        <f>ROUND(I132*H132,2)</f>
        <v>0</v>
      </c>
      <c r="K132" s="210" t="s">
        <v>152</v>
      </c>
      <c r="L132" s="48"/>
      <c r="M132" s="215" t="s">
        <v>32</v>
      </c>
      <c r="N132" s="216" t="s">
        <v>49</v>
      </c>
      <c r="O132" s="88"/>
      <c r="P132" s="217">
        <f>O132*H132</f>
        <v>0</v>
      </c>
      <c r="Q132" s="217">
        <v>0.0068300000000000001</v>
      </c>
      <c r="R132" s="217">
        <f>Q132*H132</f>
        <v>0.0068300000000000001</v>
      </c>
      <c r="S132" s="217">
        <v>0</v>
      </c>
      <c r="T132" s="218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19" t="s">
        <v>362</v>
      </c>
      <c r="AT132" s="219" t="s">
        <v>149</v>
      </c>
      <c r="AU132" s="219" t="s">
        <v>88</v>
      </c>
      <c r="AY132" s="20" t="s">
        <v>146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20" t="s">
        <v>86</v>
      </c>
      <c r="BK132" s="220">
        <f>ROUND(I132*H132,2)</f>
        <v>0</v>
      </c>
      <c r="BL132" s="20" t="s">
        <v>362</v>
      </c>
      <c r="BM132" s="219" t="s">
        <v>3340</v>
      </c>
    </row>
    <row r="133" s="2" customFormat="1">
      <c r="A133" s="42"/>
      <c r="B133" s="43"/>
      <c r="C133" s="44"/>
      <c r="D133" s="221" t="s">
        <v>155</v>
      </c>
      <c r="E133" s="44"/>
      <c r="F133" s="222" t="s">
        <v>3341</v>
      </c>
      <c r="G133" s="44"/>
      <c r="H133" s="44"/>
      <c r="I133" s="223"/>
      <c r="J133" s="44"/>
      <c r="K133" s="44"/>
      <c r="L133" s="48"/>
      <c r="M133" s="224"/>
      <c r="N133" s="225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0" t="s">
        <v>155</v>
      </c>
      <c r="AU133" s="20" t="s">
        <v>88</v>
      </c>
    </row>
    <row r="134" s="2" customFormat="1">
      <c r="A134" s="42"/>
      <c r="B134" s="43"/>
      <c r="C134" s="44"/>
      <c r="D134" s="226" t="s">
        <v>156</v>
      </c>
      <c r="E134" s="44"/>
      <c r="F134" s="227" t="s">
        <v>3342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156</v>
      </c>
      <c r="AU134" s="20" t="s">
        <v>88</v>
      </c>
    </row>
    <row r="135" s="2" customFormat="1" ht="24.15" customHeight="1">
      <c r="A135" s="42"/>
      <c r="B135" s="43"/>
      <c r="C135" s="208" t="s">
        <v>377</v>
      </c>
      <c r="D135" s="208" t="s">
        <v>149</v>
      </c>
      <c r="E135" s="209" t="s">
        <v>3343</v>
      </c>
      <c r="F135" s="210" t="s">
        <v>3344</v>
      </c>
      <c r="G135" s="211" t="s">
        <v>2709</v>
      </c>
      <c r="H135" s="212">
        <v>1</v>
      </c>
      <c r="I135" s="213"/>
      <c r="J135" s="214">
        <f>ROUND(I135*H135,2)</f>
        <v>0</v>
      </c>
      <c r="K135" s="210" t="s">
        <v>3276</v>
      </c>
      <c r="L135" s="48"/>
      <c r="M135" s="215" t="s">
        <v>32</v>
      </c>
      <c r="N135" s="216" t="s">
        <v>49</v>
      </c>
      <c r="O135" s="88"/>
      <c r="P135" s="217">
        <f>O135*H135</f>
        <v>0</v>
      </c>
      <c r="Q135" s="217">
        <v>0.00064999999999999997</v>
      </c>
      <c r="R135" s="217">
        <f>Q135*H135</f>
        <v>0.00064999999999999997</v>
      </c>
      <c r="S135" s="217">
        <v>0</v>
      </c>
      <c r="T135" s="218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19" t="s">
        <v>362</v>
      </c>
      <c r="AT135" s="219" t="s">
        <v>149</v>
      </c>
      <c r="AU135" s="219" t="s">
        <v>88</v>
      </c>
      <c r="AY135" s="20" t="s">
        <v>146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0" t="s">
        <v>86</v>
      </c>
      <c r="BK135" s="220">
        <f>ROUND(I135*H135,2)</f>
        <v>0</v>
      </c>
      <c r="BL135" s="20" t="s">
        <v>362</v>
      </c>
      <c r="BM135" s="219" t="s">
        <v>3345</v>
      </c>
    </row>
    <row r="136" s="2" customFormat="1">
      <c r="A136" s="42"/>
      <c r="B136" s="43"/>
      <c r="C136" s="44"/>
      <c r="D136" s="221" t="s">
        <v>155</v>
      </c>
      <c r="E136" s="44"/>
      <c r="F136" s="222" t="s">
        <v>3346</v>
      </c>
      <c r="G136" s="44"/>
      <c r="H136" s="44"/>
      <c r="I136" s="223"/>
      <c r="J136" s="44"/>
      <c r="K136" s="44"/>
      <c r="L136" s="48"/>
      <c r="M136" s="224"/>
      <c r="N136" s="22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155</v>
      </c>
      <c r="AU136" s="20" t="s">
        <v>88</v>
      </c>
    </row>
    <row r="137" s="2" customFormat="1">
      <c r="A137" s="42"/>
      <c r="B137" s="43"/>
      <c r="C137" s="44"/>
      <c r="D137" s="226" t="s">
        <v>156</v>
      </c>
      <c r="E137" s="44"/>
      <c r="F137" s="227" t="s">
        <v>3347</v>
      </c>
      <c r="G137" s="44"/>
      <c r="H137" s="44"/>
      <c r="I137" s="223"/>
      <c r="J137" s="44"/>
      <c r="K137" s="44"/>
      <c r="L137" s="48"/>
      <c r="M137" s="224"/>
      <c r="N137" s="225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156</v>
      </c>
      <c r="AU137" s="20" t="s">
        <v>88</v>
      </c>
    </row>
    <row r="138" s="2" customFormat="1" ht="24.15" customHeight="1">
      <c r="A138" s="42"/>
      <c r="B138" s="43"/>
      <c r="C138" s="208" t="s">
        <v>422</v>
      </c>
      <c r="D138" s="208" t="s">
        <v>149</v>
      </c>
      <c r="E138" s="209" t="s">
        <v>3348</v>
      </c>
      <c r="F138" s="210" t="s">
        <v>3349</v>
      </c>
      <c r="G138" s="211" t="s">
        <v>802</v>
      </c>
      <c r="H138" s="212">
        <v>1</v>
      </c>
      <c r="I138" s="213"/>
      <c r="J138" s="214">
        <f>ROUND(I138*H138,2)</f>
        <v>0</v>
      </c>
      <c r="K138" s="210" t="s">
        <v>3276</v>
      </c>
      <c r="L138" s="48"/>
      <c r="M138" s="215" t="s">
        <v>32</v>
      </c>
      <c r="N138" s="216" t="s">
        <v>49</v>
      </c>
      <c r="O138" s="88"/>
      <c r="P138" s="217">
        <f>O138*H138</f>
        <v>0</v>
      </c>
      <c r="Q138" s="217">
        <v>0.00068000000000000005</v>
      </c>
      <c r="R138" s="217">
        <f>Q138*H138</f>
        <v>0.00068000000000000005</v>
      </c>
      <c r="S138" s="217">
        <v>0</v>
      </c>
      <c r="T138" s="218">
        <f>S138*H138</f>
        <v>0</v>
      </c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R138" s="219" t="s">
        <v>362</v>
      </c>
      <c r="AT138" s="219" t="s">
        <v>149</v>
      </c>
      <c r="AU138" s="219" t="s">
        <v>88</v>
      </c>
      <c r="AY138" s="20" t="s">
        <v>146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20" t="s">
        <v>86</v>
      </c>
      <c r="BK138" s="220">
        <f>ROUND(I138*H138,2)</f>
        <v>0</v>
      </c>
      <c r="BL138" s="20" t="s">
        <v>362</v>
      </c>
      <c r="BM138" s="219" t="s">
        <v>3350</v>
      </c>
    </row>
    <row r="139" s="2" customFormat="1">
      <c r="A139" s="42"/>
      <c r="B139" s="43"/>
      <c r="C139" s="44"/>
      <c r="D139" s="221" t="s">
        <v>155</v>
      </c>
      <c r="E139" s="44"/>
      <c r="F139" s="222" t="s">
        <v>3351</v>
      </c>
      <c r="G139" s="44"/>
      <c r="H139" s="44"/>
      <c r="I139" s="223"/>
      <c r="J139" s="44"/>
      <c r="K139" s="44"/>
      <c r="L139" s="48"/>
      <c r="M139" s="224"/>
      <c r="N139" s="225"/>
      <c r="O139" s="88"/>
      <c r="P139" s="88"/>
      <c r="Q139" s="88"/>
      <c r="R139" s="88"/>
      <c r="S139" s="88"/>
      <c r="T139" s="89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T139" s="20" t="s">
        <v>155</v>
      </c>
      <c r="AU139" s="20" t="s">
        <v>88</v>
      </c>
    </row>
    <row r="140" s="2" customFormat="1">
      <c r="A140" s="42"/>
      <c r="B140" s="43"/>
      <c r="C140" s="44"/>
      <c r="D140" s="226" t="s">
        <v>156</v>
      </c>
      <c r="E140" s="44"/>
      <c r="F140" s="227" t="s">
        <v>3352</v>
      </c>
      <c r="G140" s="44"/>
      <c r="H140" s="44"/>
      <c r="I140" s="223"/>
      <c r="J140" s="44"/>
      <c r="K140" s="44"/>
      <c r="L140" s="48"/>
      <c r="M140" s="224"/>
      <c r="N140" s="225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T140" s="20" t="s">
        <v>156</v>
      </c>
      <c r="AU140" s="20" t="s">
        <v>88</v>
      </c>
    </row>
    <row r="141" s="2" customFormat="1" ht="33" customHeight="1">
      <c r="A141" s="42"/>
      <c r="B141" s="43"/>
      <c r="C141" s="208" t="s">
        <v>432</v>
      </c>
      <c r="D141" s="208" t="s">
        <v>149</v>
      </c>
      <c r="E141" s="209" t="s">
        <v>3353</v>
      </c>
      <c r="F141" s="210" t="s">
        <v>3354</v>
      </c>
      <c r="G141" s="211" t="s">
        <v>2709</v>
      </c>
      <c r="H141" s="212">
        <v>1</v>
      </c>
      <c r="I141" s="213"/>
      <c r="J141" s="214">
        <f>ROUND(I141*H141,2)</f>
        <v>0</v>
      </c>
      <c r="K141" s="210" t="s">
        <v>152</v>
      </c>
      <c r="L141" s="48"/>
      <c r="M141" s="215" t="s">
        <v>32</v>
      </c>
      <c r="N141" s="216" t="s">
        <v>49</v>
      </c>
      <c r="O141" s="88"/>
      <c r="P141" s="217">
        <f>O141*H141</f>
        <v>0</v>
      </c>
      <c r="Q141" s="217">
        <v>0.0060800000000000003</v>
      </c>
      <c r="R141" s="217">
        <f>Q141*H141</f>
        <v>0.0060800000000000003</v>
      </c>
      <c r="S141" s="217">
        <v>0</v>
      </c>
      <c r="T141" s="218">
        <f>S141*H141</f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R141" s="219" t="s">
        <v>362</v>
      </c>
      <c r="AT141" s="219" t="s">
        <v>149</v>
      </c>
      <c r="AU141" s="219" t="s">
        <v>88</v>
      </c>
      <c r="AY141" s="20" t="s">
        <v>146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20" t="s">
        <v>86</v>
      </c>
      <c r="BK141" s="220">
        <f>ROUND(I141*H141,2)</f>
        <v>0</v>
      </c>
      <c r="BL141" s="20" t="s">
        <v>362</v>
      </c>
      <c r="BM141" s="219" t="s">
        <v>3355</v>
      </c>
    </row>
    <row r="142" s="2" customFormat="1">
      <c r="A142" s="42"/>
      <c r="B142" s="43"/>
      <c r="C142" s="44"/>
      <c r="D142" s="221" t="s">
        <v>155</v>
      </c>
      <c r="E142" s="44"/>
      <c r="F142" s="222" t="s">
        <v>3356</v>
      </c>
      <c r="G142" s="44"/>
      <c r="H142" s="44"/>
      <c r="I142" s="223"/>
      <c r="J142" s="44"/>
      <c r="K142" s="44"/>
      <c r="L142" s="48"/>
      <c r="M142" s="224"/>
      <c r="N142" s="225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0" t="s">
        <v>155</v>
      </c>
      <c r="AU142" s="20" t="s">
        <v>88</v>
      </c>
    </row>
    <row r="143" s="2" customFormat="1">
      <c r="A143" s="42"/>
      <c r="B143" s="43"/>
      <c r="C143" s="44"/>
      <c r="D143" s="226" t="s">
        <v>156</v>
      </c>
      <c r="E143" s="44"/>
      <c r="F143" s="227" t="s">
        <v>3357</v>
      </c>
      <c r="G143" s="44"/>
      <c r="H143" s="44"/>
      <c r="I143" s="223"/>
      <c r="J143" s="44"/>
      <c r="K143" s="44"/>
      <c r="L143" s="48"/>
      <c r="M143" s="224"/>
      <c r="N143" s="225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156</v>
      </c>
      <c r="AU143" s="20" t="s">
        <v>88</v>
      </c>
    </row>
    <row r="144" s="2" customFormat="1" ht="33" customHeight="1">
      <c r="A144" s="42"/>
      <c r="B144" s="43"/>
      <c r="C144" s="208" t="s">
        <v>7</v>
      </c>
      <c r="D144" s="208" t="s">
        <v>149</v>
      </c>
      <c r="E144" s="209" t="s">
        <v>3358</v>
      </c>
      <c r="F144" s="210" t="s">
        <v>3359</v>
      </c>
      <c r="G144" s="211" t="s">
        <v>2709</v>
      </c>
      <c r="H144" s="212">
        <v>1</v>
      </c>
      <c r="I144" s="213"/>
      <c r="J144" s="214">
        <f>ROUND(I144*H144,2)</f>
        <v>0</v>
      </c>
      <c r="K144" s="210" t="s">
        <v>152</v>
      </c>
      <c r="L144" s="48"/>
      <c r="M144" s="215" t="s">
        <v>32</v>
      </c>
      <c r="N144" s="216" t="s">
        <v>49</v>
      </c>
      <c r="O144" s="88"/>
      <c r="P144" s="217">
        <f>O144*H144</f>
        <v>0</v>
      </c>
      <c r="Q144" s="217">
        <v>0.0065900000000000004</v>
      </c>
      <c r="R144" s="217">
        <f>Q144*H144</f>
        <v>0.0065900000000000004</v>
      </c>
      <c r="S144" s="217">
        <v>0</v>
      </c>
      <c r="T144" s="218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19" t="s">
        <v>362</v>
      </c>
      <c r="AT144" s="219" t="s">
        <v>149</v>
      </c>
      <c r="AU144" s="219" t="s">
        <v>88</v>
      </c>
      <c r="AY144" s="20" t="s">
        <v>146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20" t="s">
        <v>86</v>
      </c>
      <c r="BK144" s="220">
        <f>ROUND(I144*H144,2)</f>
        <v>0</v>
      </c>
      <c r="BL144" s="20" t="s">
        <v>362</v>
      </c>
      <c r="BM144" s="219" t="s">
        <v>3360</v>
      </c>
    </row>
    <row r="145" s="2" customFormat="1">
      <c r="A145" s="42"/>
      <c r="B145" s="43"/>
      <c r="C145" s="44"/>
      <c r="D145" s="221" t="s">
        <v>155</v>
      </c>
      <c r="E145" s="44"/>
      <c r="F145" s="222" t="s">
        <v>3361</v>
      </c>
      <c r="G145" s="44"/>
      <c r="H145" s="44"/>
      <c r="I145" s="223"/>
      <c r="J145" s="44"/>
      <c r="K145" s="44"/>
      <c r="L145" s="48"/>
      <c r="M145" s="224"/>
      <c r="N145" s="225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155</v>
      </c>
      <c r="AU145" s="20" t="s">
        <v>88</v>
      </c>
    </row>
    <row r="146" s="2" customFormat="1">
      <c r="A146" s="42"/>
      <c r="B146" s="43"/>
      <c r="C146" s="44"/>
      <c r="D146" s="226" t="s">
        <v>156</v>
      </c>
      <c r="E146" s="44"/>
      <c r="F146" s="227" t="s">
        <v>3362</v>
      </c>
      <c r="G146" s="44"/>
      <c r="H146" s="44"/>
      <c r="I146" s="223"/>
      <c r="J146" s="44"/>
      <c r="K146" s="44"/>
      <c r="L146" s="48"/>
      <c r="M146" s="224"/>
      <c r="N146" s="225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156</v>
      </c>
      <c r="AU146" s="20" t="s">
        <v>88</v>
      </c>
    </row>
    <row r="147" s="2" customFormat="1" ht="44.25" customHeight="1">
      <c r="A147" s="42"/>
      <c r="B147" s="43"/>
      <c r="C147" s="208" t="s">
        <v>456</v>
      </c>
      <c r="D147" s="208" t="s">
        <v>149</v>
      </c>
      <c r="E147" s="209" t="s">
        <v>3363</v>
      </c>
      <c r="F147" s="210" t="s">
        <v>3364</v>
      </c>
      <c r="G147" s="211" t="s">
        <v>2709</v>
      </c>
      <c r="H147" s="212">
        <v>2</v>
      </c>
      <c r="I147" s="213"/>
      <c r="J147" s="214">
        <f>ROUND(I147*H147,2)</f>
        <v>0</v>
      </c>
      <c r="K147" s="210" t="s">
        <v>152</v>
      </c>
      <c r="L147" s="48"/>
      <c r="M147" s="215" t="s">
        <v>32</v>
      </c>
      <c r="N147" s="216" t="s">
        <v>49</v>
      </c>
      <c r="O147" s="88"/>
      <c r="P147" s="217">
        <f>O147*H147</f>
        <v>0</v>
      </c>
      <c r="Q147" s="217">
        <v>0.22303000000000001</v>
      </c>
      <c r="R147" s="217">
        <f>Q147*H147</f>
        <v>0.44606000000000001</v>
      </c>
      <c r="S147" s="217">
        <v>0</v>
      </c>
      <c r="T147" s="218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19" t="s">
        <v>362</v>
      </c>
      <c r="AT147" s="219" t="s">
        <v>149</v>
      </c>
      <c r="AU147" s="219" t="s">
        <v>88</v>
      </c>
      <c r="AY147" s="20" t="s">
        <v>146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20" t="s">
        <v>86</v>
      </c>
      <c r="BK147" s="220">
        <f>ROUND(I147*H147,2)</f>
        <v>0</v>
      </c>
      <c r="BL147" s="20" t="s">
        <v>362</v>
      </c>
      <c r="BM147" s="219" t="s">
        <v>3365</v>
      </c>
    </row>
    <row r="148" s="2" customFormat="1">
      <c r="A148" s="42"/>
      <c r="B148" s="43"/>
      <c r="C148" s="44"/>
      <c r="D148" s="221" t="s">
        <v>155</v>
      </c>
      <c r="E148" s="44"/>
      <c r="F148" s="222" t="s">
        <v>3366</v>
      </c>
      <c r="G148" s="44"/>
      <c r="H148" s="44"/>
      <c r="I148" s="223"/>
      <c r="J148" s="44"/>
      <c r="K148" s="44"/>
      <c r="L148" s="48"/>
      <c r="M148" s="224"/>
      <c r="N148" s="225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0" t="s">
        <v>155</v>
      </c>
      <c r="AU148" s="20" t="s">
        <v>88</v>
      </c>
    </row>
    <row r="149" s="2" customFormat="1">
      <c r="A149" s="42"/>
      <c r="B149" s="43"/>
      <c r="C149" s="44"/>
      <c r="D149" s="226" t="s">
        <v>156</v>
      </c>
      <c r="E149" s="44"/>
      <c r="F149" s="227" t="s">
        <v>3367</v>
      </c>
      <c r="G149" s="44"/>
      <c r="H149" s="44"/>
      <c r="I149" s="223"/>
      <c r="J149" s="44"/>
      <c r="K149" s="44"/>
      <c r="L149" s="48"/>
      <c r="M149" s="224"/>
      <c r="N149" s="225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0" t="s">
        <v>156</v>
      </c>
      <c r="AU149" s="20" t="s">
        <v>88</v>
      </c>
    </row>
    <row r="150" s="2" customFormat="1" ht="24.15" customHeight="1">
      <c r="A150" s="42"/>
      <c r="B150" s="43"/>
      <c r="C150" s="265" t="s">
        <v>469</v>
      </c>
      <c r="D150" s="265" t="s">
        <v>286</v>
      </c>
      <c r="E150" s="266" t="s">
        <v>3368</v>
      </c>
      <c r="F150" s="267" t="s">
        <v>3369</v>
      </c>
      <c r="G150" s="268" t="s">
        <v>802</v>
      </c>
      <c r="H150" s="269">
        <v>2</v>
      </c>
      <c r="I150" s="270"/>
      <c r="J150" s="271">
        <f>ROUND(I150*H150,2)</f>
        <v>0</v>
      </c>
      <c r="K150" s="267" t="s">
        <v>32</v>
      </c>
      <c r="L150" s="272"/>
      <c r="M150" s="273" t="s">
        <v>32</v>
      </c>
      <c r="N150" s="274" t="s">
        <v>49</v>
      </c>
      <c r="O150" s="88"/>
      <c r="P150" s="217">
        <f>O150*H150</f>
        <v>0</v>
      </c>
      <c r="Q150" s="217">
        <v>0.001</v>
      </c>
      <c r="R150" s="217">
        <f>Q150*H150</f>
        <v>0.002</v>
      </c>
      <c r="S150" s="217">
        <v>0</v>
      </c>
      <c r="T150" s="218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19" t="s">
        <v>538</v>
      </c>
      <c r="AT150" s="219" t="s">
        <v>286</v>
      </c>
      <c r="AU150" s="219" t="s">
        <v>88</v>
      </c>
      <c r="AY150" s="20" t="s">
        <v>146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20" t="s">
        <v>86</v>
      </c>
      <c r="BK150" s="220">
        <f>ROUND(I150*H150,2)</f>
        <v>0</v>
      </c>
      <c r="BL150" s="20" t="s">
        <v>362</v>
      </c>
      <c r="BM150" s="219" t="s">
        <v>3370</v>
      </c>
    </row>
    <row r="151" s="2" customFormat="1">
      <c r="A151" s="42"/>
      <c r="B151" s="43"/>
      <c r="C151" s="44"/>
      <c r="D151" s="221" t="s">
        <v>155</v>
      </c>
      <c r="E151" s="44"/>
      <c r="F151" s="222" t="s">
        <v>3369</v>
      </c>
      <c r="G151" s="44"/>
      <c r="H151" s="44"/>
      <c r="I151" s="223"/>
      <c r="J151" s="44"/>
      <c r="K151" s="44"/>
      <c r="L151" s="48"/>
      <c r="M151" s="224"/>
      <c r="N151" s="225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0" t="s">
        <v>155</v>
      </c>
      <c r="AU151" s="20" t="s">
        <v>88</v>
      </c>
    </row>
    <row r="152" s="2" customFormat="1" ht="24.15" customHeight="1">
      <c r="A152" s="42"/>
      <c r="B152" s="43"/>
      <c r="C152" s="265" t="s">
        <v>475</v>
      </c>
      <c r="D152" s="265" t="s">
        <v>286</v>
      </c>
      <c r="E152" s="266" t="s">
        <v>3371</v>
      </c>
      <c r="F152" s="267" t="s">
        <v>3372</v>
      </c>
      <c r="G152" s="268" t="s">
        <v>802</v>
      </c>
      <c r="H152" s="269">
        <v>2</v>
      </c>
      <c r="I152" s="270"/>
      <c r="J152" s="271">
        <f>ROUND(I152*H152,2)</f>
        <v>0</v>
      </c>
      <c r="K152" s="267" t="s">
        <v>32</v>
      </c>
      <c r="L152" s="272"/>
      <c r="M152" s="273" t="s">
        <v>32</v>
      </c>
      <c r="N152" s="274" t="s">
        <v>49</v>
      </c>
      <c r="O152" s="88"/>
      <c r="P152" s="217">
        <f>O152*H152</f>
        <v>0</v>
      </c>
      <c r="Q152" s="217">
        <v>0.00050000000000000001</v>
      </c>
      <c r="R152" s="217">
        <f>Q152*H152</f>
        <v>0.001</v>
      </c>
      <c r="S152" s="217">
        <v>0</v>
      </c>
      <c r="T152" s="218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19" t="s">
        <v>538</v>
      </c>
      <c r="AT152" s="219" t="s">
        <v>286</v>
      </c>
      <c r="AU152" s="219" t="s">
        <v>88</v>
      </c>
      <c r="AY152" s="20" t="s">
        <v>146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20" t="s">
        <v>86</v>
      </c>
      <c r="BK152" s="220">
        <f>ROUND(I152*H152,2)</f>
        <v>0</v>
      </c>
      <c r="BL152" s="20" t="s">
        <v>362</v>
      </c>
      <c r="BM152" s="219" t="s">
        <v>3373</v>
      </c>
    </row>
    <row r="153" s="2" customFormat="1">
      <c r="A153" s="42"/>
      <c r="B153" s="43"/>
      <c r="C153" s="44"/>
      <c r="D153" s="221" t="s">
        <v>155</v>
      </c>
      <c r="E153" s="44"/>
      <c r="F153" s="222" t="s">
        <v>3372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155</v>
      </c>
      <c r="AU153" s="20" t="s">
        <v>88</v>
      </c>
    </row>
    <row r="154" s="2" customFormat="1" ht="24.15" customHeight="1">
      <c r="A154" s="42"/>
      <c r="B154" s="43"/>
      <c r="C154" s="265" t="s">
        <v>481</v>
      </c>
      <c r="D154" s="265" t="s">
        <v>286</v>
      </c>
      <c r="E154" s="266" t="s">
        <v>3374</v>
      </c>
      <c r="F154" s="267" t="s">
        <v>3375</v>
      </c>
      <c r="G154" s="268" t="s">
        <v>802</v>
      </c>
      <c r="H154" s="269">
        <v>1</v>
      </c>
      <c r="I154" s="270"/>
      <c r="J154" s="271">
        <f>ROUND(I154*H154,2)</f>
        <v>0</v>
      </c>
      <c r="K154" s="267" t="s">
        <v>32</v>
      </c>
      <c r="L154" s="272"/>
      <c r="M154" s="273" t="s">
        <v>32</v>
      </c>
      <c r="N154" s="274" t="s">
        <v>49</v>
      </c>
      <c r="O154" s="88"/>
      <c r="P154" s="217">
        <f>O154*H154</f>
        <v>0</v>
      </c>
      <c r="Q154" s="217">
        <v>0.00014999999999999999</v>
      </c>
      <c r="R154" s="217">
        <f>Q154*H154</f>
        <v>0.00014999999999999999</v>
      </c>
      <c r="S154" s="217">
        <v>0</v>
      </c>
      <c r="T154" s="218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19" t="s">
        <v>538</v>
      </c>
      <c r="AT154" s="219" t="s">
        <v>286</v>
      </c>
      <c r="AU154" s="219" t="s">
        <v>88</v>
      </c>
      <c r="AY154" s="20" t="s">
        <v>146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0" t="s">
        <v>86</v>
      </c>
      <c r="BK154" s="220">
        <f>ROUND(I154*H154,2)</f>
        <v>0</v>
      </c>
      <c r="BL154" s="20" t="s">
        <v>362</v>
      </c>
      <c r="BM154" s="219" t="s">
        <v>3376</v>
      </c>
    </row>
    <row r="155" s="2" customFormat="1">
      <c r="A155" s="42"/>
      <c r="B155" s="43"/>
      <c r="C155" s="44"/>
      <c r="D155" s="221" t="s">
        <v>155</v>
      </c>
      <c r="E155" s="44"/>
      <c r="F155" s="222" t="s">
        <v>3375</v>
      </c>
      <c r="G155" s="44"/>
      <c r="H155" s="44"/>
      <c r="I155" s="223"/>
      <c r="J155" s="44"/>
      <c r="K155" s="44"/>
      <c r="L155" s="48"/>
      <c r="M155" s="224"/>
      <c r="N155" s="22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155</v>
      </c>
      <c r="AU155" s="20" t="s">
        <v>88</v>
      </c>
    </row>
    <row r="156" s="2" customFormat="1" ht="24.15" customHeight="1">
      <c r="A156" s="42"/>
      <c r="B156" s="43"/>
      <c r="C156" s="265" t="s">
        <v>487</v>
      </c>
      <c r="D156" s="265" t="s">
        <v>286</v>
      </c>
      <c r="E156" s="266" t="s">
        <v>3377</v>
      </c>
      <c r="F156" s="267" t="s">
        <v>3378</v>
      </c>
      <c r="G156" s="268" t="s">
        <v>802</v>
      </c>
      <c r="H156" s="269">
        <v>1</v>
      </c>
      <c r="I156" s="270"/>
      <c r="J156" s="271">
        <f>ROUND(I156*H156,2)</f>
        <v>0</v>
      </c>
      <c r="K156" s="267" t="s">
        <v>32</v>
      </c>
      <c r="L156" s="272"/>
      <c r="M156" s="273" t="s">
        <v>32</v>
      </c>
      <c r="N156" s="274" t="s">
        <v>49</v>
      </c>
      <c r="O156" s="88"/>
      <c r="P156" s="217">
        <f>O156*H156</f>
        <v>0</v>
      </c>
      <c r="Q156" s="217">
        <v>0.00014999999999999999</v>
      </c>
      <c r="R156" s="217">
        <f>Q156*H156</f>
        <v>0.00014999999999999999</v>
      </c>
      <c r="S156" s="217">
        <v>0</v>
      </c>
      <c r="T156" s="21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19" t="s">
        <v>538</v>
      </c>
      <c r="AT156" s="219" t="s">
        <v>286</v>
      </c>
      <c r="AU156" s="219" t="s">
        <v>88</v>
      </c>
      <c r="AY156" s="20" t="s">
        <v>146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86</v>
      </c>
      <c r="BK156" s="220">
        <f>ROUND(I156*H156,2)</f>
        <v>0</v>
      </c>
      <c r="BL156" s="20" t="s">
        <v>362</v>
      </c>
      <c r="BM156" s="219" t="s">
        <v>3379</v>
      </c>
    </row>
    <row r="157" s="2" customFormat="1">
      <c r="A157" s="42"/>
      <c r="B157" s="43"/>
      <c r="C157" s="44"/>
      <c r="D157" s="221" t="s">
        <v>155</v>
      </c>
      <c r="E157" s="44"/>
      <c r="F157" s="222" t="s">
        <v>3378</v>
      </c>
      <c r="G157" s="44"/>
      <c r="H157" s="44"/>
      <c r="I157" s="223"/>
      <c r="J157" s="44"/>
      <c r="K157" s="44"/>
      <c r="L157" s="48"/>
      <c r="M157" s="224"/>
      <c r="N157" s="225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0" t="s">
        <v>155</v>
      </c>
      <c r="AU157" s="20" t="s">
        <v>88</v>
      </c>
    </row>
    <row r="158" s="2" customFormat="1" ht="24.15" customHeight="1">
      <c r="A158" s="42"/>
      <c r="B158" s="43"/>
      <c r="C158" s="265" t="s">
        <v>495</v>
      </c>
      <c r="D158" s="265" t="s">
        <v>286</v>
      </c>
      <c r="E158" s="266" t="s">
        <v>3380</v>
      </c>
      <c r="F158" s="267" t="s">
        <v>3381</v>
      </c>
      <c r="G158" s="268" t="s">
        <v>802</v>
      </c>
      <c r="H158" s="269">
        <v>2</v>
      </c>
      <c r="I158" s="270"/>
      <c r="J158" s="271">
        <f>ROUND(I158*H158,2)</f>
        <v>0</v>
      </c>
      <c r="K158" s="267" t="s">
        <v>32</v>
      </c>
      <c r="L158" s="272"/>
      <c r="M158" s="273" t="s">
        <v>32</v>
      </c>
      <c r="N158" s="274" t="s">
        <v>49</v>
      </c>
      <c r="O158" s="88"/>
      <c r="P158" s="217">
        <f>O158*H158</f>
        <v>0</v>
      </c>
      <c r="Q158" s="217">
        <v>0.00014999999999999999</v>
      </c>
      <c r="R158" s="217">
        <f>Q158*H158</f>
        <v>0.00029999999999999997</v>
      </c>
      <c r="S158" s="217">
        <v>0</v>
      </c>
      <c r="T158" s="218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19" t="s">
        <v>538</v>
      </c>
      <c r="AT158" s="219" t="s">
        <v>286</v>
      </c>
      <c r="AU158" s="219" t="s">
        <v>88</v>
      </c>
      <c r="AY158" s="20" t="s">
        <v>146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20" t="s">
        <v>86</v>
      </c>
      <c r="BK158" s="220">
        <f>ROUND(I158*H158,2)</f>
        <v>0</v>
      </c>
      <c r="BL158" s="20" t="s">
        <v>362</v>
      </c>
      <c r="BM158" s="219" t="s">
        <v>3382</v>
      </c>
    </row>
    <row r="159" s="2" customFormat="1">
      <c r="A159" s="42"/>
      <c r="B159" s="43"/>
      <c r="C159" s="44"/>
      <c r="D159" s="221" t="s">
        <v>155</v>
      </c>
      <c r="E159" s="44"/>
      <c r="F159" s="222" t="s">
        <v>3381</v>
      </c>
      <c r="G159" s="44"/>
      <c r="H159" s="44"/>
      <c r="I159" s="223"/>
      <c r="J159" s="44"/>
      <c r="K159" s="44"/>
      <c r="L159" s="48"/>
      <c r="M159" s="224"/>
      <c r="N159" s="225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155</v>
      </c>
      <c r="AU159" s="20" t="s">
        <v>88</v>
      </c>
    </row>
    <row r="160" s="2" customFormat="1" ht="24.15" customHeight="1">
      <c r="A160" s="42"/>
      <c r="B160" s="43"/>
      <c r="C160" s="265" t="s">
        <v>500</v>
      </c>
      <c r="D160" s="265" t="s">
        <v>286</v>
      </c>
      <c r="E160" s="266" t="s">
        <v>3383</v>
      </c>
      <c r="F160" s="267" t="s">
        <v>3384</v>
      </c>
      <c r="G160" s="268" t="s">
        <v>802</v>
      </c>
      <c r="H160" s="269">
        <v>2</v>
      </c>
      <c r="I160" s="270"/>
      <c r="J160" s="271">
        <f>ROUND(I160*H160,2)</f>
        <v>0</v>
      </c>
      <c r="K160" s="267" t="s">
        <v>32</v>
      </c>
      <c r="L160" s="272"/>
      <c r="M160" s="273" t="s">
        <v>32</v>
      </c>
      <c r="N160" s="274" t="s">
        <v>49</v>
      </c>
      <c r="O160" s="88"/>
      <c r="P160" s="217">
        <f>O160*H160</f>
        <v>0</v>
      </c>
      <c r="Q160" s="217">
        <v>0.01</v>
      </c>
      <c r="R160" s="217">
        <f>Q160*H160</f>
        <v>0.02</v>
      </c>
      <c r="S160" s="217">
        <v>0</v>
      </c>
      <c r="T160" s="218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19" t="s">
        <v>538</v>
      </c>
      <c r="AT160" s="219" t="s">
        <v>286</v>
      </c>
      <c r="AU160" s="219" t="s">
        <v>88</v>
      </c>
      <c r="AY160" s="20" t="s">
        <v>146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20" t="s">
        <v>86</v>
      </c>
      <c r="BK160" s="220">
        <f>ROUND(I160*H160,2)</f>
        <v>0</v>
      </c>
      <c r="BL160" s="20" t="s">
        <v>362</v>
      </c>
      <c r="BM160" s="219" t="s">
        <v>3385</v>
      </c>
    </row>
    <row r="161" s="2" customFormat="1">
      <c r="A161" s="42"/>
      <c r="B161" s="43"/>
      <c r="C161" s="44"/>
      <c r="D161" s="221" t="s">
        <v>155</v>
      </c>
      <c r="E161" s="44"/>
      <c r="F161" s="222" t="s">
        <v>3384</v>
      </c>
      <c r="G161" s="44"/>
      <c r="H161" s="44"/>
      <c r="I161" s="223"/>
      <c r="J161" s="44"/>
      <c r="K161" s="44"/>
      <c r="L161" s="48"/>
      <c r="M161" s="224"/>
      <c r="N161" s="225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0" t="s">
        <v>155</v>
      </c>
      <c r="AU161" s="20" t="s">
        <v>88</v>
      </c>
    </row>
    <row r="162" s="2" customFormat="1" ht="21.75" customHeight="1">
      <c r="A162" s="42"/>
      <c r="B162" s="43"/>
      <c r="C162" s="208" t="s">
        <v>509</v>
      </c>
      <c r="D162" s="208" t="s">
        <v>149</v>
      </c>
      <c r="E162" s="209" t="s">
        <v>3386</v>
      </c>
      <c r="F162" s="210" t="s">
        <v>3387</v>
      </c>
      <c r="G162" s="211" t="s">
        <v>265</v>
      </c>
      <c r="H162" s="212">
        <v>0.65900000000000003</v>
      </c>
      <c r="I162" s="213"/>
      <c r="J162" s="214">
        <f>ROUND(I162*H162,2)</f>
        <v>0</v>
      </c>
      <c r="K162" s="210" t="s">
        <v>152</v>
      </c>
      <c r="L162" s="48"/>
      <c r="M162" s="215" t="s">
        <v>32</v>
      </c>
      <c r="N162" s="216" t="s">
        <v>49</v>
      </c>
      <c r="O162" s="88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19" t="s">
        <v>362</v>
      </c>
      <c r="AT162" s="219" t="s">
        <v>149</v>
      </c>
      <c r="AU162" s="219" t="s">
        <v>88</v>
      </c>
      <c r="AY162" s="20" t="s">
        <v>146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20" t="s">
        <v>86</v>
      </c>
      <c r="BK162" s="220">
        <f>ROUND(I162*H162,2)</f>
        <v>0</v>
      </c>
      <c r="BL162" s="20" t="s">
        <v>362</v>
      </c>
      <c r="BM162" s="219" t="s">
        <v>3388</v>
      </c>
    </row>
    <row r="163" s="2" customFormat="1">
      <c r="A163" s="42"/>
      <c r="B163" s="43"/>
      <c r="C163" s="44"/>
      <c r="D163" s="221" t="s">
        <v>155</v>
      </c>
      <c r="E163" s="44"/>
      <c r="F163" s="222" t="s">
        <v>3389</v>
      </c>
      <c r="G163" s="44"/>
      <c r="H163" s="44"/>
      <c r="I163" s="223"/>
      <c r="J163" s="44"/>
      <c r="K163" s="44"/>
      <c r="L163" s="48"/>
      <c r="M163" s="224"/>
      <c r="N163" s="225"/>
      <c r="O163" s="88"/>
      <c r="P163" s="88"/>
      <c r="Q163" s="88"/>
      <c r="R163" s="88"/>
      <c r="S163" s="88"/>
      <c r="T163" s="89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T163" s="20" t="s">
        <v>155</v>
      </c>
      <c r="AU163" s="20" t="s">
        <v>88</v>
      </c>
    </row>
    <row r="164" s="2" customFormat="1">
      <c r="A164" s="42"/>
      <c r="B164" s="43"/>
      <c r="C164" s="44"/>
      <c r="D164" s="226" t="s">
        <v>156</v>
      </c>
      <c r="E164" s="44"/>
      <c r="F164" s="227" t="s">
        <v>3390</v>
      </c>
      <c r="G164" s="44"/>
      <c r="H164" s="44"/>
      <c r="I164" s="223"/>
      <c r="J164" s="44"/>
      <c r="K164" s="44"/>
      <c r="L164" s="48"/>
      <c r="M164" s="224"/>
      <c r="N164" s="225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156</v>
      </c>
      <c r="AU164" s="20" t="s">
        <v>88</v>
      </c>
    </row>
    <row r="165" s="12" customFormat="1" ht="22.8" customHeight="1">
      <c r="A165" s="12"/>
      <c r="B165" s="192"/>
      <c r="C165" s="193"/>
      <c r="D165" s="194" t="s">
        <v>77</v>
      </c>
      <c r="E165" s="206" t="s">
        <v>3391</v>
      </c>
      <c r="F165" s="206" t="s">
        <v>3392</v>
      </c>
      <c r="G165" s="193"/>
      <c r="H165" s="193"/>
      <c r="I165" s="196"/>
      <c r="J165" s="207">
        <f>BK165</f>
        <v>0</v>
      </c>
      <c r="K165" s="193"/>
      <c r="L165" s="198"/>
      <c r="M165" s="199"/>
      <c r="N165" s="200"/>
      <c r="O165" s="200"/>
      <c r="P165" s="201">
        <f>SUM(P166:P195)</f>
        <v>0</v>
      </c>
      <c r="Q165" s="200"/>
      <c r="R165" s="201">
        <f>SUM(R166:R195)</f>
        <v>0.27903</v>
      </c>
      <c r="S165" s="200"/>
      <c r="T165" s="202">
        <f>SUM(T166:T195)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3" t="s">
        <v>88</v>
      </c>
      <c r="AT165" s="204" t="s">
        <v>77</v>
      </c>
      <c r="AU165" s="204" t="s">
        <v>86</v>
      </c>
      <c r="AY165" s="203" t="s">
        <v>146</v>
      </c>
      <c r="BK165" s="205">
        <f>SUM(BK166:BK195)</f>
        <v>0</v>
      </c>
    </row>
    <row r="166" s="2" customFormat="1" ht="24.15" customHeight="1">
      <c r="A166" s="42"/>
      <c r="B166" s="43"/>
      <c r="C166" s="208" t="s">
        <v>518</v>
      </c>
      <c r="D166" s="208" t="s">
        <v>149</v>
      </c>
      <c r="E166" s="209" t="s">
        <v>3393</v>
      </c>
      <c r="F166" s="210" t="s">
        <v>3394</v>
      </c>
      <c r="G166" s="211" t="s">
        <v>303</v>
      </c>
      <c r="H166" s="212">
        <v>10</v>
      </c>
      <c r="I166" s="213"/>
      <c r="J166" s="214">
        <f>ROUND(I166*H166,2)</f>
        <v>0</v>
      </c>
      <c r="K166" s="210" t="s">
        <v>32</v>
      </c>
      <c r="L166" s="48"/>
      <c r="M166" s="215" t="s">
        <v>32</v>
      </c>
      <c r="N166" s="216" t="s">
        <v>49</v>
      </c>
      <c r="O166" s="88"/>
      <c r="P166" s="217">
        <f>O166*H166</f>
        <v>0</v>
      </c>
      <c r="Q166" s="217">
        <v>0.00046000000000000001</v>
      </c>
      <c r="R166" s="217">
        <f>Q166*H166</f>
        <v>0.0045999999999999999</v>
      </c>
      <c r="S166" s="217">
        <v>0</v>
      </c>
      <c r="T166" s="218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19" t="s">
        <v>362</v>
      </c>
      <c r="AT166" s="219" t="s">
        <v>149</v>
      </c>
      <c r="AU166" s="219" t="s">
        <v>88</v>
      </c>
      <c r="AY166" s="20" t="s">
        <v>146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20" t="s">
        <v>86</v>
      </c>
      <c r="BK166" s="220">
        <f>ROUND(I166*H166,2)</f>
        <v>0</v>
      </c>
      <c r="BL166" s="20" t="s">
        <v>362</v>
      </c>
      <c r="BM166" s="219" t="s">
        <v>3395</v>
      </c>
    </row>
    <row r="167" s="2" customFormat="1">
      <c r="A167" s="42"/>
      <c r="B167" s="43"/>
      <c r="C167" s="44"/>
      <c r="D167" s="221" t="s">
        <v>155</v>
      </c>
      <c r="E167" s="44"/>
      <c r="F167" s="222" t="s">
        <v>3396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155</v>
      </c>
      <c r="AU167" s="20" t="s">
        <v>88</v>
      </c>
    </row>
    <row r="168" s="2" customFormat="1" ht="24.15" customHeight="1">
      <c r="A168" s="42"/>
      <c r="B168" s="43"/>
      <c r="C168" s="208" t="s">
        <v>532</v>
      </c>
      <c r="D168" s="208" t="s">
        <v>149</v>
      </c>
      <c r="E168" s="209" t="s">
        <v>3397</v>
      </c>
      <c r="F168" s="210" t="s">
        <v>3398</v>
      </c>
      <c r="G168" s="211" t="s">
        <v>303</v>
      </c>
      <c r="H168" s="212">
        <v>62</v>
      </c>
      <c r="I168" s="213"/>
      <c r="J168" s="214">
        <f>ROUND(I168*H168,2)</f>
        <v>0</v>
      </c>
      <c r="K168" s="210" t="s">
        <v>152</v>
      </c>
      <c r="L168" s="48"/>
      <c r="M168" s="215" t="s">
        <v>32</v>
      </c>
      <c r="N168" s="216" t="s">
        <v>49</v>
      </c>
      <c r="O168" s="88"/>
      <c r="P168" s="217">
        <f>O168*H168</f>
        <v>0</v>
      </c>
      <c r="Q168" s="217">
        <v>0.00072999999999999996</v>
      </c>
      <c r="R168" s="217">
        <f>Q168*H168</f>
        <v>0.045259999999999995</v>
      </c>
      <c r="S168" s="217">
        <v>0</v>
      </c>
      <c r="T168" s="218">
        <f>S168*H168</f>
        <v>0</v>
      </c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R168" s="219" t="s">
        <v>362</v>
      </c>
      <c r="AT168" s="219" t="s">
        <v>149</v>
      </c>
      <c r="AU168" s="219" t="s">
        <v>88</v>
      </c>
      <c r="AY168" s="20" t="s">
        <v>146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20" t="s">
        <v>86</v>
      </c>
      <c r="BK168" s="220">
        <f>ROUND(I168*H168,2)</f>
        <v>0</v>
      </c>
      <c r="BL168" s="20" t="s">
        <v>362</v>
      </c>
      <c r="BM168" s="219" t="s">
        <v>3399</v>
      </c>
    </row>
    <row r="169" s="2" customFormat="1">
      <c r="A169" s="42"/>
      <c r="B169" s="43"/>
      <c r="C169" s="44"/>
      <c r="D169" s="221" t="s">
        <v>155</v>
      </c>
      <c r="E169" s="44"/>
      <c r="F169" s="222" t="s">
        <v>3400</v>
      </c>
      <c r="G169" s="44"/>
      <c r="H169" s="44"/>
      <c r="I169" s="223"/>
      <c r="J169" s="44"/>
      <c r="K169" s="44"/>
      <c r="L169" s="48"/>
      <c r="M169" s="224"/>
      <c r="N169" s="225"/>
      <c r="O169" s="88"/>
      <c r="P169" s="88"/>
      <c r="Q169" s="88"/>
      <c r="R169" s="88"/>
      <c r="S169" s="88"/>
      <c r="T169" s="89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T169" s="20" t="s">
        <v>155</v>
      </c>
      <c r="AU169" s="20" t="s">
        <v>88</v>
      </c>
    </row>
    <row r="170" s="2" customFormat="1">
      <c r="A170" s="42"/>
      <c r="B170" s="43"/>
      <c r="C170" s="44"/>
      <c r="D170" s="226" t="s">
        <v>156</v>
      </c>
      <c r="E170" s="44"/>
      <c r="F170" s="227" t="s">
        <v>3401</v>
      </c>
      <c r="G170" s="44"/>
      <c r="H170" s="44"/>
      <c r="I170" s="223"/>
      <c r="J170" s="44"/>
      <c r="K170" s="44"/>
      <c r="L170" s="48"/>
      <c r="M170" s="224"/>
      <c r="N170" s="225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T170" s="20" t="s">
        <v>156</v>
      </c>
      <c r="AU170" s="20" t="s">
        <v>88</v>
      </c>
    </row>
    <row r="171" s="2" customFormat="1" ht="24.15" customHeight="1">
      <c r="A171" s="42"/>
      <c r="B171" s="43"/>
      <c r="C171" s="208" t="s">
        <v>538</v>
      </c>
      <c r="D171" s="208" t="s">
        <v>149</v>
      </c>
      <c r="E171" s="209" t="s">
        <v>3402</v>
      </c>
      <c r="F171" s="210" t="s">
        <v>3403</v>
      </c>
      <c r="G171" s="211" t="s">
        <v>303</v>
      </c>
      <c r="H171" s="212">
        <v>65</v>
      </c>
      <c r="I171" s="213"/>
      <c r="J171" s="214">
        <f>ROUND(I171*H171,2)</f>
        <v>0</v>
      </c>
      <c r="K171" s="210" t="s">
        <v>3404</v>
      </c>
      <c r="L171" s="48"/>
      <c r="M171" s="215" t="s">
        <v>32</v>
      </c>
      <c r="N171" s="216" t="s">
        <v>49</v>
      </c>
      <c r="O171" s="88"/>
      <c r="P171" s="217">
        <f>O171*H171</f>
        <v>0</v>
      </c>
      <c r="Q171" s="217">
        <v>0.0012600000000000001</v>
      </c>
      <c r="R171" s="217">
        <f>Q171*H171</f>
        <v>0.081900000000000001</v>
      </c>
      <c r="S171" s="217">
        <v>0</v>
      </c>
      <c r="T171" s="218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19" t="s">
        <v>362</v>
      </c>
      <c r="AT171" s="219" t="s">
        <v>149</v>
      </c>
      <c r="AU171" s="219" t="s">
        <v>88</v>
      </c>
      <c r="AY171" s="20" t="s">
        <v>146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20" t="s">
        <v>86</v>
      </c>
      <c r="BK171" s="220">
        <f>ROUND(I171*H171,2)</f>
        <v>0</v>
      </c>
      <c r="BL171" s="20" t="s">
        <v>362</v>
      </c>
      <c r="BM171" s="219" t="s">
        <v>3405</v>
      </c>
    </row>
    <row r="172" s="2" customFormat="1">
      <c r="A172" s="42"/>
      <c r="B172" s="43"/>
      <c r="C172" s="44"/>
      <c r="D172" s="221" t="s">
        <v>155</v>
      </c>
      <c r="E172" s="44"/>
      <c r="F172" s="222" t="s">
        <v>3406</v>
      </c>
      <c r="G172" s="44"/>
      <c r="H172" s="44"/>
      <c r="I172" s="223"/>
      <c r="J172" s="44"/>
      <c r="K172" s="44"/>
      <c r="L172" s="48"/>
      <c r="M172" s="224"/>
      <c r="N172" s="22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155</v>
      </c>
      <c r="AU172" s="20" t="s">
        <v>88</v>
      </c>
    </row>
    <row r="173" s="2" customFormat="1" ht="24.15" customHeight="1">
      <c r="A173" s="42"/>
      <c r="B173" s="43"/>
      <c r="C173" s="208" t="s">
        <v>547</v>
      </c>
      <c r="D173" s="208" t="s">
        <v>149</v>
      </c>
      <c r="E173" s="209" t="s">
        <v>3407</v>
      </c>
      <c r="F173" s="210" t="s">
        <v>3408</v>
      </c>
      <c r="G173" s="211" t="s">
        <v>303</v>
      </c>
      <c r="H173" s="212">
        <v>28</v>
      </c>
      <c r="I173" s="213"/>
      <c r="J173" s="214">
        <f>ROUND(I173*H173,2)</f>
        <v>0</v>
      </c>
      <c r="K173" s="210" t="s">
        <v>152</v>
      </c>
      <c r="L173" s="48"/>
      <c r="M173" s="215" t="s">
        <v>32</v>
      </c>
      <c r="N173" s="216" t="s">
        <v>49</v>
      </c>
      <c r="O173" s="88"/>
      <c r="P173" s="217">
        <f>O173*H173</f>
        <v>0</v>
      </c>
      <c r="Q173" s="217">
        <v>0.0015900000000000001</v>
      </c>
      <c r="R173" s="217">
        <f>Q173*H173</f>
        <v>0.044520000000000004</v>
      </c>
      <c r="S173" s="217">
        <v>0</v>
      </c>
      <c r="T173" s="218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19" t="s">
        <v>362</v>
      </c>
      <c r="AT173" s="219" t="s">
        <v>149</v>
      </c>
      <c r="AU173" s="219" t="s">
        <v>88</v>
      </c>
      <c r="AY173" s="20" t="s">
        <v>146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20" t="s">
        <v>86</v>
      </c>
      <c r="BK173" s="220">
        <f>ROUND(I173*H173,2)</f>
        <v>0</v>
      </c>
      <c r="BL173" s="20" t="s">
        <v>362</v>
      </c>
      <c r="BM173" s="219" t="s">
        <v>3409</v>
      </c>
    </row>
    <row r="174" s="2" customFormat="1">
      <c r="A174" s="42"/>
      <c r="B174" s="43"/>
      <c r="C174" s="44"/>
      <c r="D174" s="221" t="s">
        <v>155</v>
      </c>
      <c r="E174" s="44"/>
      <c r="F174" s="222" t="s">
        <v>3410</v>
      </c>
      <c r="G174" s="44"/>
      <c r="H174" s="44"/>
      <c r="I174" s="223"/>
      <c r="J174" s="44"/>
      <c r="K174" s="44"/>
      <c r="L174" s="48"/>
      <c r="M174" s="224"/>
      <c r="N174" s="225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0" t="s">
        <v>155</v>
      </c>
      <c r="AU174" s="20" t="s">
        <v>88</v>
      </c>
    </row>
    <row r="175" s="2" customFormat="1">
      <c r="A175" s="42"/>
      <c r="B175" s="43"/>
      <c r="C175" s="44"/>
      <c r="D175" s="226" t="s">
        <v>156</v>
      </c>
      <c r="E175" s="44"/>
      <c r="F175" s="227" t="s">
        <v>3411</v>
      </c>
      <c r="G175" s="44"/>
      <c r="H175" s="44"/>
      <c r="I175" s="223"/>
      <c r="J175" s="44"/>
      <c r="K175" s="44"/>
      <c r="L175" s="48"/>
      <c r="M175" s="224"/>
      <c r="N175" s="225"/>
      <c r="O175" s="88"/>
      <c r="P175" s="88"/>
      <c r="Q175" s="88"/>
      <c r="R175" s="88"/>
      <c r="S175" s="88"/>
      <c r="T175" s="89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T175" s="20" t="s">
        <v>156</v>
      </c>
      <c r="AU175" s="20" t="s">
        <v>88</v>
      </c>
    </row>
    <row r="176" s="2" customFormat="1" ht="24.15" customHeight="1">
      <c r="A176" s="42"/>
      <c r="B176" s="43"/>
      <c r="C176" s="208" t="s">
        <v>558</v>
      </c>
      <c r="D176" s="208" t="s">
        <v>149</v>
      </c>
      <c r="E176" s="209" t="s">
        <v>3412</v>
      </c>
      <c r="F176" s="210" t="s">
        <v>3413</v>
      </c>
      <c r="G176" s="211" t="s">
        <v>303</v>
      </c>
      <c r="H176" s="212">
        <v>35</v>
      </c>
      <c r="I176" s="213"/>
      <c r="J176" s="214">
        <f>ROUND(I176*H176,2)</f>
        <v>0</v>
      </c>
      <c r="K176" s="210" t="s">
        <v>3414</v>
      </c>
      <c r="L176" s="48"/>
      <c r="M176" s="215" t="s">
        <v>32</v>
      </c>
      <c r="N176" s="216" t="s">
        <v>49</v>
      </c>
      <c r="O176" s="88"/>
      <c r="P176" s="217">
        <f>O176*H176</f>
        <v>0</v>
      </c>
      <c r="Q176" s="217">
        <v>0.0019400000000000001</v>
      </c>
      <c r="R176" s="217">
        <f>Q176*H176</f>
        <v>0.067900000000000002</v>
      </c>
      <c r="S176" s="217">
        <v>0</v>
      </c>
      <c r="T176" s="218">
        <f>S176*H176</f>
        <v>0</v>
      </c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R176" s="219" t="s">
        <v>362</v>
      </c>
      <c r="AT176" s="219" t="s">
        <v>149</v>
      </c>
      <c r="AU176" s="219" t="s">
        <v>88</v>
      </c>
      <c r="AY176" s="20" t="s">
        <v>146</v>
      </c>
      <c r="BE176" s="220">
        <f>IF(N176="základní",J176,0)</f>
        <v>0</v>
      </c>
      <c r="BF176" s="220">
        <f>IF(N176="snížená",J176,0)</f>
        <v>0</v>
      </c>
      <c r="BG176" s="220">
        <f>IF(N176="zákl. přenesená",J176,0)</f>
        <v>0</v>
      </c>
      <c r="BH176" s="220">
        <f>IF(N176="sníž. přenesená",J176,0)</f>
        <v>0</v>
      </c>
      <c r="BI176" s="220">
        <f>IF(N176="nulová",J176,0)</f>
        <v>0</v>
      </c>
      <c r="BJ176" s="20" t="s">
        <v>86</v>
      </c>
      <c r="BK176" s="220">
        <f>ROUND(I176*H176,2)</f>
        <v>0</v>
      </c>
      <c r="BL176" s="20" t="s">
        <v>362</v>
      </c>
      <c r="BM176" s="219" t="s">
        <v>3415</v>
      </c>
    </row>
    <row r="177" s="2" customFormat="1">
      <c r="A177" s="42"/>
      <c r="B177" s="43"/>
      <c r="C177" s="44"/>
      <c r="D177" s="221" t="s">
        <v>155</v>
      </c>
      <c r="E177" s="44"/>
      <c r="F177" s="222" t="s">
        <v>3416</v>
      </c>
      <c r="G177" s="44"/>
      <c r="H177" s="44"/>
      <c r="I177" s="223"/>
      <c r="J177" s="44"/>
      <c r="K177" s="44"/>
      <c r="L177" s="48"/>
      <c r="M177" s="224"/>
      <c r="N177" s="225"/>
      <c r="O177" s="88"/>
      <c r="P177" s="88"/>
      <c r="Q177" s="88"/>
      <c r="R177" s="88"/>
      <c r="S177" s="88"/>
      <c r="T177" s="89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T177" s="20" t="s">
        <v>155</v>
      </c>
      <c r="AU177" s="20" t="s">
        <v>88</v>
      </c>
    </row>
    <row r="178" s="2" customFormat="1" ht="16.5" customHeight="1">
      <c r="A178" s="42"/>
      <c r="B178" s="43"/>
      <c r="C178" s="208" t="s">
        <v>568</v>
      </c>
      <c r="D178" s="208" t="s">
        <v>149</v>
      </c>
      <c r="E178" s="209" t="s">
        <v>3417</v>
      </c>
      <c r="F178" s="210" t="s">
        <v>3418</v>
      </c>
      <c r="G178" s="211" t="s">
        <v>303</v>
      </c>
      <c r="H178" s="212">
        <v>165</v>
      </c>
      <c r="I178" s="213"/>
      <c r="J178" s="214">
        <f>ROUND(I178*H178,2)</f>
        <v>0</v>
      </c>
      <c r="K178" s="210" t="s">
        <v>32</v>
      </c>
      <c r="L178" s="48"/>
      <c r="M178" s="215" t="s">
        <v>32</v>
      </c>
      <c r="N178" s="216" t="s">
        <v>49</v>
      </c>
      <c r="O178" s="88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19" t="s">
        <v>362</v>
      </c>
      <c r="AT178" s="219" t="s">
        <v>149</v>
      </c>
      <c r="AU178" s="219" t="s">
        <v>88</v>
      </c>
      <c r="AY178" s="20" t="s">
        <v>146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20" t="s">
        <v>86</v>
      </c>
      <c r="BK178" s="220">
        <f>ROUND(I178*H178,2)</f>
        <v>0</v>
      </c>
      <c r="BL178" s="20" t="s">
        <v>362</v>
      </c>
      <c r="BM178" s="219" t="s">
        <v>3419</v>
      </c>
    </row>
    <row r="179" s="2" customFormat="1" ht="16.5" customHeight="1">
      <c r="A179" s="42"/>
      <c r="B179" s="43"/>
      <c r="C179" s="208" t="s">
        <v>574</v>
      </c>
      <c r="D179" s="208" t="s">
        <v>149</v>
      </c>
      <c r="E179" s="209" t="s">
        <v>3420</v>
      </c>
      <c r="F179" s="210" t="s">
        <v>3421</v>
      </c>
      <c r="G179" s="211" t="s">
        <v>303</v>
      </c>
      <c r="H179" s="212">
        <v>35</v>
      </c>
      <c r="I179" s="213"/>
      <c r="J179" s="214">
        <f>ROUND(I179*H179,2)</f>
        <v>0</v>
      </c>
      <c r="K179" s="210" t="s">
        <v>3271</v>
      </c>
      <c r="L179" s="48"/>
      <c r="M179" s="215" t="s">
        <v>32</v>
      </c>
      <c r="N179" s="216" t="s">
        <v>49</v>
      </c>
      <c r="O179" s="88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19" t="s">
        <v>362</v>
      </c>
      <c r="AT179" s="219" t="s">
        <v>149</v>
      </c>
      <c r="AU179" s="219" t="s">
        <v>88</v>
      </c>
      <c r="AY179" s="20" t="s">
        <v>146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20" t="s">
        <v>86</v>
      </c>
      <c r="BK179" s="220">
        <f>ROUND(I179*H179,2)</f>
        <v>0</v>
      </c>
      <c r="BL179" s="20" t="s">
        <v>362</v>
      </c>
      <c r="BM179" s="219" t="s">
        <v>3422</v>
      </c>
    </row>
    <row r="180" s="2" customFormat="1">
      <c r="A180" s="42"/>
      <c r="B180" s="43"/>
      <c r="C180" s="44"/>
      <c r="D180" s="221" t="s">
        <v>155</v>
      </c>
      <c r="E180" s="44"/>
      <c r="F180" s="222" t="s">
        <v>3423</v>
      </c>
      <c r="G180" s="44"/>
      <c r="H180" s="44"/>
      <c r="I180" s="223"/>
      <c r="J180" s="44"/>
      <c r="K180" s="44"/>
      <c r="L180" s="48"/>
      <c r="M180" s="224"/>
      <c r="N180" s="22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0" t="s">
        <v>155</v>
      </c>
      <c r="AU180" s="20" t="s">
        <v>88</v>
      </c>
    </row>
    <row r="181" s="2" customFormat="1" ht="24.15" customHeight="1">
      <c r="A181" s="42"/>
      <c r="B181" s="43"/>
      <c r="C181" s="208" t="s">
        <v>580</v>
      </c>
      <c r="D181" s="208" t="s">
        <v>149</v>
      </c>
      <c r="E181" s="209" t="s">
        <v>3424</v>
      </c>
      <c r="F181" s="210" t="s">
        <v>3425</v>
      </c>
      <c r="G181" s="211" t="s">
        <v>303</v>
      </c>
      <c r="H181" s="212">
        <v>45</v>
      </c>
      <c r="I181" s="213"/>
      <c r="J181" s="214">
        <f>ROUND(I181*H181,2)</f>
        <v>0</v>
      </c>
      <c r="K181" s="210" t="s">
        <v>32</v>
      </c>
      <c r="L181" s="48"/>
      <c r="M181" s="215" t="s">
        <v>32</v>
      </c>
      <c r="N181" s="216" t="s">
        <v>49</v>
      </c>
      <c r="O181" s="88"/>
      <c r="P181" s="217">
        <f>O181*H181</f>
        <v>0</v>
      </c>
      <c r="Q181" s="217">
        <v>0.00014999999999999999</v>
      </c>
      <c r="R181" s="217">
        <f>Q181*H181</f>
        <v>0.0067499999999999991</v>
      </c>
      <c r="S181" s="217">
        <v>0</v>
      </c>
      <c r="T181" s="218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19" t="s">
        <v>362</v>
      </c>
      <c r="AT181" s="219" t="s">
        <v>149</v>
      </c>
      <c r="AU181" s="219" t="s">
        <v>88</v>
      </c>
      <c r="AY181" s="20" t="s">
        <v>146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20" t="s">
        <v>86</v>
      </c>
      <c r="BK181" s="220">
        <f>ROUND(I181*H181,2)</f>
        <v>0</v>
      </c>
      <c r="BL181" s="20" t="s">
        <v>362</v>
      </c>
      <c r="BM181" s="219" t="s">
        <v>3426</v>
      </c>
    </row>
    <row r="182" s="2" customFormat="1">
      <c r="A182" s="42"/>
      <c r="B182" s="43"/>
      <c r="C182" s="44"/>
      <c r="D182" s="221" t="s">
        <v>155</v>
      </c>
      <c r="E182" s="44"/>
      <c r="F182" s="222" t="s">
        <v>3427</v>
      </c>
      <c r="G182" s="44"/>
      <c r="H182" s="44"/>
      <c r="I182" s="223"/>
      <c r="J182" s="44"/>
      <c r="K182" s="44"/>
      <c r="L182" s="48"/>
      <c r="M182" s="224"/>
      <c r="N182" s="225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0" t="s">
        <v>155</v>
      </c>
      <c r="AU182" s="20" t="s">
        <v>88</v>
      </c>
    </row>
    <row r="183" s="2" customFormat="1" ht="24.15" customHeight="1">
      <c r="A183" s="42"/>
      <c r="B183" s="43"/>
      <c r="C183" s="208" t="s">
        <v>592</v>
      </c>
      <c r="D183" s="208" t="s">
        <v>149</v>
      </c>
      <c r="E183" s="209" t="s">
        <v>3428</v>
      </c>
      <c r="F183" s="210" t="s">
        <v>3429</v>
      </c>
      <c r="G183" s="211" t="s">
        <v>303</v>
      </c>
      <c r="H183" s="212">
        <v>16</v>
      </c>
      <c r="I183" s="213"/>
      <c r="J183" s="214">
        <f>ROUND(I183*H183,2)</f>
        <v>0</v>
      </c>
      <c r="K183" s="210" t="s">
        <v>152</v>
      </c>
      <c r="L183" s="48"/>
      <c r="M183" s="215" t="s">
        <v>32</v>
      </c>
      <c r="N183" s="216" t="s">
        <v>49</v>
      </c>
      <c r="O183" s="88"/>
      <c r="P183" s="217">
        <f>O183*H183</f>
        <v>0</v>
      </c>
      <c r="Q183" s="217">
        <v>0.00059999999999999995</v>
      </c>
      <c r="R183" s="217">
        <f>Q183*H183</f>
        <v>0.0095999999999999992</v>
      </c>
      <c r="S183" s="217">
        <v>0</v>
      </c>
      <c r="T183" s="218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19" t="s">
        <v>362</v>
      </c>
      <c r="AT183" s="219" t="s">
        <v>149</v>
      </c>
      <c r="AU183" s="219" t="s">
        <v>88</v>
      </c>
      <c r="AY183" s="20" t="s">
        <v>146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20" t="s">
        <v>86</v>
      </c>
      <c r="BK183" s="220">
        <f>ROUND(I183*H183,2)</f>
        <v>0</v>
      </c>
      <c r="BL183" s="20" t="s">
        <v>362</v>
      </c>
      <c r="BM183" s="219" t="s">
        <v>3430</v>
      </c>
    </row>
    <row r="184" s="2" customFormat="1">
      <c r="A184" s="42"/>
      <c r="B184" s="43"/>
      <c r="C184" s="44"/>
      <c r="D184" s="221" t="s">
        <v>155</v>
      </c>
      <c r="E184" s="44"/>
      <c r="F184" s="222" t="s">
        <v>3431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155</v>
      </c>
      <c r="AU184" s="20" t="s">
        <v>88</v>
      </c>
    </row>
    <row r="185" s="2" customFormat="1">
      <c r="A185" s="42"/>
      <c r="B185" s="43"/>
      <c r="C185" s="44"/>
      <c r="D185" s="226" t="s">
        <v>156</v>
      </c>
      <c r="E185" s="44"/>
      <c r="F185" s="227" t="s">
        <v>3432</v>
      </c>
      <c r="G185" s="44"/>
      <c r="H185" s="44"/>
      <c r="I185" s="223"/>
      <c r="J185" s="44"/>
      <c r="K185" s="44"/>
      <c r="L185" s="48"/>
      <c r="M185" s="224"/>
      <c r="N185" s="225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0" t="s">
        <v>156</v>
      </c>
      <c r="AU185" s="20" t="s">
        <v>88</v>
      </c>
    </row>
    <row r="186" s="2" customFormat="1" ht="24.15" customHeight="1">
      <c r="A186" s="42"/>
      <c r="B186" s="43"/>
      <c r="C186" s="208" t="s">
        <v>630</v>
      </c>
      <c r="D186" s="208" t="s">
        <v>149</v>
      </c>
      <c r="E186" s="209" t="s">
        <v>3433</v>
      </c>
      <c r="F186" s="210" t="s">
        <v>3434</v>
      </c>
      <c r="G186" s="211" t="s">
        <v>303</v>
      </c>
      <c r="H186" s="212">
        <v>10</v>
      </c>
      <c r="I186" s="213"/>
      <c r="J186" s="214">
        <f>ROUND(I186*H186,2)</f>
        <v>0</v>
      </c>
      <c r="K186" s="210" t="s">
        <v>152</v>
      </c>
      <c r="L186" s="48"/>
      <c r="M186" s="215" t="s">
        <v>32</v>
      </c>
      <c r="N186" s="216" t="s">
        <v>49</v>
      </c>
      <c r="O186" s="88"/>
      <c r="P186" s="217">
        <f>O186*H186</f>
        <v>0</v>
      </c>
      <c r="Q186" s="217">
        <v>0.0018500000000000001</v>
      </c>
      <c r="R186" s="217">
        <f>Q186*H186</f>
        <v>0.018500000000000003</v>
      </c>
      <c r="S186" s="217">
        <v>0</v>
      </c>
      <c r="T186" s="218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R186" s="219" t="s">
        <v>362</v>
      </c>
      <c r="AT186" s="219" t="s">
        <v>149</v>
      </c>
      <c r="AU186" s="219" t="s">
        <v>88</v>
      </c>
      <c r="AY186" s="20" t="s">
        <v>146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20" t="s">
        <v>86</v>
      </c>
      <c r="BK186" s="220">
        <f>ROUND(I186*H186,2)</f>
        <v>0</v>
      </c>
      <c r="BL186" s="20" t="s">
        <v>362</v>
      </c>
      <c r="BM186" s="219" t="s">
        <v>3435</v>
      </c>
    </row>
    <row r="187" s="2" customFormat="1">
      <c r="A187" s="42"/>
      <c r="B187" s="43"/>
      <c r="C187" s="44"/>
      <c r="D187" s="221" t="s">
        <v>155</v>
      </c>
      <c r="E187" s="44"/>
      <c r="F187" s="222" t="s">
        <v>3436</v>
      </c>
      <c r="G187" s="44"/>
      <c r="H187" s="44"/>
      <c r="I187" s="223"/>
      <c r="J187" s="44"/>
      <c r="K187" s="44"/>
      <c r="L187" s="48"/>
      <c r="M187" s="224"/>
      <c r="N187" s="225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T187" s="20" t="s">
        <v>155</v>
      </c>
      <c r="AU187" s="20" t="s">
        <v>88</v>
      </c>
    </row>
    <row r="188" s="2" customFormat="1">
      <c r="A188" s="42"/>
      <c r="B188" s="43"/>
      <c r="C188" s="44"/>
      <c r="D188" s="226" t="s">
        <v>156</v>
      </c>
      <c r="E188" s="44"/>
      <c r="F188" s="227" t="s">
        <v>3437</v>
      </c>
      <c r="G188" s="44"/>
      <c r="H188" s="44"/>
      <c r="I188" s="223"/>
      <c r="J188" s="44"/>
      <c r="K188" s="44"/>
      <c r="L188" s="48"/>
      <c r="M188" s="224"/>
      <c r="N188" s="225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0" t="s">
        <v>156</v>
      </c>
      <c r="AU188" s="20" t="s">
        <v>88</v>
      </c>
    </row>
    <row r="189" s="2" customFormat="1" ht="16.5" customHeight="1">
      <c r="A189" s="42"/>
      <c r="B189" s="43"/>
      <c r="C189" s="208" t="s">
        <v>637</v>
      </c>
      <c r="D189" s="208" t="s">
        <v>149</v>
      </c>
      <c r="E189" s="209" t="s">
        <v>3438</v>
      </c>
      <c r="F189" s="210" t="s">
        <v>3439</v>
      </c>
      <c r="G189" s="211" t="s">
        <v>303</v>
      </c>
      <c r="H189" s="212">
        <v>5978</v>
      </c>
      <c r="I189" s="213"/>
      <c r="J189" s="214">
        <f>ROUND(I189*H189,2)</f>
        <v>0</v>
      </c>
      <c r="K189" s="210" t="s">
        <v>32</v>
      </c>
      <c r="L189" s="48"/>
      <c r="M189" s="215" t="s">
        <v>32</v>
      </c>
      <c r="N189" s="216" t="s">
        <v>49</v>
      </c>
      <c r="O189" s="88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19" t="s">
        <v>362</v>
      </c>
      <c r="AT189" s="219" t="s">
        <v>149</v>
      </c>
      <c r="AU189" s="219" t="s">
        <v>88</v>
      </c>
      <c r="AY189" s="20" t="s">
        <v>146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20" t="s">
        <v>86</v>
      </c>
      <c r="BK189" s="220">
        <f>ROUND(I189*H189,2)</f>
        <v>0</v>
      </c>
      <c r="BL189" s="20" t="s">
        <v>362</v>
      </c>
      <c r="BM189" s="219" t="s">
        <v>3440</v>
      </c>
    </row>
    <row r="190" s="2" customFormat="1" ht="24.15" customHeight="1">
      <c r="A190" s="42"/>
      <c r="B190" s="43"/>
      <c r="C190" s="208" t="s">
        <v>643</v>
      </c>
      <c r="D190" s="208" t="s">
        <v>149</v>
      </c>
      <c r="E190" s="209" t="s">
        <v>3441</v>
      </c>
      <c r="F190" s="210" t="s">
        <v>3442</v>
      </c>
      <c r="G190" s="211" t="s">
        <v>303</v>
      </c>
      <c r="H190" s="212">
        <v>10</v>
      </c>
      <c r="I190" s="213"/>
      <c r="J190" s="214">
        <f>ROUND(I190*H190,2)</f>
        <v>0</v>
      </c>
      <c r="K190" s="210" t="s">
        <v>152</v>
      </c>
      <c r="L190" s="48"/>
      <c r="M190" s="215" t="s">
        <v>32</v>
      </c>
      <c r="N190" s="216" t="s">
        <v>49</v>
      </c>
      <c r="O190" s="88"/>
      <c r="P190" s="217">
        <f>O190*H190</f>
        <v>0</v>
      </c>
      <c r="Q190" s="217">
        <v>0</v>
      </c>
      <c r="R190" s="217">
        <f>Q190*H190</f>
        <v>0</v>
      </c>
      <c r="S190" s="217">
        <v>0</v>
      </c>
      <c r="T190" s="218">
        <f>S190*H190</f>
        <v>0</v>
      </c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R190" s="219" t="s">
        <v>362</v>
      </c>
      <c r="AT190" s="219" t="s">
        <v>149</v>
      </c>
      <c r="AU190" s="219" t="s">
        <v>88</v>
      </c>
      <c r="AY190" s="20" t="s">
        <v>146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20" t="s">
        <v>86</v>
      </c>
      <c r="BK190" s="220">
        <f>ROUND(I190*H190,2)</f>
        <v>0</v>
      </c>
      <c r="BL190" s="20" t="s">
        <v>362</v>
      </c>
      <c r="BM190" s="219" t="s">
        <v>3443</v>
      </c>
    </row>
    <row r="191" s="2" customFormat="1">
      <c r="A191" s="42"/>
      <c r="B191" s="43"/>
      <c r="C191" s="44"/>
      <c r="D191" s="221" t="s">
        <v>155</v>
      </c>
      <c r="E191" s="44"/>
      <c r="F191" s="222" t="s">
        <v>3444</v>
      </c>
      <c r="G191" s="44"/>
      <c r="H191" s="44"/>
      <c r="I191" s="223"/>
      <c r="J191" s="44"/>
      <c r="K191" s="44"/>
      <c r="L191" s="48"/>
      <c r="M191" s="224"/>
      <c r="N191" s="225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0" t="s">
        <v>155</v>
      </c>
      <c r="AU191" s="20" t="s">
        <v>88</v>
      </c>
    </row>
    <row r="192" s="2" customFormat="1">
      <c r="A192" s="42"/>
      <c r="B192" s="43"/>
      <c r="C192" s="44"/>
      <c r="D192" s="226" t="s">
        <v>156</v>
      </c>
      <c r="E192" s="44"/>
      <c r="F192" s="227" t="s">
        <v>3445</v>
      </c>
      <c r="G192" s="44"/>
      <c r="H192" s="44"/>
      <c r="I192" s="223"/>
      <c r="J192" s="44"/>
      <c r="K192" s="44"/>
      <c r="L192" s="48"/>
      <c r="M192" s="224"/>
      <c r="N192" s="225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0" t="s">
        <v>156</v>
      </c>
      <c r="AU192" s="20" t="s">
        <v>88</v>
      </c>
    </row>
    <row r="193" s="2" customFormat="1" ht="24.15" customHeight="1">
      <c r="A193" s="42"/>
      <c r="B193" s="43"/>
      <c r="C193" s="208" t="s">
        <v>680</v>
      </c>
      <c r="D193" s="208" t="s">
        <v>149</v>
      </c>
      <c r="E193" s="209" t="s">
        <v>3446</v>
      </c>
      <c r="F193" s="210" t="s">
        <v>3447</v>
      </c>
      <c r="G193" s="211" t="s">
        <v>265</v>
      </c>
      <c r="H193" s="212">
        <v>0.27900000000000003</v>
      </c>
      <c r="I193" s="213"/>
      <c r="J193" s="214">
        <f>ROUND(I193*H193,2)</f>
        <v>0</v>
      </c>
      <c r="K193" s="210" t="s">
        <v>152</v>
      </c>
      <c r="L193" s="48"/>
      <c r="M193" s="215" t="s">
        <v>32</v>
      </c>
      <c r="N193" s="216" t="s">
        <v>49</v>
      </c>
      <c r="O193" s="88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19" t="s">
        <v>362</v>
      </c>
      <c r="AT193" s="219" t="s">
        <v>149</v>
      </c>
      <c r="AU193" s="219" t="s">
        <v>88</v>
      </c>
      <c r="AY193" s="20" t="s">
        <v>146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20" t="s">
        <v>86</v>
      </c>
      <c r="BK193" s="220">
        <f>ROUND(I193*H193,2)</f>
        <v>0</v>
      </c>
      <c r="BL193" s="20" t="s">
        <v>362</v>
      </c>
      <c r="BM193" s="219" t="s">
        <v>3448</v>
      </c>
    </row>
    <row r="194" s="2" customFormat="1">
      <c r="A194" s="42"/>
      <c r="B194" s="43"/>
      <c r="C194" s="44"/>
      <c r="D194" s="221" t="s">
        <v>155</v>
      </c>
      <c r="E194" s="44"/>
      <c r="F194" s="222" t="s">
        <v>3449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155</v>
      </c>
      <c r="AU194" s="20" t="s">
        <v>88</v>
      </c>
    </row>
    <row r="195" s="2" customFormat="1">
      <c r="A195" s="42"/>
      <c r="B195" s="43"/>
      <c r="C195" s="44"/>
      <c r="D195" s="226" t="s">
        <v>156</v>
      </c>
      <c r="E195" s="44"/>
      <c r="F195" s="227" t="s">
        <v>3450</v>
      </c>
      <c r="G195" s="44"/>
      <c r="H195" s="44"/>
      <c r="I195" s="223"/>
      <c r="J195" s="44"/>
      <c r="K195" s="44"/>
      <c r="L195" s="48"/>
      <c r="M195" s="224"/>
      <c r="N195" s="22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156</v>
      </c>
      <c r="AU195" s="20" t="s">
        <v>88</v>
      </c>
    </row>
    <row r="196" s="12" customFormat="1" ht="22.8" customHeight="1">
      <c r="A196" s="12"/>
      <c r="B196" s="192"/>
      <c r="C196" s="193"/>
      <c r="D196" s="194" t="s">
        <v>77</v>
      </c>
      <c r="E196" s="206" t="s">
        <v>3451</v>
      </c>
      <c r="F196" s="206" t="s">
        <v>3452</v>
      </c>
      <c r="G196" s="193"/>
      <c r="H196" s="193"/>
      <c r="I196" s="196"/>
      <c r="J196" s="207">
        <f>BK196</f>
        <v>0</v>
      </c>
      <c r="K196" s="193"/>
      <c r="L196" s="198"/>
      <c r="M196" s="199"/>
      <c r="N196" s="200"/>
      <c r="O196" s="200"/>
      <c r="P196" s="201">
        <f>SUM(P197:P246)</f>
        <v>0</v>
      </c>
      <c r="Q196" s="200"/>
      <c r="R196" s="201">
        <f>SUM(R197:R246)</f>
        <v>0.050650000000000008</v>
      </c>
      <c r="S196" s="200"/>
      <c r="T196" s="202">
        <f>SUM(T197:T246)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3" t="s">
        <v>88</v>
      </c>
      <c r="AT196" s="204" t="s">
        <v>77</v>
      </c>
      <c r="AU196" s="204" t="s">
        <v>86</v>
      </c>
      <c r="AY196" s="203" t="s">
        <v>146</v>
      </c>
      <c r="BK196" s="205">
        <f>SUM(BK197:BK246)</f>
        <v>0</v>
      </c>
    </row>
    <row r="197" s="2" customFormat="1" ht="16.5" customHeight="1">
      <c r="A197" s="42"/>
      <c r="B197" s="43"/>
      <c r="C197" s="208" t="s">
        <v>692</v>
      </c>
      <c r="D197" s="208" t="s">
        <v>149</v>
      </c>
      <c r="E197" s="209" t="s">
        <v>3453</v>
      </c>
      <c r="F197" s="210" t="s">
        <v>3454</v>
      </c>
      <c r="G197" s="211" t="s">
        <v>802</v>
      </c>
      <c r="H197" s="212">
        <v>1</v>
      </c>
      <c r="I197" s="213"/>
      <c r="J197" s="214">
        <f>ROUND(I197*H197,2)</f>
        <v>0</v>
      </c>
      <c r="K197" s="210" t="s">
        <v>32</v>
      </c>
      <c r="L197" s="48"/>
      <c r="M197" s="215" t="s">
        <v>32</v>
      </c>
      <c r="N197" s="216" t="s">
        <v>49</v>
      </c>
      <c r="O197" s="88"/>
      <c r="P197" s="217">
        <f>O197*H197</f>
        <v>0</v>
      </c>
      <c r="Q197" s="217">
        <v>5.0000000000000002E-05</v>
      </c>
      <c r="R197" s="217">
        <f>Q197*H197</f>
        <v>5.0000000000000002E-05</v>
      </c>
      <c r="S197" s="217">
        <v>0</v>
      </c>
      <c r="T197" s="218">
        <f>S197*H197</f>
        <v>0</v>
      </c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R197" s="219" t="s">
        <v>362</v>
      </c>
      <c r="AT197" s="219" t="s">
        <v>149</v>
      </c>
      <c r="AU197" s="219" t="s">
        <v>88</v>
      </c>
      <c r="AY197" s="20" t="s">
        <v>146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20" t="s">
        <v>86</v>
      </c>
      <c r="BK197" s="220">
        <f>ROUND(I197*H197,2)</f>
        <v>0</v>
      </c>
      <c r="BL197" s="20" t="s">
        <v>362</v>
      </c>
      <c r="BM197" s="219" t="s">
        <v>3455</v>
      </c>
    </row>
    <row r="198" s="2" customFormat="1" ht="16.5" customHeight="1">
      <c r="A198" s="42"/>
      <c r="B198" s="43"/>
      <c r="C198" s="265" t="s">
        <v>697</v>
      </c>
      <c r="D198" s="265" t="s">
        <v>286</v>
      </c>
      <c r="E198" s="266" t="s">
        <v>3456</v>
      </c>
      <c r="F198" s="267" t="s">
        <v>3457</v>
      </c>
      <c r="G198" s="268" t="s">
        <v>802</v>
      </c>
      <c r="H198" s="269">
        <v>1</v>
      </c>
      <c r="I198" s="270"/>
      <c r="J198" s="271">
        <f>ROUND(I198*H198,2)</f>
        <v>0</v>
      </c>
      <c r="K198" s="267" t="s">
        <v>32</v>
      </c>
      <c r="L198" s="272"/>
      <c r="M198" s="273" t="s">
        <v>32</v>
      </c>
      <c r="N198" s="274" t="s">
        <v>49</v>
      </c>
      <c r="O198" s="88"/>
      <c r="P198" s="217">
        <f>O198*H198</f>
        <v>0</v>
      </c>
      <c r="Q198" s="217">
        <v>0.002</v>
      </c>
      <c r="R198" s="217">
        <f>Q198*H198</f>
        <v>0.002</v>
      </c>
      <c r="S198" s="217">
        <v>0</v>
      </c>
      <c r="T198" s="218">
        <f>S198*H198</f>
        <v>0</v>
      </c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R198" s="219" t="s">
        <v>538</v>
      </c>
      <c r="AT198" s="219" t="s">
        <v>286</v>
      </c>
      <c r="AU198" s="219" t="s">
        <v>88</v>
      </c>
      <c r="AY198" s="20" t="s">
        <v>146</v>
      </c>
      <c r="BE198" s="220">
        <f>IF(N198="základní",J198,0)</f>
        <v>0</v>
      </c>
      <c r="BF198" s="220">
        <f>IF(N198="snížená",J198,0)</f>
        <v>0</v>
      </c>
      <c r="BG198" s="220">
        <f>IF(N198="zákl. přenesená",J198,0)</f>
        <v>0</v>
      </c>
      <c r="BH198" s="220">
        <f>IF(N198="sníž. přenesená",J198,0)</f>
        <v>0</v>
      </c>
      <c r="BI198" s="220">
        <f>IF(N198="nulová",J198,0)</f>
        <v>0</v>
      </c>
      <c r="BJ198" s="20" t="s">
        <v>86</v>
      </c>
      <c r="BK198" s="220">
        <f>ROUND(I198*H198,2)</f>
        <v>0</v>
      </c>
      <c r="BL198" s="20" t="s">
        <v>362</v>
      </c>
      <c r="BM198" s="219" t="s">
        <v>3458</v>
      </c>
    </row>
    <row r="199" s="2" customFormat="1">
      <c r="A199" s="42"/>
      <c r="B199" s="43"/>
      <c r="C199" s="44"/>
      <c r="D199" s="221" t="s">
        <v>155</v>
      </c>
      <c r="E199" s="44"/>
      <c r="F199" s="222" t="s">
        <v>3457</v>
      </c>
      <c r="G199" s="44"/>
      <c r="H199" s="44"/>
      <c r="I199" s="223"/>
      <c r="J199" s="44"/>
      <c r="K199" s="44"/>
      <c r="L199" s="48"/>
      <c r="M199" s="224"/>
      <c r="N199" s="225"/>
      <c r="O199" s="88"/>
      <c r="P199" s="88"/>
      <c r="Q199" s="88"/>
      <c r="R199" s="88"/>
      <c r="S199" s="88"/>
      <c r="T199" s="89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T199" s="20" t="s">
        <v>155</v>
      </c>
      <c r="AU199" s="20" t="s">
        <v>88</v>
      </c>
    </row>
    <row r="200" s="2" customFormat="1" ht="16.5" customHeight="1">
      <c r="A200" s="42"/>
      <c r="B200" s="43"/>
      <c r="C200" s="265" t="s">
        <v>699</v>
      </c>
      <c r="D200" s="265" t="s">
        <v>286</v>
      </c>
      <c r="E200" s="266" t="s">
        <v>3459</v>
      </c>
      <c r="F200" s="267" t="s">
        <v>3460</v>
      </c>
      <c r="G200" s="268" t="s">
        <v>802</v>
      </c>
      <c r="H200" s="269">
        <v>1</v>
      </c>
      <c r="I200" s="270"/>
      <c r="J200" s="271">
        <f>ROUND(I200*H200,2)</f>
        <v>0</v>
      </c>
      <c r="K200" s="267" t="s">
        <v>32</v>
      </c>
      <c r="L200" s="272"/>
      <c r="M200" s="273" t="s">
        <v>32</v>
      </c>
      <c r="N200" s="274" t="s">
        <v>49</v>
      </c>
      <c r="O200" s="88"/>
      <c r="P200" s="217">
        <f>O200*H200</f>
        <v>0</v>
      </c>
      <c r="Q200" s="217">
        <v>0.001</v>
      </c>
      <c r="R200" s="217">
        <f>Q200*H200</f>
        <v>0.001</v>
      </c>
      <c r="S200" s="217">
        <v>0</v>
      </c>
      <c r="T200" s="218">
        <f>S200*H200</f>
        <v>0</v>
      </c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R200" s="219" t="s">
        <v>538</v>
      </c>
      <c r="AT200" s="219" t="s">
        <v>286</v>
      </c>
      <c r="AU200" s="219" t="s">
        <v>88</v>
      </c>
      <c r="AY200" s="20" t="s">
        <v>146</v>
      </c>
      <c r="BE200" s="220">
        <f>IF(N200="základní",J200,0)</f>
        <v>0</v>
      </c>
      <c r="BF200" s="220">
        <f>IF(N200="snížená",J200,0)</f>
        <v>0</v>
      </c>
      <c r="BG200" s="220">
        <f>IF(N200="zákl. přenesená",J200,0)</f>
        <v>0</v>
      </c>
      <c r="BH200" s="220">
        <f>IF(N200="sníž. přenesená",J200,0)</f>
        <v>0</v>
      </c>
      <c r="BI200" s="220">
        <f>IF(N200="nulová",J200,0)</f>
        <v>0</v>
      </c>
      <c r="BJ200" s="20" t="s">
        <v>86</v>
      </c>
      <c r="BK200" s="220">
        <f>ROUND(I200*H200,2)</f>
        <v>0</v>
      </c>
      <c r="BL200" s="20" t="s">
        <v>362</v>
      </c>
      <c r="BM200" s="219" t="s">
        <v>3461</v>
      </c>
    </row>
    <row r="201" s="2" customFormat="1">
      <c r="A201" s="42"/>
      <c r="B201" s="43"/>
      <c r="C201" s="44"/>
      <c r="D201" s="221" t="s">
        <v>155</v>
      </c>
      <c r="E201" s="44"/>
      <c r="F201" s="222" t="s">
        <v>3460</v>
      </c>
      <c r="G201" s="44"/>
      <c r="H201" s="44"/>
      <c r="I201" s="223"/>
      <c r="J201" s="44"/>
      <c r="K201" s="44"/>
      <c r="L201" s="48"/>
      <c r="M201" s="224"/>
      <c r="N201" s="225"/>
      <c r="O201" s="88"/>
      <c r="P201" s="88"/>
      <c r="Q201" s="88"/>
      <c r="R201" s="88"/>
      <c r="S201" s="88"/>
      <c r="T201" s="89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T201" s="20" t="s">
        <v>155</v>
      </c>
      <c r="AU201" s="20" t="s">
        <v>88</v>
      </c>
    </row>
    <row r="202" s="2" customFormat="1" ht="16.5" customHeight="1">
      <c r="A202" s="42"/>
      <c r="B202" s="43"/>
      <c r="C202" s="208" t="s">
        <v>704</v>
      </c>
      <c r="D202" s="208" t="s">
        <v>149</v>
      </c>
      <c r="E202" s="209" t="s">
        <v>3462</v>
      </c>
      <c r="F202" s="210" t="s">
        <v>3463</v>
      </c>
      <c r="G202" s="211" t="s">
        <v>802</v>
      </c>
      <c r="H202" s="212">
        <v>1</v>
      </c>
      <c r="I202" s="213"/>
      <c r="J202" s="214">
        <f>ROUND(I202*H202,2)</f>
        <v>0</v>
      </c>
      <c r="K202" s="210" t="s">
        <v>3276</v>
      </c>
      <c r="L202" s="48"/>
      <c r="M202" s="215" t="s">
        <v>32</v>
      </c>
      <c r="N202" s="216" t="s">
        <v>49</v>
      </c>
      <c r="O202" s="88"/>
      <c r="P202" s="217">
        <f>O202*H202</f>
        <v>0</v>
      </c>
      <c r="Q202" s="217">
        <v>0.00014999999999999999</v>
      </c>
      <c r="R202" s="217">
        <f>Q202*H202</f>
        <v>0.00014999999999999999</v>
      </c>
      <c r="S202" s="217">
        <v>0</v>
      </c>
      <c r="T202" s="218">
        <f>S202*H202</f>
        <v>0</v>
      </c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R202" s="219" t="s">
        <v>362</v>
      </c>
      <c r="AT202" s="219" t="s">
        <v>149</v>
      </c>
      <c r="AU202" s="219" t="s">
        <v>88</v>
      </c>
      <c r="AY202" s="20" t="s">
        <v>146</v>
      </c>
      <c r="BE202" s="220">
        <f>IF(N202="základní",J202,0)</f>
        <v>0</v>
      </c>
      <c r="BF202" s="220">
        <f>IF(N202="snížená",J202,0)</f>
        <v>0</v>
      </c>
      <c r="BG202" s="220">
        <f>IF(N202="zákl. přenesená",J202,0)</f>
        <v>0</v>
      </c>
      <c r="BH202" s="220">
        <f>IF(N202="sníž. přenesená",J202,0)</f>
        <v>0</v>
      </c>
      <c r="BI202" s="220">
        <f>IF(N202="nulová",J202,0)</f>
        <v>0</v>
      </c>
      <c r="BJ202" s="20" t="s">
        <v>86</v>
      </c>
      <c r="BK202" s="220">
        <f>ROUND(I202*H202,2)</f>
        <v>0</v>
      </c>
      <c r="BL202" s="20" t="s">
        <v>362</v>
      </c>
      <c r="BM202" s="219" t="s">
        <v>3464</v>
      </c>
    </row>
    <row r="203" s="2" customFormat="1">
      <c r="A203" s="42"/>
      <c r="B203" s="43"/>
      <c r="C203" s="44"/>
      <c r="D203" s="221" t="s">
        <v>155</v>
      </c>
      <c r="E203" s="44"/>
      <c r="F203" s="222" t="s">
        <v>3465</v>
      </c>
      <c r="G203" s="44"/>
      <c r="H203" s="44"/>
      <c r="I203" s="223"/>
      <c r="J203" s="44"/>
      <c r="K203" s="44"/>
      <c r="L203" s="48"/>
      <c r="M203" s="224"/>
      <c r="N203" s="225"/>
      <c r="O203" s="88"/>
      <c r="P203" s="88"/>
      <c r="Q203" s="88"/>
      <c r="R203" s="88"/>
      <c r="S203" s="88"/>
      <c r="T203" s="89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T203" s="20" t="s">
        <v>155</v>
      </c>
      <c r="AU203" s="20" t="s">
        <v>88</v>
      </c>
    </row>
    <row r="204" s="2" customFormat="1">
      <c r="A204" s="42"/>
      <c r="B204" s="43"/>
      <c r="C204" s="44"/>
      <c r="D204" s="226" t="s">
        <v>156</v>
      </c>
      <c r="E204" s="44"/>
      <c r="F204" s="227" t="s">
        <v>3466</v>
      </c>
      <c r="G204" s="44"/>
      <c r="H204" s="44"/>
      <c r="I204" s="223"/>
      <c r="J204" s="44"/>
      <c r="K204" s="44"/>
      <c r="L204" s="48"/>
      <c r="M204" s="224"/>
      <c r="N204" s="225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T204" s="20" t="s">
        <v>156</v>
      </c>
      <c r="AU204" s="20" t="s">
        <v>88</v>
      </c>
    </row>
    <row r="205" s="2" customFormat="1" ht="16.5" customHeight="1">
      <c r="A205" s="42"/>
      <c r="B205" s="43"/>
      <c r="C205" s="265" t="s">
        <v>712</v>
      </c>
      <c r="D205" s="265" t="s">
        <v>286</v>
      </c>
      <c r="E205" s="266" t="s">
        <v>3467</v>
      </c>
      <c r="F205" s="267" t="s">
        <v>3468</v>
      </c>
      <c r="G205" s="268" t="s">
        <v>802</v>
      </c>
      <c r="H205" s="269">
        <v>1</v>
      </c>
      <c r="I205" s="270"/>
      <c r="J205" s="271">
        <f>ROUND(I205*H205,2)</f>
        <v>0</v>
      </c>
      <c r="K205" s="267" t="s">
        <v>32</v>
      </c>
      <c r="L205" s="272"/>
      <c r="M205" s="273" t="s">
        <v>32</v>
      </c>
      <c r="N205" s="274" t="s">
        <v>49</v>
      </c>
      <c r="O205" s="88"/>
      <c r="P205" s="217">
        <f>O205*H205</f>
        <v>0</v>
      </c>
      <c r="Q205" s="217">
        <v>0.002</v>
      </c>
      <c r="R205" s="217">
        <f>Q205*H205</f>
        <v>0.002</v>
      </c>
      <c r="S205" s="217">
        <v>0</v>
      </c>
      <c r="T205" s="218">
        <f>S205*H205</f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R205" s="219" t="s">
        <v>538</v>
      </c>
      <c r="AT205" s="219" t="s">
        <v>286</v>
      </c>
      <c r="AU205" s="219" t="s">
        <v>88</v>
      </c>
      <c r="AY205" s="20" t="s">
        <v>146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20" t="s">
        <v>86</v>
      </c>
      <c r="BK205" s="220">
        <f>ROUND(I205*H205,2)</f>
        <v>0</v>
      </c>
      <c r="BL205" s="20" t="s">
        <v>362</v>
      </c>
      <c r="BM205" s="219" t="s">
        <v>3469</v>
      </c>
    </row>
    <row r="206" s="2" customFormat="1">
      <c r="A206" s="42"/>
      <c r="B206" s="43"/>
      <c r="C206" s="44"/>
      <c r="D206" s="221" t="s">
        <v>155</v>
      </c>
      <c r="E206" s="44"/>
      <c r="F206" s="222" t="s">
        <v>3468</v>
      </c>
      <c r="G206" s="44"/>
      <c r="H206" s="44"/>
      <c r="I206" s="223"/>
      <c r="J206" s="44"/>
      <c r="K206" s="44"/>
      <c r="L206" s="48"/>
      <c r="M206" s="224"/>
      <c r="N206" s="225"/>
      <c r="O206" s="88"/>
      <c r="P206" s="88"/>
      <c r="Q206" s="88"/>
      <c r="R206" s="88"/>
      <c r="S206" s="88"/>
      <c r="T206" s="89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T206" s="20" t="s">
        <v>155</v>
      </c>
      <c r="AU206" s="20" t="s">
        <v>88</v>
      </c>
    </row>
    <row r="207" s="2" customFormat="1" ht="16.5" customHeight="1">
      <c r="A207" s="42"/>
      <c r="B207" s="43"/>
      <c r="C207" s="265" t="s">
        <v>717</v>
      </c>
      <c r="D207" s="265" t="s">
        <v>286</v>
      </c>
      <c r="E207" s="266" t="s">
        <v>3459</v>
      </c>
      <c r="F207" s="267" t="s">
        <v>3460</v>
      </c>
      <c r="G207" s="268" t="s">
        <v>802</v>
      </c>
      <c r="H207" s="269">
        <v>1</v>
      </c>
      <c r="I207" s="270"/>
      <c r="J207" s="271">
        <f>ROUND(I207*H207,2)</f>
        <v>0</v>
      </c>
      <c r="K207" s="267" t="s">
        <v>32</v>
      </c>
      <c r="L207" s="272"/>
      <c r="M207" s="273" t="s">
        <v>32</v>
      </c>
      <c r="N207" s="274" t="s">
        <v>49</v>
      </c>
      <c r="O207" s="88"/>
      <c r="P207" s="217">
        <f>O207*H207</f>
        <v>0</v>
      </c>
      <c r="Q207" s="217">
        <v>0.001</v>
      </c>
      <c r="R207" s="217">
        <f>Q207*H207</f>
        <v>0.001</v>
      </c>
      <c r="S207" s="217">
        <v>0</v>
      </c>
      <c r="T207" s="218">
        <f>S207*H207</f>
        <v>0</v>
      </c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R207" s="219" t="s">
        <v>538</v>
      </c>
      <c r="AT207" s="219" t="s">
        <v>286</v>
      </c>
      <c r="AU207" s="219" t="s">
        <v>88</v>
      </c>
      <c r="AY207" s="20" t="s">
        <v>146</v>
      </c>
      <c r="BE207" s="220">
        <f>IF(N207="základní",J207,0)</f>
        <v>0</v>
      </c>
      <c r="BF207" s="220">
        <f>IF(N207="snížená",J207,0)</f>
        <v>0</v>
      </c>
      <c r="BG207" s="220">
        <f>IF(N207="zákl. přenesená",J207,0)</f>
        <v>0</v>
      </c>
      <c r="BH207" s="220">
        <f>IF(N207="sníž. přenesená",J207,0)</f>
        <v>0</v>
      </c>
      <c r="BI207" s="220">
        <f>IF(N207="nulová",J207,0)</f>
        <v>0</v>
      </c>
      <c r="BJ207" s="20" t="s">
        <v>86</v>
      </c>
      <c r="BK207" s="220">
        <f>ROUND(I207*H207,2)</f>
        <v>0</v>
      </c>
      <c r="BL207" s="20" t="s">
        <v>362</v>
      </c>
      <c r="BM207" s="219" t="s">
        <v>3470</v>
      </c>
    </row>
    <row r="208" s="2" customFormat="1">
      <c r="A208" s="42"/>
      <c r="B208" s="43"/>
      <c r="C208" s="44"/>
      <c r="D208" s="221" t="s">
        <v>155</v>
      </c>
      <c r="E208" s="44"/>
      <c r="F208" s="222" t="s">
        <v>3460</v>
      </c>
      <c r="G208" s="44"/>
      <c r="H208" s="44"/>
      <c r="I208" s="223"/>
      <c r="J208" s="44"/>
      <c r="K208" s="44"/>
      <c r="L208" s="48"/>
      <c r="M208" s="224"/>
      <c r="N208" s="225"/>
      <c r="O208" s="88"/>
      <c r="P208" s="88"/>
      <c r="Q208" s="88"/>
      <c r="R208" s="88"/>
      <c r="S208" s="88"/>
      <c r="T208" s="89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T208" s="20" t="s">
        <v>155</v>
      </c>
      <c r="AU208" s="20" t="s">
        <v>88</v>
      </c>
    </row>
    <row r="209" s="2" customFormat="1" ht="24.15" customHeight="1">
      <c r="A209" s="42"/>
      <c r="B209" s="43"/>
      <c r="C209" s="208" t="s">
        <v>724</v>
      </c>
      <c r="D209" s="208" t="s">
        <v>149</v>
      </c>
      <c r="E209" s="209" t="s">
        <v>3471</v>
      </c>
      <c r="F209" s="210" t="s">
        <v>3472</v>
      </c>
      <c r="G209" s="211" t="s">
        <v>802</v>
      </c>
      <c r="H209" s="212">
        <v>16</v>
      </c>
      <c r="I209" s="213"/>
      <c r="J209" s="214">
        <f>ROUND(I209*H209,2)</f>
        <v>0</v>
      </c>
      <c r="K209" s="210" t="s">
        <v>152</v>
      </c>
      <c r="L209" s="48"/>
      <c r="M209" s="215" t="s">
        <v>32</v>
      </c>
      <c r="N209" s="216" t="s">
        <v>49</v>
      </c>
      <c r="O209" s="88"/>
      <c r="P209" s="217">
        <f>O209*H209</f>
        <v>0</v>
      </c>
      <c r="Q209" s="217">
        <v>0.00024000000000000001</v>
      </c>
      <c r="R209" s="217">
        <f>Q209*H209</f>
        <v>0.0038400000000000001</v>
      </c>
      <c r="S209" s="217">
        <v>0</v>
      </c>
      <c r="T209" s="218">
        <f>S209*H209</f>
        <v>0</v>
      </c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R209" s="219" t="s">
        <v>362</v>
      </c>
      <c r="AT209" s="219" t="s">
        <v>149</v>
      </c>
      <c r="AU209" s="219" t="s">
        <v>88</v>
      </c>
      <c r="AY209" s="20" t="s">
        <v>146</v>
      </c>
      <c r="BE209" s="220">
        <f>IF(N209="základní",J209,0)</f>
        <v>0</v>
      </c>
      <c r="BF209" s="220">
        <f>IF(N209="snížená",J209,0)</f>
        <v>0</v>
      </c>
      <c r="BG209" s="220">
        <f>IF(N209="zákl. přenesená",J209,0)</f>
        <v>0</v>
      </c>
      <c r="BH209" s="220">
        <f>IF(N209="sníž. přenesená",J209,0)</f>
        <v>0</v>
      </c>
      <c r="BI209" s="220">
        <f>IF(N209="nulová",J209,0)</f>
        <v>0</v>
      </c>
      <c r="BJ209" s="20" t="s">
        <v>86</v>
      </c>
      <c r="BK209" s="220">
        <f>ROUND(I209*H209,2)</f>
        <v>0</v>
      </c>
      <c r="BL209" s="20" t="s">
        <v>362</v>
      </c>
      <c r="BM209" s="219" t="s">
        <v>3473</v>
      </c>
    </row>
    <row r="210" s="2" customFormat="1">
      <c r="A210" s="42"/>
      <c r="B210" s="43"/>
      <c r="C210" s="44"/>
      <c r="D210" s="221" t="s">
        <v>155</v>
      </c>
      <c r="E210" s="44"/>
      <c r="F210" s="222" t="s">
        <v>3474</v>
      </c>
      <c r="G210" s="44"/>
      <c r="H210" s="44"/>
      <c r="I210" s="223"/>
      <c r="J210" s="44"/>
      <c r="K210" s="44"/>
      <c r="L210" s="48"/>
      <c r="M210" s="224"/>
      <c r="N210" s="225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0" t="s">
        <v>155</v>
      </c>
      <c r="AU210" s="20" t="s">
        <v>88</v>
      </c>
    </row>
    <row r="211" s="2" customFormat="1">
      <c r="A211" s="42"/>
      <c r="B211" s="43"/>
      <c r="C211" s="44"/>
      <c r="D211" s="226" t="s">
        <v>156</v>
      </c>
      <c r="E211" s="44"/>
      <c r="F211" s="227" t="s">
        <v>3475</v>
      </c>
      <c r="G211" s="44"/>
      <c r="H211" s="44"/>
      <c r="I211" s="223"/>
      <c r="J211" s="44"/>
      <c r="K211" s="44"/>
      <c r="L211" s="48"/>
      <c r="M211" s="224"/>
      <c r="N211" s="225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0" t="s">
        <v>156</v>
      </c>
      <c r="AU211" s="20" t="s">
        <v>88</v>
      </c>
    </row>
    <row r="212" s="2" customFormat="1" ht="24.15" customHeight="1">
      <c r="A212" s="42"/>
      <c r="B212" s="43"/>
      <c r="C212" s="208" t="s">
        <v>732</v>
      </c>
      <c r="D212" s="208" t="s">
        <v>149</v>
      </c>
      <c r="E212" s="209" t="s">
        <v>3476</v>
      </c>
      <c r="F212" s="210" t="s">
        <v>3477</v>
      </c>
      <c r="G212" s="211" t="s">
        <v>802</v>
      </c>
      <c r="H212" s="212">
        <v>1</v>
      </c>
      <c r="I212" s="213"/>
      <c r="J212" s="214">
        <f>ROUND(I212*H212,2)</f>
        <v>0</v>
      </c>
      <c r="K212" s="210" t="s">
        <v>152</v>
      </c>
      <c r="L212" s="48"/>
      <c r="M212" s="215" t="s">
        <v>32</v>
      </c>
      <c r="N212" s="216" t="s">
        <v>49</v>
      </c>
      <c r="O212" s="88"/>
      <c r="P212" s="217">
        <f>O212*H212</f>
        <v>0</v>
      </c>
      <c r="Q212" s="217">
        <v>0.00051999999999999995</v>
      </c>
      <c r="R212" s="217">
        <f>Q212*H212</f>
        <v>0.00051999999999999995</v>
      </c>
      <c r="S212" s="217">
        <v>0</v>
      </c>
      <c r="T212" s="218">
        <f>S212*H212</f>
        <v>0</v>
      </c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R212" s="219" t="s">
        <v>362</v>
      </c>
      <c r="AT212" s="219" t="s">
        <v>149</v>
      </c>
      <c r="AU212" s="219" t="s">
        <v>88</v>
      </c>
      <c r="AY212" s="20" t="s">
        <v>146</v>
      </c>
      <c r="BE212" s="220">
        <f>IF(N212="základní",J212,0)</f>
        <v>0</v>
      </c>
      <c r="BF212" s="220">
        <f>IF(N212="snížená",J212,0)</f>
        <v>0</v>
      </c>
      <c r="BG212" s="220">
        <f>IF(N212="zákl. přenesená",J212,0)</f>
        <v>0</v>
      </c>
      <c r="BH212" s="220">
        <f>IF(N212="sníž. přenesená",J212,0)</f>
        <v>0</v>
      </c>
      <c r="BI212" s="220">
        <f>IF(N212="nulová",J212,0)</f>
        <v>0</v>
      </c>
      <c r="BJ212" s="20" t="s">
        <v>86</v>
      </c>
      <c r="BK212" s="220">
        <f>ROUND(I212*H212,2)</f>
        <v>0</v>
      </c>
      <c r="BL212" s="20" t="s">
        <v>362</v>
      </c>
      <c r="BM212" s="219" t="s">
        <v>3478</v>
      </c>
    </row>
    <row r="213" s="2" customFormat="1">
      <c r="A213" s="42"/>
      <c r="B213" s="43"/>
      <c r="C213" s="44"/>
      <c r="D213" s="221" t="s">
        <v>155</v>
      </c>
      <c r="E213" s="44"/>
      <c r="F213" s="222" t="s">
        <v>3479</v>
      </c>
      <c r="G213" s="44"/>
      <c r="H213" s="44"/>
      <c r="I213" s="223"/>
      <c r="J213" s="44"/>
      <c r="K213" s="44"/>
      <c r="L213" s="48"/>
      <c r="M213" s="224"/>
      <c r="N213" s="225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T213" s="20" t="s">
        <v>155</v>
      </c>
      <c r="AU213" s="20" t="s">
        <v>88</v>
      </c>
    </row>
    <row r="214" s="2" customFormat="1">
      <c r="A214" s="42"/>
      <c r="B214" s="43"/>
      <c r="C214" s="44"/>
      <c r="D214" s="226" t="s">
        <v>156</v>
      </c>
      <c r="E214" s="44"/>
      <c r="F214" s="227" t="s">
        <v>3480</v>
      </c>
      <c r="G214" s="44"/>
      <c r="H214" s="44"/>
      <c r="I214" s="223"/>
      <c r="J214" s="44"/>
      <c r="K214" s="44"/>
      <c r="L214" s="48"/>
      <c r="M214" s="224"/>
      <c r="N214" s="225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156</v>
      </c>
      <c r="AU214" s="20" t="s">
        <v>88</v>
      </c>
    </row>
    <row r="215" s="2" customFormat="1" ht="24.15" customHeight="1">
      <c r="A215" s="42"/>
      <c r="B215" s="43"/>
      <c r="C215" s="208" t="s">
        <v>737</v>
      </c>
      <c r="D215" s="208" t="s">
        <v>149</v>
      </c>
      <c r="E215" s="209" t="s">
        <v>3481</v>
      </c>
      <c r="F215" s="210" t="s">
        <v>3482</v>
      </c>
      <c r="G215" s="211" t="s">
        <v>802</v>
      </c>
      <c r="H215" s="212">
        <v>1</v>
      </c>
      <c r="I215" s="213"/>
      <c r="J215" s="214">
        <f>ROUND(I215*H215,2)</f>
        <v>0</v>
      </c>
      <c r="K215" s="210" t="s">
        <v>152</v>
      </c>
      <c r="L215" s="48"/>
      <c r="M215" s="215" t="s">
        <v>32</v>
      </c>
      <c r="N215" s="216" t="s">
        <v>49</v>
      </c>
      <c r="O215" s="88"/>
      <c r="P215" s="217">
        <f>O215*H215</f>
        <v>0</v>
      </c>
      <c r="Q215" s="217">
        <v>0.00062</v>
      </c>
      <c r="R215" s="217">
        <f>Q215*H215</f>
        <v>0.00062</v>
      </c>
      <c r="S215" s="217">
        <v>0</v>
      </c>
      <c r="T215" s="218">
        <f>S215*H215</f>
        <v>0</v>
      </c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R215" s="219" t="s">
        <v>362</v>
      </c>
      <c r="AT215" s="219" t="s">
        <v>149</v>
      </c>
      <c r="AU215" s="219" t="s">
        <v>88</v>
      </c>
      <c r="AY215" s="20" t="s">
        <v>146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20" t="s">
        <v>86</v>
      </c>
      <c r="BK215" s="220">
        <f>ROUND(I215*H215,2)</f>
        <v>0</v>
      </c>
      <c r="BL215" s="20" t="s">
        <v>362</v>
      </c>
      <c r="BM215" s="219" t="s">
        <v>3483</v>
      </c>
    </row>
    <row r="216" s="2" customFormat="1">
      <c r="A216" s="42"/>
      <c r="B216" s="43"/>
      <c r="C216" s="44"/>
      <c r="D216" s="221" t="s">
        <v>155</v>
      </c>
      <c r="E216" s="44"/>
      <c r="F216" s="222" t="s">
        <v>3484</v>
      </c>
      <c r="G216" s="44"/>
      <c r="H216" s="44"/>
      <c r="I216" s="223"/>
      <c r="J216" s="44"/>
      <c r="K216" s="44"/>
      <c r="L216" s="48"/>
      <c r="M216" s="224"/>
      <c r="N216" s="225"/>
      <c r="O216" s="88"/>
      <c r="P216" s="88"/>
      <c r="Q216" s="88"/>
      <c r="R216" s="88"/>
      <c r="S216" s="88"/>
      <c r="T216" s="89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T216" s="20" t="s">
        <v>155</v>
      </c>
      <c r="AU216" s="20" t="s">
        <v>88</v>
      </c>
    </row>
    <row r="217" s="2" customFormat="1">
      <c r="A217" s="42"/>
      <c r="B217" s="43"/>
      <c r="C217" s="44"/>
      <c r="D217" s="226" t="s">
        <v>156</v>
      </c>
      <c r="E217" s="44"/>
      <c r="F217" s="227" t="s">
        <v>3485</v>
      </c>
      <c r="G217" s="44"/>
      <c r="H217" s="44"/>
      <c r="I217" s="223"/>
      <c r="J217" s="44"/>
      <c r="K217" s="44"/>
      <c r="L217" s="48"/>
      <c r="M217" s="224"/>
      <c r="N217" s="225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0" t="s">
        <v>156</v>
      </c>
      <c r="AU217" s="20" t="s">
        <v>88</v>
      </c>
    </row>
    <row r="218" s="2" customFormat="1" ht="21.75" customHeight="1">
      <c r="A218" s="42"/>
      <c r="B218" s="43"/>
      <c r="C218" s="208" t="s">
        <v>743</v>
      </c>
      <c r="D218" s="208" t="s">
        <v>149</v>
      </c>
      <c r="E218" s="209" t="s">
        <v>3486</v>
      </c>
      <c r="F218" s="210" t="s">
        <v>3487</v>
      </c>
      <c r="G218" s="211" t="s">
        <v>802</v>
      </c>
      <c r="H218" s="212">
        <v>2</v>
      </c>
      <c r="I218" s="213"/>
      <c r="J218" s="214">
        <f>ROUND(I218*H218,2)</f>
        <v>0</v>
      </c>
      <c r="K218" s="210" t="s">
        <v>152</v>
      </c>
      <c r="L218" s="48"/>
      <c r="M218" s="215" t="s">
        <v>32</v>
      </c>
      <c r="N218" s="216" t="s">
        <v>49</v>
      </c>
      <c r="O218" s="88"/>
      <c r="P218" s="217">
        <f>O218*H218</f>
        <v>0</v>
      </c>
      <c r="Q218" s="217">
        <v>0.00084000000000000003</v>
      </c>
      <c r="R218" s="217">
        <f>Q218*H218</f>
        <v>0.0016800000000000001</v>
      </c>
      <c r="S218" s="217">
        <v>0</v>
      </c>
      <c r="T218" s="21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19" t="s">
        <v>362</v>
      </c>
      <c r="AT218" s="219" t="s">
        <v>149</v>
      </c>
      <c r="AU218" s="219" t="s">
        <v>88</v>
      </c>
      <c r="AY218" s="20" t="s">
        <v>146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86</v>
      </c>
      <c r="BK218" s="220">
        <f>ROUND(I218*H218,2)</f>
        <v>0</v>
      </c>
      <c r="BL218" s="20" t="s">
        <v>362</v>
      </c>
      <c r="BM218" s="219" t="s">
        <v>3488</v>
      </c>
    </row>
    <row r="219" s="2" customFormat="1">
      <c r="A219" s="42"/>
      <c r="B219" s="43"/>
      <c r="C219" s="44"/>
      <c r="D219" s="221" t="s">
        <v>155</v>
      </c>
      <c r="E219" s="44"/>
      <c r="F219" s="222" t="s">
        <v>3489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155</v>
      </c>
      <c r="AU219" s="20" t="s">
        <v>88</v>
      </c>
    </row>
    <row r="220" s="2" customFormat="1">
      <c r="A220" s="42"/>
      <c r="B220" s="43"/>
      <c r="C220" s="44"/>
      <c r="D220" s="226" t="s">
        <v>156</v>
      </c>
      <c r="E220" s="44"/>
      <c r="F220" s="227" t="s">
        <v>3490</v>
      </c>
      <c r="G220" s="44"/>
      <c r="H220" s="44"/>
      <c r="I220" s="223"/>
      <c r="J220" s="44"/>
      <c r="K220" s="44"/>
      <c r="L220" s="48"/>
      <c r="M220" s="224"/>
      <c r="N220" s="225"/>
      <c r="O220" s="88"/>
      <c r="P220" s="88"/>
      <c r="Q220" s="88"/>
      <c r="R220" s="88"/>
      <c r="S220" s="88"/>
      <c r="T220" s="89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T220" s="20" t="s">
        <v>156</v>
      </c>
      <c r="AU220" s="20" t="s">
        <v>88</v>
      </c>
    </row>
    <row r="221" s="2" customFormat="1" ht="21.75" customHeight="1">
      <c r="A221" s="42"/>
      <c r="B221" s="43"/>
      <c r="C221" s="208" t="s">
        <v>749</v>
      </c>
      <c r="D221" s="208" t="s">
        <v>149</v>
      </c>
      <c r="E221" s="209" t="s">
        <v>3491</v>
      </c>
      <c r="F221" s="210" t="s">
        <v>3492</v>
      </c>
      <c r="G221" s="211" t="s">
        <v>802</v>
      </c>
      <c r="H221" s="212">
        <v>1</v>
      </c>
      <c r="I221" s="213"/>
      <c r="J221" s="214">
        <f>ROUND(I221*H221,2)</f>
        <v>0</v>
      </c>
      <c r="K221" s="210" t="s">
        <v>152</v>
      </c>
      <c r="L221" s="48"/>
      <c r="M221" s="215" t="s">
        <v>32</v>
      </c>
      <c r="N221" s="216" t="s">
        <v>49</v>
      </c>
      <c r="O221" s="88"/>
      <c r="P221" s="217">
        <f>O221*H221</f>
        <v>0</v>
      </c>
      <c r="Q221" s="217">
        <v>0.00051999999999999995</v>
      </c>
      <c r="R221" s="217">
        <f>Q221*H221</f>
        <v>0.00051999999999999995</v>
      </c>
      <c r="S221" s="217">
        <v>0</v>
      </c>
      <c r="T221" s="218">
        <f>S221*H221</f>
        <v>0</v>
      </c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R221" s="219" t="s">
        <v>362</v>
      </c>
      <c r="AT221" s="219" t="s">
        <v>149</v>
      </c>
      <c r="AU221" s="219" t="s">
        <v>88</v>
      </c>
      <c r="AY221" s="20" t="s">
        <v>146</v>
      </c>
      <c r="BE221" s="220">
        <f>IF(N221="základní",J221,0)</f>
        <v>0</v>
      </c>
      <c r="BF221" s="220">
        <f>IF(N221="snížená",J221,0)</f>
        <v>0</v>
      </c>
      <c r="BG221" s="220">
        <f>IF(N221="zákl. přenesená",J221,0)</f>
        <v>0</v>
      </c>
      <c r="BH221" s="220">
        <f>IF(N221="sníž. přenesená",J221,0)</f>
        <v>0</v>
      </c>
      <c r="BI221" s="220">
        <f>IF(N221="nulová",J221,0)</f>
        <v>0</v>
      </c>
      <c r="BJ221" s="20" t="s">
        <v>86</v>
      </c>
      <c r="BK221" s="220">
        <f>ROUND(I221*H221,2)</f>
        <v>0</v>
      </c>
      <c r="BL221" s="20" t="s">
        <v>362</v>
      </c>
      <c r="BM221" s="219" t="s">
        <v>3493</v>
      </c>
    </row>
    <row r="222" s="2" customFormat="1">
      <c r="A222" s="42"/>
      <c r="B222" s="43"/>
      <c r="C222" s="44"/>
      <c r="D222" s="221" t="s">
        <v>155</v>
      </c>
      <c r="E222" s="44"/>
      <c r="F222" s="222" t="s">
        <v>3494</v>
      </c>
      <c r="G222" s="44"/>
      <c r="H222" s="44"/>
      <c r="I222" s="223"/>
      <c r="J222" s="44"/>
      <c r="K222" s="44"/>
      <c r="L222" s="48"/>
      <c r="M222" s="224"/>
      <c r="N222" s="225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T222" s="20" t="s">
        <v>155</v>
      </c>
      <c r="AU222" s="20" t="s">
        <v>88</v>
      </c>
    </row>
    <row r="223" s="2" customFormat="1">
      <c r="A223" s="42"/>
      <c r="B223" s="43"/>
      <c r="C223" s="44"/>
      <c r="D223" s="226" t="s">
        <v>156</v>
      </c>
      <c r="E223" s="44"/>
      <c r="F223" s="227" t="s">
        <v>3495</v>
      </c>
      <c r="G223" s="44"/>
      <c r="H223" s="44"/>
      <c r="I223" s="223"/>
      <c r="J223" s="44"/>
      <c r="K223" s="44"/>
      <c r="L223" s="48"/>
      <c r="M223" s="224"/>
      <c r="N223" s="225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0" t="s">
        <v>156</v>
      </c>
      <c r="AU223" s="20" t="s">
        <v>88</v>
      </c>
    </row>
    <row r="224" s="2" customFormat="1" ht="24.15" customHeight="1">
      <c r="A224" s="42"/>
      <c r="B224" s="43"/>
      <c r="C224" s="208" t="s">
        <v>755</v>
      </c>
      <c r="D224" s="208" t="s">
        <v>149</v>
      </c>
      <c r="E224" s="209" t="s">
        <v>3496</v>
      </c>
      <c r="F224" s="210" t="s">
        <v>3497</v>
      </c>
      <c r="G224" s="211" t="s">
        <v>802</v>
      </c>
      <c r="H224" s="212">
        <v>1</v>
      </c>
      <c r="I224" s="213"/>
      <c r="J224" s="214">
        <f>ROUND(I224*H224,2)</f>
        <v>0</v>
      </c>
      <c r="K224" s="210" t="s">
        <v>152</v>
      </c>
      <c r="L224" s="48"/>
      <c r="M224" s="215" t="s">
        <v>32</v>
      </c>
      <c r="N224" s="216" t="s">
        <v>49</v>
      </c>
      <c r="O224" s="88"/>
      <c r="P224" s="217">
        <f>O224*H224</f>
        <v>0</v>
      </c>
      <c r="Q224" s="217">
        <v>0.00056999999999999998</v>
      </c>
      <c r="R224" s="217">
        <f>Q224*H224</f>
        <v>0.00056999999999999998</v>
      </c>
      <c r="S224" s="217">
        <v>0</v>
      </c>
      <c r="T224" s="218">
        <f>S224*H224</f>
        <v>0</v>
      </c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R224" s="219" t="s">
        <v>362</v>
      </c>
      <c r="AT224" s="219" t="s">
        <v>149</v>
      </c>
      <c r="AU224" s="219" t="s">
        <v>88</v>
      </c>
      <c r="AY224" s="20" t="s">
        <v>146</v>
      </c>
      <c r="BE224" s="220">
        <f>IF(N224="základní",J224,0)</f>
        <v>0</v>
      </c>
      <c r="BF224" s="220">
        <f>IF(N224="snížená",J224,0)</f>
        <v>0</v>
      </c>
      <c r="BG224" s="220">
        <f>IF(N224="zákl. přenesená",J224,0)</f>
        <v>0</v>
      </c>
      <c r="BH224" s="220">
        <f>IF(N224="sníž. přenesená",J224,0)</f>
        <v>0</v>
      </c>
      <c r="BI224" s="220">
        <f>IF(N224="nulová",J224,0)</f>
        <v>0</v>
      </c>
      <c r="BJ224" s="20" t="s">
        <v>86</v>
      </c>
      <c r="BK224" s="220">
        <f>ROUND(I224*H224,2)</f>
        <v>0</v>
      </c>
      <c r="BL224" s="20" t="s">
        <v>362</v>
      </c>
      <c r="BM224" s="219" t="s">
        <v>3498</v>
      </c>
    </row>
    <row r="225" s="2" customFormat="1">
      <c r="A225" s="42"/>
      <c r="B225" s="43"/>
      <c r="C225" s="44"/>
      <c r="D225" s="221" t="s">
        <v>155</v>
      </c>
      <c r="E225" s="44"/>
      <c r="F225" s="222" t="s">
        <v>3499</v>
      </c>
      <c r="G225" s="44"/>
      <c r="H225" s="44"/>
      <c r="I225" s="223"/>
      <c r="J225" s="44"/>
      <c r="K225" s="44"/>
      <c r="L225" s="48"/>
      <c r="M225" s="224"/>
      <c r="N225" s="225"/>
      <c r="O225" s="88"/>
      <c r="P225" s="88"/>
      <c r="Q225" s="88"/>
      <c r="R225" s="88"/>
      <c r="S225" s="88"/>
      <c r="T225" s="89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T225" s="20" t="s">
        <v>155</v>
      </c>
      <c r="AU225" s="20" t="s">
        <v>88</v>
      </c>
    </row>
    <row r="226" s="2" customFormat="1">
      <c r="A226" s="42"/>
      <c r="B226" s="43"/>
      <c r="C226" s="44"/>
      <c r="D226" s="226" t="s">
        <v>156</v>
      </c>
      <c r="E226" s="44"/>
      <c r="F226" s="227" t="s">
        <v>3500</v>
      </c>
      <c r="G226" s="44"/>
      <c r="H226" s="44"/>
      <c r="I226" s="223"/>
      <c r="J226" s="44"/>
      <c r="K226" s="44"/>
      <c r="L226" s="48"/>
      <c r="M226" s="224"/>
      <c r="N226" s="225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0" t="s">
        <v>156</v>
      </c>
      <c r="AU226" s="20" t="s">
        <v>88</v>
      </c>
    </row>
    <row r="227" s="2" customFormat="1" ht="24.15" customHeight="1">
      <c r="A227" s="42"/>
      <c r="B227" s="43"/>
      <c r="C227" s="208" t="s">
        <v>762</v>
      </c>
      <c r="D227" s="208" t="s">
        <v>149</v>
      </c>
      <c r="E227" s="209" t="s">
        <v>3501</v>
      </c>
      <c r="F227" s="210" t="s">
        <v>3502</v>
      </c>
      <c r="G227" s="211" t="s">
        <v>802</v>
      </c>
      <c r="H227" s="212">
        <v>1</v>
      </c>
      <c r="I227" s="213"/>
      <c r="J227" s="214">
        <f>ROUND(I227*H227,2)</f>
        <v>0</v>
      </c>
      <c r="K227" s="210" t="s">
        <v>152</v>
      </c>
      <c r="L227" s="48"/>
      <c r="M227" s="215" t="s">
        <v>32</v>
      </c>
      <c r="N227" s="216" t="s">
        <v>49</v>
      </c>
      <c r="O227" s="88"/>
      <c r="P227" s="217">
        <f>O227*H227</f>
        <v>0</v>
      </c>
      <c r="Q227" s="217">
        <v>0.00124</v>
      </c>
      <c r="R227" s="217">
        <f>Q227*H227</f>
        <v>0.00124</v>
      </c>
      <c r="S227" s="217">
        <v>0</v>
      </c>
      <c r="T227" s="218">
        <f>S227*H227</f>
        <v>0</v>
      </c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R227" s="219" t="s">
        <v>362</v>
      </c>
      <c r="AT227" s="219" t="s">
        <v>149</v>
      </c>
      <c r="AU227" s="219" t="s">
        <v>88</v>
      </c>
      <c r="AY227" s="20" t="s">
        <v>146</v>
      </c>
      <c r="BE227" s="220">
        <f>IF(N227="základní",J227,0)</f>
        <v>0</v>
      </c>
      <c r="BF227" s="220">
        <f>IF(N227="snížená",J227,0)</f>
        <v>0</v>
      </c>
      <c r="BG227" s="220">
        <f>IF(N227="zákl. přenesená",J227,0)</f>
        <v>0</v>
      </c>
      <c r="BH227" s="220">
        <f>IF(N227="sníž. přenesená",J227,0)</f>
        <v>0</v>
      </c>
      <c r="BI227" s="220">
        <f>IF(N227="nulová",J227,0)</f>
        <v>0</v>
      </c>
      <c r="BJ227" s="20" t="s">
        <v>86</v>
      </c>
      <c r="BK227" s="220">
        <f>ROUND(I227*H227,2)</f>
        <v>0</v>
      </c>
      <c r="BL227" s="20" t="s">
        <v>362</v>
      </c>
      <c r="BM227" s="219" t="s">
        <v>3503</v>
      </c>
    </row>
    <row r="228" s="2" customFormat="1">
      <c r="A228" s="42"/>
      <c r="B228" s="43"/>
      <c r="C228" s="44"/>
      <c r="D228" s="221" t="s">
        <v>155</v>
      </c>
      <c r="E228" s="44"/>
      <c r="F228" s="222" t="s">
        <v>3504</v>
      </c>
      <c r="G228" s="44"/>
      <c r="H228" s="44"/>
      <c r="I228" s="223"/>
      <c r="J228" s="44"/>
      <c r="K228" s="44"/>
      <c r="L228" s="48"/>
      <c r="M228" s="224"/>
      <c r="N228" s="225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0" t="s">
        <v>155</v>
      </c>
      <c r="AU228" s="20" t="s">
        <v>88</v>
      </c>
    </row>
    <row r="229" s="2" customFormat="1">
      <c r="A229" s="42"/>
      <c r="B229" s="43"/>
      <c r="C229" s="44"/>
      <c r="D229" s="226" t="s">
        <v>156</v>
      </c>
      <c r="E229" s="44"/>
      <c r="F229" s="227" t="s">
        <v>3505</v>
      </c>
      <c r="G229" s="44"/>
      <c r="H229" s="44"/>
      <c r="I229" s="223"/>
      <c r="J229" s="44"/>
      <c r="K229" s="44"/>
      <c r="L229" s="48"/>
      <c r="M229" s="224"/>
      <c r="N229" s="225"/>
      <c r="O229" s="88"/>
      <c r="P229" s="88"/>
      <c r="Q229" s="88"/>
      <c r="R229" s="88"/>
      <c r="S229" s="88"/>
      <c r="T229" s="89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T229" s="20" t="s">
        <v>156</v>
      </c>
      <c r="AU229" s="20" t="s">
        <v>88</v>
      </c>
    </row>
    <row r="230" s="2" customFormat="1" ht="24.15" customHeight="1">
      <c r="A230" s="42"/>
      <c r="B230" s="43"/>
      <c r="C230" s="208" t="s">
        <v>768</v>
      </c>
      <c r="D230" s="208" t="s">
        <v>149</v>
      </c>
      <c r="E230" s="209" t="s">
        <v>3506</v>
      </c>
      <c r="F230" s="210" t="s">
        <v>3507</v>
      </c>
      <c r="G230" s="211" t="s">
        <v>802</v>
      </c>
      <c r="H230" s="212">
        <v>1</v>
      </c>
      <c r="I230" s="213"/>
      <c r="J230" s="214">
        <f>ROUND(I230*H230,2)</f>
        <v>0</v>
      </c>
      <c r="K230" s="210" t="s">
        <v>152</v>
      </c>
      <c r="L230" s="48"/>
      <c r="M230" s="215" t="s">
        <v>32</v>
      </c>
      <c r="N230" s="216" t="s">
        <v>49</v>
      </c>
      <c r="O230" s="88"/>
      <c r="P230" s="217">
        <f>O230*H230</f>
        <v>0</v>
      </c>
      <c r="Q230" s="217">
        <v>0.00114</v>
      </c>
      <c r="R230" s="217">
        <f>Q230*H230</f>
        <v>0.00114</v>
      </c>
      <c r="S230" s="217">
        <v>0</v>
      </c>
      <c r="T230" s="218">
        <f>S230*H230</f>
        <v>0</v>
      </c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R230" s="219" t="s">
        <v>362</v>
      </c>
      <c r="AT230" s="219" t="s">
        <v>149</v>
      </c>
      <c r="AU230" s="219" t="s">
        <v>88</v>
      </c>
      <c r="AY230" s="20" t="s">
        <v>146</v>
      </c>
      <c r="BE230" s="220">
        <f>IF(N230="základní",J230,0)</f>
        <v>0</v>
      </c>
      <c r="BF230" s="220">
        <f>IF(N230="snížená",J230,0)</f>
        <v>0</v>
      </c>
      <c r="BG230" s="220">
        <f>IF(N230="zákl. přenesená",J230,0)</f>
        <v>0</v>
      </c>
      <c r="BH230" s="220">
        <f>IF(N230="sníž. přenesená",J230,0)</f>
        <v>0</v>
      </c>
      <c r="BI230" s="220">
        <f>IF(N230="nulová",J230,0)</f>
        <v>0</v>
      </c>
      <c r="BJ230" s="20" t="s">
        <v>86</v>
      </c>
      <c r="BK230" s="220">
        <f>ROUND(I230*H230,2)</f>
        <v>0</v>
      </c>
      <c r="BL230" s="20" t="s">
        <v>362</v>
      </c>
      <c r="BM230" s="219" t="s">
        <v>3508</v>
      </c>
    </row>
    <row r="231" s="2" customFormat="1">
      <c r="A231" s="42"/>
      <c r="B231" s="43"/>
      <c r="C231" s="44"/>
      <c r="D231" s="221" t="s">
        <v>155</v>
      </c>
      <c r="E231" s="44"/>
      <c r="F231" s="222" t="s">
        <v>3509</v>
      </c>
      <c r="G231" s="44"/>
      <c r="H231" s="44"/>
      <c r="I231" s="223"/>
      <c r="J231" s="44"/>
      <c r="K231" s="44"/>
      <c r="L231" s="48"/>
      <c r="M231" s="224"/>
      <c r="N231" s="225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T231" s="20" t="s">
        <v>155</v>
      </c>
      <c r="AU231" s="20" t="s">
        <v>88</v>
      </c>
    </row>
    <row r="232" s="2" customFormat="1">
      <c r="A232" s="42"/>
      <c r="B232" s="43"/>
      <c r="C232" s="44"/>
      <c r="D232" s="226" t="s">
        <v>156</v>
      </c>
      <c r="E232" s="44"/>
      <c r="F232" s="227" t="s">
        <v>3510</v>
      </c>
      <c r="G232" s="44"/>
      <c r="H232" s="44"/>
      <c r="I232" s="223"/>
      <c r="J232" s="44"/>
      <c r="K232" s="44"/>
      <c r="L232" s="48"/>
      <c r="M232" s="224"/>
      <c r="N232" s="225"/>
      <c r="O232" s="88"/>
      <c r="P232" s="88"/>
      <c r="Q232" s="88"/>
      <c r="R232" s="88"/>
      <c r="S232" s="88"/>
      <c r="T232" s="89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T232" s="20" t="s">
        <v>156</v>
      </c>
      <c r="AU232" s="20" t="s">
        <v>88</v>
      </c>
    </row>
    <row r="233" s="2" customFormat="1" ht="21.75" customHeight="1">
      <c r="A233" s="42"/>
      <c r="B233" s="43"/>
      <c r="C233" s="208" t="s">
        <v>774</v>
      </c>
      <c r="D233" s="208" t="s">
        <v>149</v>
      </c>
      <c r="E233" s="209" t="s">
        <v>3511</v>
      </c>
      <c r="F233" s="210" t="s">
        <v>3512</v>
      </c>
      <c r="G233" s="211" t="s">
        <v>802</v>
      </c>
      <c r="H233" s="212">
        <v>12</v>
      </c>
      <c r="I233" s="213"/>
      <c r="J233" s="214">
        <f>ROUND(I233*H233,2)</f>
        <v>0</v>
      </c>
      <c r="K233" s="210" t="s">
        <v>152</v>
      </c>
      <c r="L233" s="48"/>
      <c r="M233" s="215" t="s">
        <v>32</v>
      </c>
      <c r="N233" s="216" t="s">
        <v>49</v>
      </c>
      <c r="O233" s="88"/>
      <c r="P233" s="217">
        <f>O233*H233</f>
        <v>0</v>
      </c>
      <c r="Q233" s="217">
        <v>0.00021000000000000001</v>
      </c>
      <c r="R233" s="217">
        <f>Q233*H233</f>
        <v>0.0025200000000000001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362</v>
      </c>
      <c r="AT233" s="219" t="s">
        <v>149</v>
      </c>
      <c r="AU233" s="219" t="s">
        <v>88</v>
      </c>
      <c r="AY233" s="20" t="s">
        <v>146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86</v>
      </c>
      <c r="BK233" s="220">
        <f>ROUND(I233*H233,2)</f>
        <v>0</v>
      </c>
      <c r="BL233" s="20" t="s">
        <v>362</v>
      </c>
      <c r="BM233" s="219" t="s">
        <v>3513</v>
      </c>
    </row>
    <row r="234" s="2" customFormat="1">
      <c r="A234" s="42"/>
      <c r="B234" s="43"/>
      <c r="C234" s="44"/>
      <c r="D234" s="221" t="s">
        <v>155</v>
      </c>
      <c r="E234" s="44"/>
      <c r="F234" s="222" t="s">
        <v>3514</v>
      </c>
      <c r="G234" s="44"/>
      <c r="H234" s="44"/>
      <c r="I234" s="223"/>
      <c r="J234" s="44"/>
      <c r="K234" s="44"/>
      <c r="L234" s="48"/>
      <c r="M234" s="224"/>
      <c r="N234" s="22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155</v>
      </c>
      <c r="AU234" s="20" t="s">
        <v>88</v>
      </c>
    </row>
    <row r="235" s="2" customFormat="1">
      <c r="A235" s="42"/>
      <c r="B235" s="43"/>
      <c r="C235" s="44"/>
      <c r="D235" s="226" t="s">
        <v>156</v>
      </c>
      <c r="E235" s="44"/>
      <c r="F235" s="227" t="s">
        <v>3515</v>
      </c>
      <c r="G235" s="44"/>
      <c r="H235" s="44"/>
      <c r="I235" s="223"/>
      <c r="J235" s="44"/>
      <c r="K235" s="44"/>
      <c r="L235" s="48"/>
      <c r="M235" s="224"/>
      <c r="N235" s="225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0" t="s">
        <v>156</v>
      </c>
      <c r="AU235" s="20" t="s">
        <v>88</v>
      </c>
    </row>
    <row r="236" s="2" customFormat="1" ht="21.75" customHeight="1">
      <c r="A236" s="42"/>
      <c r="B236" s="43"/>
      <c r="C236" s="208" t="s">
        <v>781</v>
      </c>
      <c r="D236" s="208" t="s">
        <v>149</v>
      </c>
      <c r="E236" s="209" t="s">
        <v>3516</v>
      </c>
      <c r="F236" s="210" t="s">
        <v>3517</v>
      </c>
      <c r="G236" s="211" t="s">
        <v>802</v>
      </c>
      <c r="H236" s="212">
        <v>20</v>
      </c>
      <c r="I236" s="213"/>
      <c r="J236" s="214">
        <f>ROUND(I236*H236,2)</f>
        <v>0</v>
      </c>
      <c r="K236" s="210" t="s">
        <v>32</v>
      </c>
      <c r="L236" s="48"/>
      <c r="M236" s="215" t="s">
        <v>32</v>
      </c>
      <c r="N236" s="216" t="s">
        <v>49</v>
      </c>
      <c r="O236" s="88"/>
      <c r="P236" s="217">
        <f>O236*H236</f>
        <v>0</v>
      </c>
      <c r="Q236" s="217">
        <v>0.00050000000000000001</v>
      </c>
      <c r="R236" s="217">
        <f>Q236*H236</f>
        <v>0.01</v>
      </c>
      <c r="S236" s="217">
        <v>0</v>
      </c>
      <c r="T236" s="218">
        <f>S236*H236</f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R236" s="219" t="s">
        <v>362</v>
      </c>
      <c r="AT236" s="219" t="s">
        <v>149</v>
      </c>
      <c r="AU236" s="219" t="s">
        <v>88</v>
      </c>
      <c r="AY236" s="20" t="s">
        <v>146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20" t="s">
        <v>86</v>
      </c>
      <c r="BK236" s="220">
        <f>ROUND(I236*H236,2)</f>
        <v>0</v>
      </c>
      <c r="BL236" s="20" t="s">
        <v>362</v>
      </c>
      <c r="BM236" s="219" t="s">
        <v>3518</v>
      </c>
    </row>
    <row r="237" s="2" customFormat="1" ht="24.15" customHeight="1">
      <c r="A237" s="42"/>
      <c r="B237" s="43"/>
      <c r="C237" s="208" t="s">
        <v>787</v>
      </c>
      <c r="D237" s="208" t="s">
        <v>149</v>
      </c>
      <c r="E237" s="209" t="s">
        <v>3519</v>
      </c>
      <c r="F237" s="210" t="s">
        <v>3520</v>
      </c>
      <c r="G237" s="211" t="s">
        <v>802</v>
      </c>
      <c r="H237" s="212">
        <v>8</v>
      </c>
      <c r="I237" s="213"/>
      <c r="J237" s="214">
        <f>ROUND(I237*H237,2)</f>
        <v>0</v>
      </c>
      <c r="K237" s="210" t="s">
        <v>3271</v>
      </c>
      <c r="L237" s="48"/>
      <c r="M237" s="215" t="s">
        <v>32</v>
      </c>
      <c r="N237" s="216" t="s">
        <v>49</v>
      </c>
      <c r="O237" s="88"/>
      <c r="P237" s="217">
        <f>O237*H237</f>
        <v>0</v>
      </c>
      <c r="Q237" s="217">
        <v>0.00069999999999999999</v>
      </c>
      <c r="R237" s="217">
        <f>Q237*H237</f>
        <v>0.0055999999999999999</v>
      </c>
      <c r="S237" s="217">
        <v>0</v>
      </c>
      <c r="T237" s="218">
        <f>S237*H237</f>
        <v>0</v>
      </c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R237" s="219" t="s">
        <v>362</v>
      </c>
      <c r="AT237" s="219" t="s">
        <v>149</v>
      </c>
      <c r="AU237" s="219" t="s">
        <v>88</v>
      </c>
      <c r="AY237" s="20" t="s">
        <v>146</v>
      </c>
      <c r="BE237" s="220">
        <f>IF(N237="základní",J237,0)</f>
        <v>0</v>
      </c>
      <c r="BF237" s="220">
        <f>IF(N237="snížená",J237,0)</f>
        <v>0</v>
      </c>
      <c r="BG237" s="220">
        <f>IF(N237="zákl. přenesená",J237,0)</f>
        <v>0</v>
      </c>
      <c r="BH237" s="220">
        <f>IF(N237="sníž. přenesená",J237,0)</f>
        <v>0</v>
      </c>
      <c r="BI237" s="220">
        <f>IF(N237="nulová",J237,0)</f>
        <v>0</v>
      </c>
      <c r="BJ237" s="20" t="s">
        <v>86</v>
      </c>
      <c r="BK237" s="220">
        <f>ROUND(I237*H237,2)</f>
        <v>0</v>
      </c>
      <c r="BL237" s="20" t="s">
        <v>362</v>
      </c>
      <c r="BM237" s="219" t="s">
        <v>3521</v>
      </c>
    </row>
    <row r="238" s="2" customFormat="1">
      <c r="A238" s="42"/>
      <c r="B238" s="43"/>
      <c r="C238" s="44"/>
      <c r="D238" s="221" t="s">
        <v>155</v>
      </c>
      <c r="E238" s="44"/>
      <c r="F238" s="222" t="s">
        <v>3522</v>
      </c>
      <c r="G238" s="44"/>
      <c r="H238" s="44"/>
      <c r="I238" s="223"/>
      <c r="J238" s="44"/>
      <c r="K238" s="44"/>
      <c r="L238" s="48"/>
      <c r="M238" s="224"/>
      <c r="N238" s="225"/>
      <c r="O238" s="88"/>
      <c r="P238" s="88"/>
      <c r="Q238" s="88"/>
      <c r="R238" s="88"/>
      <c r="S238" s="88"/>
      <c r="T238" s="89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T238" s="20" t="s">
        <v>155</v>
      </c>
      <c r="AU238" s="20" t="s">
        <v>88</v>
      </c>
    </row>
    <row r="239" s="2" customFormat="1" ht="24.15" customHeight="1">
      <c r="A239" s="42"/>
      <c r="B239" s="43"/>
      <c r="C239" s="208" t="s">
        <v>793</v>
      </c>
      <c r="D239" s="208" t="s">
        <v>149</v>
      </c>
      <c r="E239" s="209" t="s">
        <v>3523</v>
      </c>
      <c r="F239" s="210" t="s">
        <v>3524</v>
      </c>
      <c r="G239" s="211" t="s">
        <v>802</v>
      </c>
      <c r="H239" s="212">
        <v>12</v>
      </c>
      <c r="I239" s="213"/>
      <c r="J239" s="214">
        <f>ROUND(I239*H239,2)</f>
        <v>0</v>
      </c>
      <c r="K239" s="210" t="s">
        <v>3271</v>
      </c>
      <c r="L239" s="48"/>
      <c r="M239" s="215" t="s">
        <v>32</v>
      </c>
      <c r="N239" s="216" t="s">
        <v>49</v>
      </c>
      <c r="O239" s="88"/>
      <c r="P239" s="217">
        <f>O239*H239</f>
        <v>0</v>
      </c>
      <c r="Q239" s="217">
        <v>0.00107</v>
      </c>
      <c r="R239" s="217">
        <f>Q239*H239</f>
        <v>0.012840000000000001</v>
      </c>
      <c r="S239" s="217">
        <v>0</v>
      </c>
      <c r="T239" s="218">
        <f>S239*H239</f>
        <v>0</v>
      </c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R239" s="219" t="s">
        <v>362</v>
      </c>
      <c r="AT239" s="219" t="s">
        <v>149</v>
      </c>
      <c r="AU239" s="219" t="s">
        <v>88</v>
      </c>
      <c r="AY239" s="20" t="s">
        <v>146</v>
      </c>
      <c r="BE239" s="220">
        <f>IF(N239="základní",J239,0)</f>
        <v>0</v>
      </c>
      <c r="BF239" s="220">
        <f>IF(N239="snížená",J239,0)</f>
        <v>0</v>
      </c>
      <c r="BG239" s="220">
        <f>IF(N239="zákl. přenesená",J239,0)</f>
        <v>0</v>
      </c>
      <c r="BH239" s="220">
        <f>IF(N239="sníž. přenesená",J239,0)</f>
        <v>0</v>
      </c>
      <c r="BI239" s="220">
        <f>IF(N239="nulová",J239,0)</f>
        <v>0</v>
      </c>
      <c r="BJ239" s="20" t="s">
        <v>86</v>
      </c>
      <c r="BK239" s="220">
        <f>ROUND(I239*H239,2)</f>
        <v>0</v>
      </c>
      <c r="BL239" s="20" t="s">
        <v>362</v>
      </c>
      <c r="BM239" s="219" t="s">
        <v>3525</v>
      </c>
    </row>
    <row r="240" s="2" customFormat="1">
      <c r="A240" s="42"/>
      <c r="B240" s="43"/>
      <c r="C240" s="44"/>
      <c r="D240" s="221" t="s">
        <v>155</v>
      </c>
      <c r="E240" s="44"/>
      <c r="F240" s="222" t="s">
        <v>3526</v>
      </c>
      <c r="G240" s="44"/>
      <c r="H240" s="44"/>
      <c r="I240" s="223"/>
      <c r="J240" s="44"/>
      <c r="K240" s="44"/>
      <c r="L240" s="48"/>
      <c r="M240" s="224"/>
      <c r="N240" s="225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0" t="s">
        <v>155</v>
      </c>
      <c r="AU240" s="20" t="s">
        <v>88</v>
      </c>
    </row>
    <row r="241" s="2" customFormat="1" ht="33" customHeight="1">
      <c r="A241" s="42"/>
      <c r="B241" s="43"/>
      <c r="C241" s="208" t="s">
        <v>799</v>
      </c>
      <c r="D241" s="208" t="s">
        <v>149</v>
      </c>
      <c r="E241" s="209" t="s">
        <v>3527</v>
      </c>
      <c r="F241" s="210" t="s">
        <v>3528</v>
      </c>
      <c r="G241" s="211" t="s">
        <v>802</v>
      </c>
      <c r="H241" s="212">
        <v>6</v>
      </c>
      <c r="I241" s="213"/>
      <c r="J241" s="214">
        <f>ROUND(I241*H241,2)</f>
        <v>0</v>
      </c>
      <c r="K241" s="210" t="s">
        <v>152</v>
      </c>
      <c r="L241" s="48"/>
      <c r="M241" s="215" t="s">
        <v>32</v>
      </c>
      <c r="N241" s="216" t="s">
        <v>49</v>
      </c>
      <c r="O241" s="88"/>
      <c r="P241" s="217">
        <f>O241*H241</f>
        <v>0</v>
      </c>
      <c r="Q241" s="217">
        <v>0.00055999999999999995</v>
      </c>
      <c r="R241" s="217">
        <f>Q241*H241</f>
        <v>0.0033599999999999997</v>
      </c>
      <c r="S241" s="217">
        <v>0</v>
      </c>
      <c r="T241" s="218">
        <f>S241*H241</f>
        <v>0</v>
      </c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R241" s="219" t="s">
        <v>362</v>
      </c>
      <c r="AT241" s="219" t="s">
        <v>149</v>
      </c>
      <c r="AU241" s="219" t="s">
        <v>88</v>
      </c>
      <c r="AY241" s="20" t="s">
        <v>146</v>
      </c>
      <c r="BE241" s="220">
        <f>IF(N241="základní",J241,0)</f>
        <v>0</v>
      </c>
      <c r="BF241" s="220">
        <f>IF(N241="snížená",J241,0)</f>
        <v>0</v>
      </c>
      <c r="BG241" s="220">
        <f>IF(N241="zákl. přenesená",J241,0)</f>
        <v>0</v>
      </c>
      <c r="BH241" s="220">
        <f>IF(N241="sníž. přenesená",J241,0)</f>
        <v>0</v>
      </c>
      <c r="BI241" s="220">
        <f>IF(N241="nulová",J241,0)</f>
        <v>0</v>
      </c>
      <c r="BJ241" s="20" t="s">
        <v>86</v>
      </c>
      <c r="BK241" s="220">
        <f>ROUND(I241*H241,2)</f>
        <v>0</v>
      </c>
      <c r="BL241" s="20" t="s">
        <v>362</v>
      </c>
      <c r="BM241" s="219" t="s">
        <v>3529</v>
      </c>
    </row>
    <row r="242" s="2" customFormat="1">
      <c r="A242" s="42"/>
      <c r="B242" s="43"/>
      <c r="C242" s="44"/>
      <c r="D242" s="221" t="s">
        <v>155</v>
      </c>
      <c r="E242" s="44"/>
      <c r="F242" s="222" t="s">
        <v>3530</v>
      </c>
      <c r="G242" s="44"/>
      <c r="H242" s="44"/>
      <c r="I242" s="223"/>
      <c r="J242" s="44"/>
      <c r="K242" s="44"/>
      <c r="L242" s="48"/>
      <c r="M242" s="224"/>
      <c r="N242" s="225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0" t="s">
        <v>155</v>
      </c>
      <c r="AU242" s="20" t="s">
        <v>88</v>
      </c>
    </row>
    <row r="243" s="2" customFormat="1">
      <c r="A243" s="42"/>
      <c r="B243" s="43"/>
      <c r="C243" s="44"/>
      <c r="D243" s="226" t="s">
        <v>156</v>
      </c>
      <c r="E243" s="44"/>
      <c r="F243" s="227" t="s">
        <v>3531</v>
      </c>
      <c r="G243" s="44"/>
      <c r="H243" s="44"/>
      <c r="I243" s="223"/>
      <c r="J243" s="44"/>
      <c r="K243" s="44"/>
      <c r="L243" s="48"/>
      <c r="M243" s="224"/>
      <c r="N243" s="225"/>
      <c r="O243" s="88"/>
      <c r="P243" s="88"/>
      <c r="Q243" s="88"/>
      <c r="R243" s="88"/>
      <c r="S243" s="88"/>
      <c r="T243" s="89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T243" s="20" t="s">
        <v>156</v>
      </c>
      <c r="AU243" s="20" t="s">
        <v>88</v>
      </c>
    </row>
    <row r="244" s="2" customFormat="1" ht="21.75" customHeight="1">
      <c r="A244" s="42"/>
      <c r="B244" s="43"/>
      <c r="C244" s="208" t="s">
        <v>811</v>
      </c>
      <c r="D244" s="208" t="s">
        <v>149</v>
      </c>
      <c r="E244" s="209" t="s">
        <v>3532</v>
      </c>
      <c r="F244" s="210" t="s">
        <v>3533</v>
      </c>
      <c r="G244" s="211" t="s">
        <v>265</v>
      </c>
      <c r="H244" s="212">
        <v>0.050999999999999997</v>
      </c>
      <c r="I244" s="213"/>
      <c r="J244" s="214">
        <f>ROUND(I244*H244,2)</f>
        <v>0</v>
      </c>
      <c r="K244" s="210" t="s">
        <v>152</v>
      </c>
      <c r="L244" s="48"/>
      <c r="M244" s="215" t="s">
        <v>32</v>
      </c>
      <c r="N244" s="216" t="s">
        <v>49</v>
      </c>
      <c r="O244" s="88"/>
      <c r="P244" s="217">
        <f>O244*H244</f>
        <v>0</v>
      </c>
      <c r="Q244" s="217">
        <v>0</v>
      </c>
      <c r="R244" s="217">
        <f>Q244*H244</f>
        <v>0</v>
      </c>
      <c r="S244" s="217">
        <v>0</v>
      </c>
      <c r="T244" s="218">
        <f>S244*H244</f>
        <v>0</v>
      </c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R244" s="219" t="s">
        <v>362</v>
      </c>
      <c r="AT244" s="219" t="s">
        <v>149</v>
      </c>
      <c r="AU244" s="219" t="s">
        <v>88</v>
      </c>
      <c r="AY244" s="20" t="s">
        <v>146</v>
      </c>
      <c r="BE244" s="220">
        <f>IF(N244="základní",J244,0)</f>
        <v>0</v>
      </c>
      <c r="BF244" s="220">
        <f>IF(N244="snížená",J244,0)</f>
        <v>0</v>
      </c>
      <c r="BG244" s="220">
        <f>IF(N244="zákl. přenesená",J244,0)</f>
        <v>0</v>
      </c>
      <c r="BH244" s="220">
        <f>IF(N244="sníž. přenesená",J244,0)</f>
        <v>0</v>
      </c>
      <c r="BI244" s="220">
        <f>IF(N244="nulová",J244,0)</f>
        <v>0</v>
      </c>
      <c r="BJ244" s="20" t="s">
        <v>86</v>
      </c>
      <c r="BK244" s="220">
        <f>ROUND(I244*H244,2)</f>
        <v>0</v>
      </c>
      <c r="BL244" s="20" t="s">
        <v>362</v>
      </c>
      <c r="BM244" s="219" t="s">
        <v>3534</v>
      </c>
    </row>
    <row r="245" s="2" customFormat="1">
      <c r="A245" s="42"/>
      <c r="B245" s="43"/>
      <c r="C245" s="44"/>
      <c r="D245" s="221" t="s">
        <v>155</v>
      </c>
      <c r="E245" s="44"/>
      <c r="F245" s="222" t="s">
        <v>3535</v>
      </c>
      <c r="G245" s="44"/>
      <c r="H245" s="44"/>
      <c r="I245" s="223"/>
      <c r="J245" s="44"/>
      <c r="K245" s="44"/>
      <c r="L245" s="48"/>
      <c r="M245" s="224"/>
      <c r="N245" s="225"/>
      <c r="O245" s="88"/>
      <c r="P245" s="88"/>
      <c r="Q245" s="88"/>
      <c r="R245" s="88"/>
      <c r="S245" s="88"/>
      <c r="T245" s="89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T245" s="20" t="s">
        <v>155</v>
      </c>
      <c r="AU245" s="20" t="s">
        <v>88</v>
      </c>
    </row>
    <row r="246" s="2" customFormat="1">
      <c r="A246" s="42"/>
      <c r="B246" s="43"/>
      <c r="C246" s="44"/>
      <c r="D246" s="226" t="s">
        <v>156</v>
      </c>
      <c r="E246" s="44"/>
      <c r="F246" s="227" t="s">
        <v>3536</v>
      </c>
      <c r="G246" s="44"/>
      <c r="H246" s="44"/>
      <c r="I246" s="223"/>
      <c r="J246" s="44"/>
      <c r="K246" s="44"/>
      <c r="L246" s="48"/>
      <c r="M246" s="224"/>
      <c r="N246" s="225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0" t="s">
        <v>156</v>
      </c>
      <c r="AU246" s="20" t="s">
        <v>88</v>
      </c>
    </row>
    <row r="247" s="12" customFormat="1" ht="22.8" customHeight="1">
      <c r="A247" s="12"/>
      <c r="B247" s="192"/>
      <c r="C247" s="193"/>
      <c r="D247" s="194" t="s">
        <v>77</v>
      </c>
      <c r="E247" s="206" t="s">
        <v>3537</v>
      </c>
      <c r="F247" s="206" t="s">
        <v>3538</v>
      </c>
      <c r="G247" s="193"/>
      <c r="H247" s="193"/>
      <c r="I247" s="196"/>
      <c r="J247" s="207">
        <f>BK247</f>
        <v>0</v>
      </c>
      <c r="K247" s="193"/>
      <c r="L247" s="198"/>
      <c r="M247" s="199"/>
      <c r="N247" s="200"/>
      <c r="O247" s="200"/>
      <c r="P247" s="201">
        <f>SUM(P248:P286)</f>
        <v>0</v>
      </c>
      <c r="Q247" s="200"/>
      <c r="R247" s="201">
        <f>SUM(R248:R286)</f>
        <v>2.0307599999999999</v>
      </c>
      <c r="S247" s="200"/>
      <c r="T247" s="202">
        <f>SUM(T248:T286)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3" t="s">
        <v>88</v>
      </c>
      <c r="AT247" s="204" t="s">
        <v>77</v>
      </c>
      <c r="AU247" s="204" t="s">
        <v>86</v>
      </c>
      <c r="AY247" s="203" t="s">
        <v>146</v>
      </c>
      <c r="BK247" s="205">
        <f>SUM(BK248:BK286)</f>
        <v>0</v>
      </c>
    </row>
    <row r="248" s="2" customFormat="1" ht="37.8" customHeight="1">
      <c r="A248" s="42"/>
      <c r="B248" s="43"/>
      <c r="C248" s="208" t="s">
        <v>815</v>
      </c>
      <c r="D248" s="208" t="s">
        <v>149</v>
      </c>
      <c r="E248" s="209" t="s">
        <v>3539</v>
      </c>
      <c r="F248" s="210" t="s">
        <v>3540</v>
      </c>
      <c r="G248" s="211" t="s">
        <v>294</v>
      </c>
      <c r="H248" s="212">
        <v>600</v>
      </c>
      <c r="I248" s="213"/>
      <c r="J248" s="214">
        <f>ROUND(I248*H248,2)</f>
        <v>0</v>
      </c>
      <c r="K248" s="210" t="s">
        <v>32</v>
      </c>
      <c r="L248" s="48"/>
      <c r="M248" s="215" t="s">
        <v>32</v>
      </c>
      <c r="N248" s="216" t="s">
        <v>49</v>
      </c>
      <c r="O248" s="88"/>
      <c r="P248" s="217">
        <f>O248*H248</f>
        <v>0</v>
      </c>
      <c r="Q248" s="217">
        <v>0.00174</v>
      </c>
      <c r="R248" s="217">
        <f>Q248*H248</f>
        <v>1.044</v>
      </c>
      <c r="S248" s="217">
        <v>0</v>
      </c>
      <c r="T248" s="218">
        <f>S248*H248</f>
        <v>0</v>
      </c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R248" s="219" t="s">
        <v>362</v>
      </c>
      <c r="AT248" s="219" t="s">
        <v>149</v>
      </c>
      <c r="AU248" s="219" t="s">
        <v>88</v>
      </c>
      <c r="AY248" s="20" t="s">
        <v>146</v>
      </c>
      <c r="BE248" s="220">
        <f>IF(N248="základní",J248,0)</f>
        <v>0</v>
      </c>
      <c r="BF248" s="220">
        <f>IF(N248="snížená",J248,0)</f>
        <v>0</v>
      </c>
      <c r="BG248" s="220">
        <f>IF(N248="zákl. přenesená",J248,0)</f>
        <v>0</v>
      </c>
      <c r="BH248" s="220">
        <f>IF(N248="sníž. přenesená",J248,0)</f>
        <v>0</v>
      </c>
      <c r="BI248" s="220">
        <f>IF(N248="nulová",J248,0)</f>
        <v>0</v>
      </c>
      <c r="BJ248" s="20" t="s">
        <v>86</v>
      </c>
      <c r="BK248" s="220">
        <f>ROUND(I248*H248,2)</f>
        <v>0</v>
      </c>
      <c r="BL248" s="20" t="s">
        <v>362</v>
      </c>
      <c r="BM248" s="219" t="s">
        <v>3541</v>
      </c>
    </row>
    <row r="249" s="2" customFormat="1">
      <c r="A249" s="42"/>
      <c r="B249" s="43"/>
      <c r="C249" s="44"/>
      <c r="D249" s="221" t="s">
        <v>155</v>
      </c>
      <c r="E249" s="44"/>
      <c r="F249" s="222" t="s">
        <v>3540</v>
      </c>
      <c r="G249" s="44"/>
      <c r="H249" s="44"/>
      <c r="I249" s="223"/>
      <c r="J249" s="44"/>
      <c r="K249" s="44"/>
      <c r="L249" s="48"/>
      <c r="M249" s="224"/>
      <c r="N249" s="225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T249" s="20" t="s">
        <v>155</v>
      </c>
      <c r="AU249" s="20" t="s">
        <v>88</v>
      </c>
    </row>
    <row r="250" s="2" customFormat="1" ht="33" customHeight="1">
      <c r="A250" s="42"/>
      <c r="B250" s="43"/>
      <c r="C250" s="208" t="s">
        <v>823</v>
      </c>
      <c r="D250" s="208" t="s">
        <v>149</v>
      </c>
      <c r="E250" s="209" t="s">
        <v>3542</v>
      </c>
      <c r="F250" s="210" t="s">
        <v>3543</v>
      </c>
      <c r="G250" s="211" t="s">
        <v>303</v>
      </c>
      <c r="H250" s="212">
        <v>5962</v>
      </c>
      <c r="I250" s="213"/>
      <c r="J250" s="214">
        <f>ROUND(I250*H250,2)</f>
        <v>0</v>
      </c>
      <c r="K250" s="210" t="s">
        <v>152</v>
      </c>
      <c r="L250" s="48"/>
      <c r="M250" s="215" t="s">
        <v>32</v>
      </c>
      <c r="N250" s="216" t="s">
        <v>49</v>
      </c>
      <c r="O250" s="88"/>
      <c r="P250" s="217">
        <f>O250*H250</f>
        <v>0</v>
      </c>
      <c r="Q250" s="217">
        <v>0.00011</v>
      </c>
      <c r="R250" s="217">
        <f>Q250*H250</f>
        <v>0.65582000000000007</v>
      </c>
      <c r="S250" s="217">
        <v>0</v>
      </c>
      <c r="T250" s="21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19" t="s">
        <v>362</v>
      </c>
      <c r="AT250" s="219" t="s">
        <v>149</v>
      </c>
      <c r="AU250" s="219" t="s">
        <v>88</v>
      </c>
      <c r="AY250" s="20" t="s">
        <v>146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0" t="s">
        <v>86</v>
      </c>
      <c r="BK250" s="220">
        <f>ROUND(I250*H250,2)</f>
        <v>0</v>
      </c>
      <c r="BL250" s="20" t="s">
        <v>362</v>
      </c>
      <c r="BM250" s="219" t="s">
        <v>3544</v>
      </c>
    </row>
    <row r="251" s="2" customFormat="1">
      <c r="A251" s="42"/>
      <c r="B251" s="43"/>
      <c r="C251" s="44"/>
      <c r="D251" s="221" t="s">
        <v>155</v>
      </c>
      <c r="E251" s="44"/>
      <c r="F251" s="222" t="s">
        <v>3545</v>
      </c>
      <c r="G251" s="44"/>
      <c r="H251" s="44"/>
      <c r="I251" s="223"/>
      <c r="J251" s="44"/>
      <c r="K251" s="44"/>
      <c r="L251" s="48"/>
      <c r="M251" s="224"/>
      <c r="N251" s="22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155</v>
      </c>
      <c r="AU251" s="20" t="s">
        <v>88</v>
      </c>
    </row>
    <row r="252" s="2" customFormat="1">
      <c r="A252" s="42"/>
      <c r="B252" s="43"/>
      <c r="C252" s="44"/>
      <c r="D252" s="226" t="s">
        <v>156</v>
      </c>
      <c r="E252" s="44"/>
      <c r="F252" s="227" t="s">
        <v>3546</v>
      </c>
      <c r="G252" s="44"/>
      <c r="H252" s="44"/>
      <c r="I252" s="223"/>
      <c r="J252" s="44"/>
      <c r="K252" s="44"/>
      <c r="L252" s="48"/>
      <c r="M252" s="224"/>
      <c r="N252" s="22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0" t="s">
        <v>156</v>
      </c>
      <c r="AU252" s="20" t="s">
        <v>88</v>
      </c>
    </row>
    <row r="253" s="2" customFormat="1" ht="16.5" customHeight="1">
      <c r="A253" s="42"/>
      <c r="B253" s="43"/>
      <c r="C253" s="208" t="s">
        <v>832</v>
      </c>
      <c r="D253" s="208" t="s">
        <v>149</v>
      </c>
      <c r="E253" s="209" t="s">
        <v>3547</v>
      </c>
      <c r="F253" s="210" t="s">
        <v>3548</v>
      </c>
      <c r="G253" s="211" t="s">
        <v>294</v>
      </c>
      <c r="H253" s="212">
        <v>600</v>
      </c>
      <c r="I253" s="213"/>
      <c r="J253" s="214">
        <f>ROUND(I253*H253,2)</f>
        <v>0</v>
      </c>
      <c r="K253" s="210" t="s">
        <v>152</v>
      </c>
      <c r="L253" s="48"/>
      <c r="M253" s="215" t="s">
        <v>32</v>
      </c>
      <c r="N253" s="216" t="s">
        <v>49</v>
      </c>
      <c r="O253" s="88"/>
      <c r="P253" s="217">
        <f>O253*H253</f>
        <v>0</v>
      </c>
      <c r="Q253" s="217">
        <v>0.00025000000000000001</v>
      </c>
      <c r="R253" s="217">
        <f>Q253*H253</f>
        <v>0.14999999999999999</v>
      </c>
      <c r="S253" s="217">
        <v>0</v>
      </c>
      <c r="T253" s="218">
        <f>S253*H253</f>
        <v>0</v>
      </c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R253" s="219" t="s">
        <v>362</v>
      </c>
      <c r="AT253" s="219" t="s">
        <v>149</v>
      </c>
      <c r="AU253" s="219" t="s">
        <v>88</v>
      </c>
      <c r="AY253" s="20" t="s">
        <v>146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20" t="s">
        <v>86</v>
      </c>
      <c r="BK253" s="220">
        <f>ROUND(I253*H253,2)</f>
        <v>0</v>
      </c>
      <c r="BL253" s="20" t="s">
        <v>362</v>
      </c>
      <c r="BM253" s="219" t="s">
        <v>3549</v>
      </c>
    </row>
    <row r="254" s="2" customFormat="1">
      <c r="A254" s="42"/>
      <c r="B254" s="43"/>
      <c r="C254" s="44"/>
      <c r="D254" s="221" t="s">
        <v>155</v>
      </c>
      <c r="E254" s="44"/>
      <c r="F254" s="222" t="s">
        <v>3550</v>
      </c>
      <c r="G254" s="44"/>
      <c r="H254" s="44"/>
      <c r="I254" s="223"/>
      <c r="J254" s="44"/>
      <c r="K254" s="44"/>
      <c r="L254" s="48"/>
      <c r="M254" s="224"/>
      <c r="N254" s="225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T254" s="20" t="s">
        <v>155</v>
      </c>
      <c r="AU254" s="20" t="s">
        <v>88</v>
      </c>
    </row>
    <row r="255" s="2" customFormat="1">
      <c r="A255" s="42"/>
      <c r="B255" s="43"/>
      <c r="C255" s="44"/>
      <c r="D255" s="226" t="s">
        <v>156</v>
      </c>
      <c r="E255" s="44"/>
      <c r="F255" s="227" t="s">
        <v>3551</v>
      </c>
      <c r="G255" s="44"/>
      <c r="H255" s="44"/>
      <c r="I255" s="223"/>
      <c r="J255" s="44"/>
      <c r="K255" s="44"/>
      <c r="L255" s="48"/>
      <c r="M255" s="224"/>
      <c r="N255" s="225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0" t="s">
        <v>156</v>
      </c>
      <c r="AU255" s="20" t="s">
        <v>88</v>
      </c>
    </row>
    <row r="256" s="2" customFormat="1" ht="16.5" customHeight="1">
      <c r="A256" s="42"/>
      <c r="B256" s="43"/>
      <c r="C256" s="208" t="s">
        <v>838</v>
      </c>
      <c r="D256" s="208" t="s">
        <v>149</v>
      </c>
      <c r="E256" s="209" t="s">
        <v>3552</v>
      </c>
      <c r="F256" s="210" t="s">
        <v>3553</v>
      </c>
      <c r="G256" s="211" t="s">
        <v>303</v>
      </c>
      <c r="H256" s="212">
        <v>995</v>
      </c>
      <c r="I256" s="213"/>
      <c r="J256" s="214">
        <f>ROUND(I256*H256,2)</f>
        <v>0</v>
      </c>
      <c r="K256" s="210" t="s">
        <v>32</v>
      </c>
      <c r="L256" s="48"/>
      <c r="M256" s="215" t="s">
        <v>32</v>
      </c>
      <c r="N256" s="216" t="s">
        <v>49</v>
      </c>
      <c r="O256" s="88"/>
      <c r="P256" s="217">
        <f>O256*H256</f>
        <v>0</v>
      </c>
      <c r="Q256" s="217">
        <v>6.9999999999999994E-05</v>
      </c>
      <c r="R256" s="217">
        <f>Q256*H256</f>
        <v>0.06964999999999999</v>
      </c>
      <c r="S256" s="217">
        <v>0</v>
      </c>
      <c r="T256" s="218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19" t="s">
        <v>362</v>
      </c>
      <c r="AT256" s="219" t="s">
        <v>149</v>
      </c>
      <c r="AU256" s="219" t="s">
        <v>88</v>
      </c>
      <c r="AY256" s="20" t="s">
        <v>146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20" t="s">
        <v>86</v>
      </c>
      <c r="BK256" s="220">
        <f>ROUND(I256*H256,2)</f>
        <v>0</v>
      </c>
      <c r="BL256" s="20" t="s">
        <v>362</v>
      </c>
      <c r="BM256" s="219" t="s">
        <v>3554</v>
      </c>
    </row>
    <row r="257" s="2" customFormat="1">
      <c r="A257" s="42"/>
      <c r="B257" s="43"/>
      <c r="C257" s="44"/>
      <c r="D257" s="221" t="s">
        <v>155</v>
      </c>
      <c r="E257" s="44"/>
      <c r="F257" s="222" t="s">
        <v>3555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155</v>
      </c>
      <c r="AU257" s="20" t="s">
        <v>88</v>
      </c>
    </row>
    <row r="258" s="2" customFormat="1" ht="24.15" customHeight="1">
      <c r="A258" s="42"/>
      <c r="B258" s="43"/>
      <c r="C258" s="208" t="s">
        <v>844</v>
      </c>
      <c r="D258" s="208" t="s">
        <v>149</v>
      </c>
      <c r="E258" s="209" t="s">
        <v>3556</v>
      </c>
      <c r="F258" s="210" t="s">
        <v>3557</v>
      </c>
      <c r="G258" s="211" t="s">
        <v>303</v>
      </c>
      <c r="H258" s="212">
        <v>105</v>
      </c>
      <c r="I258" s="213"/>
      <c r="J258" s="214">
        <f>ROUND(I258*H258,2)</f>
        <v>0</v>
      </c>
      <c r="K258" s="210" t="s">
        <v>3289</v>
      </c>
      <c r="L258" s="48"/>
      <c r="M258" s="215" t="s">
        <v>32</v>
      </c>
      <c r="N258" s="216" t="s">
        <v>49</v>
      </c>
      <c r="O258" s="88"/>
      <c r="P258" s="217">
        <f>O258*H258</f>
        <v>0</v>
      </c>
      <c r="Q258" s="217">
        <v>0.00010000000000000001</v>
      </c>
      <c r="R258" s="217">
        <f>Q258*H258</f>
        <v>0.010500000000000001</v>
      </c>
      <c r="S258" s="217">
        <v>0</v>
      </c>
      <c r="T258" s="218">
        <f>S258*H258</f>
        <v>0</v>
      </c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R258" s="219" t="s">
        <v>362</v>
      </c>
      <c r="AT258" s="219" t="s">
        <v>149</v>
      </c>
      <c r="AU258" s="219" t="s">
        <v>88</v>
      </c>
      <c r="AY258" s="20" t="s">
        <v>146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20" t="s">
        <v>86</v>
      </c>
      <c r="BK258" s="220">
        <f>ROUND(I258*H258,2)</f>
        <v>0</v>
      </c>
      <c r="BL258" s="20" t="s">
        <v>362</v>
      </c>
      <c r="BM258" s="219" t="s">
        <v>3558</v>
      </c>
    </row>
    <row r="259" s="2" customFormat="1">
      <c r="A259" s="42"/>
      <c r="B259" s="43"/>
      <c r="C259" s="44"/>
      <c r="D259" s="221" t="s">
        <v>155</v>
      </c>
      <c r="E259" s="44"/>
      <c r="F259" s="222" t="s">
        <v>3559</v>
      </c>
      <c r="G259" s="44"/>
      <c r="H259" s="44"/>
      <c r="I259" s="223"/>
      <c r="J259" s="44"/>
      <c r="K259" s="44"/>
      <c r="L259" s="48"/>
      <c r="M259" s="224"/>
      <c r="N259" s="225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T259" s="20" t="s">
        <v>155</v>
      </c>
      <c r="AU259" s="20" t="s">
        <v>88</v>
      </c>
    </row>
    <row r="260" s="2" customFormat="1">
      <c r="A260" s="42"/>
      <c r="B260" s="43"/>
      <c r="C260" s="44"/>
      <c r="D260" s="226" t="s">
        <v>156</v>
      </c>
      <c r="E260" s="44"/>
      <c r="F260" s="227" t="s">
        <v>3560</v>
      </c>
      <c r="G260" s="44"/>
      <c r="H260" s="44"/>
      <c r="I260" s="223"/>
      <c r="J260" s="44"/>
      <c r="K260" s="44"/>
      <c r="L260" s="48"/>
      <c r="M260" s="224"/>
      <c r="N260" s="225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0" t="s">
        <v>156</v>
      </c>
      <c r="AU260" s="20" t="s">
        <v>88</v>
      </c>
    </row>
    <row r="261" s="2" customFormat="1" ht="21.75" customHeight="1">
      <c r="A261" s="42"/>
      <c r="B261" s="43"/>
      <c r="C261" s="208" t="s">
        <v>851</v>
      </c>
      <c r="D261" s="208" t="s">
        <v>149</v>
      </c>
      <c r="E261" s="209" t="s">
        <v>3561</v>
      </c>
      <c r="F261" s="210" t="s">
        <v>3562</v>
      </c>
      <c r="G261" s="211" t="s">
        <v>303</v>
      </c>
      <c r="H261" s="212">
        <v>98</v>
      </c>
      <c r="I261" s="213"/>
      <c r="J261" s="214">
        <f>ROUND(I261*H261,2)</f>
        <v>0</v>
      </c>
      <c r="K261" s="210" t="s">
        <v>3289</v>
      </c>
      <c r="L261" s="48"/>
      <c r="M261" s="215" t="s">
        <v>32</v>
      </c>
      <c r="N261" s="216" t="s">
        <v>49</v>
      </c>
      <c r="O261" s="88"/>
      <c r="P261" s="217">
        <f>O261*H261</f>
        <v>0</v>
      </c>
      <c r="Q261" s="217">
        <v>6.0000000000000002E-05</v>
      </c>
      <c r="R261" s="217">
        <f>Q261*H261</f>
        <v>0.0058799999999999998</v>
      </c>
      <c r="S261" s="217">
        <v>0</v>
      </c>
      <c r="T261" s="218">
        <f>S261*H261</f>
        <v>0</v>
      </c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R261" s="219" t="s">
        <v>362</v>
      </c>
      <c r="AT261" s="219" t="s">
        <v>149</v>
      </c>
      <c r="AU261" s="219" t="s">
        <v>88</v>
      </c>
      <c r="AY261" s="20" t="s">
        <v>146</v>
      </c>
      <c r="BE261" s="220">
        <f>IF(N261="základní",J261,0)</f>
        <v>0</v>
      </c>
      <c r="BF261" s="220">
        <f>IF(N261="snížená",J261,0)</f>
        <v>0</v>
      </c>
      <c r="BG261" s="220">
        <f>IF(N261="zákl. přenesená",J261,0)</f>
        <v>0</v>
      </c>
      <c r="BH261" s="220">
        <f>IF(N261="sníž. přenesená",J261,0)</f>
        <v>0</v>
      </c>
      <c r="BI261" s="220">
        <f>IF(N261="nulová",J261,0)</f>
        <v>0</v>
      </c>
      <c r="BJ261" s="20" t="s">
        <v>86</v>
      </c>
      <c r="BK261" s="220">
        <f>ROUND(I261*H261,2)</f>
        <v>0</v>
      </c>
      <c r="BL261" s="20" t="s">
        <v>362</v>
      </c>
      <c r="BM261" s="219" t="s">
        <v>3563</v>
      </c>
    </row>
    <row r="262" s="2" customFormat="1">
      <c r="A262" s="42"/>
      <c r="B262" s="43"/>
      <c r="C262" s="44"/>
      <c r="D262" s="221" t="s">
        <v>155</v>
      </c>
      <c r="E262" s="44"/>
      <c r="F262" s="222" t="s">
        <v>3564</v>
      </c>
      <c r="G262" s="44"/>
      <c r="H262" s="44"/>
      <c r="I262" s="223"/>
      <c r="J262" s="44"/>
      <c r="K262" s="44"/>
      <c r="L262" s="48"/>
      <c r="M262" s="224"/>
      <c r="N262" s="225"/>
      <c r="O262" s="88"/>
      <c r="P262" s="88"/>
      <c r="Q262" s="88"/>
      <c r="R262" s="88"/>
      <c r="S262" s="88"/>
      <c r="T262" s="89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T262" s="20" t="s">
        <v>155</v>
      </c>
      <c r="AU262" s="20" t="s">
        <v>88</v>
      </c>
    </row>
    <row r="263" s="2" customFormat="1">
      <c r="A263" s="42"/>
      <c r="B263" s="43"/>
      <c r="C263" s="44"/>
      <c r="D263" s="226" t="s">
        <v>156</v>
      </c>
      <c r="E263" s="44"/>
      <c r="F263" s="227" t="s">
        <v>3565</v>
      </c>
      <c r="G263" s="44"/>
      <c r="H263" s="44"/>
      <c r="I263" s="223"/>
      <c r="J263" s="44"/>
      <c r="K263" s="44"/>
      <c r="L263" s="48"/>
      <c r="M263" s="224"/>
      <c r="N263" s="225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0" t="s">
        <v>156</v>
      </c>
      <c r="AU263" s="20" t="s">
        <v>88</v>
      </c>
    </row>
    <row r="264" s="2" customFormat="1" ht="24.15" customHeight="1">
      <c r="A264" s="42"/>
      <c r="B264" s="43"/>
      <c r="C264" s="208" t="s">
        <v>859</v>
      </c>
      <c r="D264" s="208" t="s">
        <v>149</v>
      </c>
      <c r="E264" s="209" t="s">
        <v>3566</v>
      </c>
      <c r="F264" s="210" t="s">
        <v>3567</v>
      </c>
      <c r="G264" s="211" t="s">
        <v>802</v>
      </c>
      <c r="H264" s="212">
        <v>1</v>
      </c>
      <c r="I264" s="213"/>
      <c r="J264" s="214">
        <f>ROUND(I264*H264,2)</f>
        <v>0</v>
      </c>
      <c r="K264" s="210" t="s">
        <v>3276</v>
      </c>
      <c r="L264" s="48"/>
      <c r="M264" s="215" t="s">
        <v>32</v>
      </c>
      <c r="N264" s="216" t="s">
        <v>49</v>
      </c>
      <c r="O264" s="88"/>
      <c r="P264" s="217">
        <f>O264*H264</f>
        <v>0</v>
      </c>
      <c r="Q264" s="217">
        <v>0.0047999999999999996</v>
      </c>
      <c r="R264" s="217">
        <f>Q264*H264</f>
        <v>0.0047999999999999996</v>
      </c>
      <c r="S264" s="217">
        <v>0</v>
      </c>
      <c r="T264" s="218">
        <f>S264*H264</f>
        <v>0</v>
      </c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R264" s="219" t="s">
        <v>362</v>
      </c>
      <c r="AT264" s="219" t="s">
        <v>149</v>
      </c>
      <c r="AU264" s="219" t="s">
        <v>88</v>
      </c>
      <c r="AY264" s="20" t="s">
        <v>146</v>
      </c>
      <c r="BE264" s="220">
        <f>IF(N264="základní",J264,0)</f>
        <v>0</v>
      </c>
      <c r="BF264" s="220">
        <f>IF(N264="snížená",J264,0)</f>
        <v>0</v>
      </c>
      <c r="BG264" s="220">
        <f>IF(N264="zákl. přenesená",J264,0)</f>
        <v>0</v>
      </c>
      <c r="BH264" s="220">
        <f>IF(N264="sníž. přenesená",J264,0)</f>
        <v>0</v>
      </c>
      <c r="BI264" s="220">
        <f>IF(N264="nulová",J264,0)</f>
        <v>0</v>
      </c>
      <c r="BJ264" s="20" t="s">
        <v>86</v>
      </c>
      <c r="BK264" s="220">
        <f>ROUND(I264*H264,2)</f>
        <v>0</v>
      </c>
      <c r="BL264" s="20" t="s">
        <v>362</v>
      </c>
      <c r="BM264" s="219" t="s">
        <v>3568</v>
      </c>
    </row>
    <row r="265" s="2" customFormat="1">
      <c r="A265" s="42"/>
      <c r="B265" s="43"/>
      <c r="C265" s="44"/>
      <c r="D265" s="221" t="s">
        <v>155</v>
      </c>
      <c r="E265" s="44"/>
      <c r="F265" s="222" t="s">
        <v>3567</v>
      </c>
      <c r="G265" s="44"/>
      <c r="H265" s="44"/>
      <c r="I265" s="223"/>
      <c r="J265" s="44"/>
      <c r="K265" s="44"/>
      <c r="L265" s="48"/>
      <c r="M265" s="224"/>
      <c r="N265" s="225"/>
      <c r="O265" s="88"/>
      <c r="P265" s="88"/>
      <c r="Q265" s="88"/>
      <c r="R265" s="88"/>
      <c r="S265" s="88"/>
      <c r="T265" s="89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T265" s="20" t="s">
        <v>155</v>
      </c>
      <c r="AU265" s="20" t="s">
        <v>88</v>
      </c>
    </row>
    <row r="266" s="2" customFormat="1">
      <c r="A266" s="42"/>
      <c r="B266" s="43"/>
      <c r="C266" s="44"/>
      <c r="D266" s="226" t="s">
        <v>156</v>
      </c>
      <c r="E266" s="44"/>
      <c r="F266" s="227" t="s">
        <v>3569</v>
      </c>
      <c r="G266" s="44"/>
      <c r="H266" s="44"/>
      <c r="I266" s="223"/>
      <c r="J266" s="44"/>
      <c r="K266" s="44"/>
      <c r="L266" s="48"/>
      <c r="M266" s="224"/>
      <c r="N266" s="225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0" t="s">
        <v>156</v>
      </c>
      <c r="AU266" s="20" t="s">
        <v>88</v>
      </c>
    </row>
    <row r="267" s="2" customFormat="1" ht="24.15" customHeight="1">
      <c r="A267" s="42"/>
      <c r="B267" s="43"/>
      <c r="C267" s="208" t="s">
        <v>869</v>
      </c>
      <c r="D267" s="208" t="s">
        <v>149</v>
      </c>
      <c r="E267" s="209" t="s">
        <v>3570</v>
      </c>
      <c r="F267" s="210" t="s">
        <v>3571</v>
      </c>
      <c r="G267" s="211" t="s">
        <v>802</v>
      </c>
      <c r="H267" s="212">
        <v>2</v>
      </c>
      <c r="I267" s="213"/>
      <c r="J267" s="214">
        <f>ROUND(I267*H267,2)</f>
        <v>0</v>
      </c>
      <c r="K267" s="210" t="s">
        <v>152</v>
      </c>
      <c r="L267" s="48"/>
      <c r="M267" s="215" t="s">
        <v>32</v>
      </c>
      <c r="N267" s="216" t="s">
        <v>49</v>
      </c>
      <c r="O267" s="88"/>
      <c r="P267" s="217">
        <f>O267*H267</f>
        <v>0</v>
      </c>
      <c r="Q267" s="217">
        <v>0.0061000000000000004</v>
      </c>
      <c r="R267" s="217">
        <f>Q267*H267</f>
        <v>0.012200000000000001</v>
      </c>
      <c r="S267" s="217">
        <v>0</v>
      </c>
      <c r="T267" s="218">
        <f>S267*H267</f>
        <v>0</v>
      </c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R267" s="219" t="s">
        <v>362</v>
      </c>
      <c r="AT267" s="219" t="s">
        <v>149</v>
      </c>
      <c r="AU267" s="219" t="s">
        <v>88</v>
      </c>
      <c r="AY267" s="20" t="s">
        <v>146</v>
      </c>
      <c r="BE267" s="220">
        <f>IF(N267="základní",J267,0)</f>
        <v>0</v>
      </c>
      <c r="BF267" s="220">
        <f>IF(N267="snížená",J267,0)</f>
        <v>0</v>
      </c>
      <c r="BG267" s="220">
        <f>IF(N267="zákl. přenesená",J267,0)</f>
        <v>0</v>
      </c>
      <c r="BH267" s="220">
        <f>IF(N267="sníž. přenesená",J267,0)</f>
        <v>0</v>
      </c>
      <c r="BI267" s="220">
        <f>IF(N267="nulová",J267,0)</f>
        <v>0</v>
      </c>
      <c r="BJ267" s="20" t="s">
        <v>86</v>
      </c>
      <c r="BK267" s="220">
        <f>ROUND(I267*H267,2)</f>
        <v>0</v>
      </c>
      <c r="BL267" s="20" t="s">
        <v>362</v>
      </c>
      <c r="BM267" s="219" t="s">
        <v>3572</v>
      </c>
    </row>
    <row r="268" s="2" customFormat="1">
      <c r="A268" s="42"/>
      <c r="B268" s="43"/>
      <c r="C268" s="44"/>
      <c r="D268" s="221" t="s">
        <v>155</v>
      </c>
      <c r="E268" s="44"/>
      <c r="F268" s="222" t="s">
        <v>3573</v>
      </c>
      <c r="G268" s="44"/>
      <c r="H268" s="44"/>
      <c r="I268" s="223"/>
      <c r="J268" s="44"/>
      <c r="K268" s="44"/>
      <c r="L268" s="48"/>
      <c r="M268" s="224"/>
      <c r="N268" s="225"/>
      <c r="O268" s="88"/>
      <c r="P268" s="88"/>
      <c r="Q268" s="88"/>
      <c r="R268" s="88"/>
      <c r="S268" s="88"/>
      <c r="T268" s="89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T268" s="20" t="s">
        <v>155</v>
      </c>
      <c r="AU268" s="20" t="s">
        <v>88</v>
      </c>
    </row>
    <row r="269" s="2" customFormat="1">
      <c r="A269" s="42"/>
      <c r="B269" s="43"/>
      <c r="C269" s="44"/>
      <c r="D269" s="226" t="s">
        <v>156</v>
      </c>
      <c r="E269" s="44"/>
      <c r="F269" s="227" t="s">
        <v>3574</v>
      </c>
      <c r="G269" s="44"/>
      <c r="H269" s="44"/>
      <c r="I269" s="223"/>
      <c r="J269" s="44"/>
      <c r="K269" s="44"/>
      <c r="L269" s="48"/>
      <c r="M269" s="224"/>
      <c r="N269" s="225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T269" s="20" t="s">
        <v>156</v>
      </c>
      <c r="AU269" s="20" t="s">
        <v>88</v>
      </c>
    </row>
    <row r="270" s="2" customFormat="1" ht="24.15" customHeight="1">
      <c r="A270" s="42"/>
      <c r="B270" s="43"/>
      <c r="C270" s="208" t="s">
        <v>879</v>
      </c>
      <c r="D270" s="208" t="s">
        <v>149</v>
      </c>
      <c r="E270" s="209" t="s">
        <v>3575</v>
      </c>
      <c r="F270" s="210" t="s">
        <v>3576</v>
      </c>
      <c r="G270" s="211" t="s">
        <v>802</v>
      </c>
      <c r="H270" s="212">
        <v>1</v>
      </c>
      <c r="I270" s="213"/>
      <c r="J270" s="214">
        <f>ROUND(I270*H270,2)</f>
        <v>0</v>
      </c>
      <c r="K270" s="210" t="s">
        <v>152</v>
      </c>
      <c r="L270" s="48"/>
      <c r="M270" s="215" t="s">
        <v>32</v>
      </c>
      <c r="N270" s="216" t="s">
        <v>49</v>
      </c>
      <c r="O270" s="88"/>
      <c r="P270" s="217">
        <f>O270*H270</f>
        <v>0</v>
      </c>
      <c r="Q270" s="217">
        <v>0.0056299999999999996</v>
      </c>
      <c r="R270" s="217">
        <f>Q270*H270</f>
        <v>0.0056299999999999996</v>
      </c>
      <c r="S270" s="217">
        <v>0</v>
      </c>
      <c r="T270" s="218">
        <f>S270*H270</f>
        <v>0</v>
      </c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R270" s="219" t="s">
        <v>362</v>
      </c>
      <c r="AT270" s="219" t="s">
        <v>149</v>
      </c>
      <c r="AU270" s="219" t="s">
        <v>88</v>
      </c>
      <c r="AY270" s="20" t="s">
        <v>146</v>
      </c>
      <c r="BE270" s="220">
        <f>IF(N270="základní",J270,0)</f>
        <v>0</v>
      </c>
      <c r="BF270" s="220">
        <f>IF(N270="snížená",J270,0)</f>
        <v>0</v>
      </c>
      <c r="BG270" s="220">
        <f>IF(N270="zákl. přenesená",J270,0)</f>
        <v>0</v>
      </c>
      <c r="BH270" s="220">
        <f>IF(N270="sníž. přenesená",J270,0)</f>
        <v>0</v>
      </c>
      <c r="BI270" s="220">
        <f>IF(N270="nulová",J270,0)</f>
        <v>0</v>
      </c>
      <c r="BJ270" s="20" t="s">
        <v>86</v>
      </c>
      <c r="BK270" s="220">
        <f>ROUND(I270*H270,2)</f>
        <v>0</v>
      </c>
      <c r="BL270" s="20" t="s">
        <v>362</v>
      </c>
      <c r="BM270" s="219" t="s">
        <v>3577</v>
      </c>
    </row>
    <row r="271" s="2" customFormat="1">
      <c r="A271" s="42"/>
      <c r="B271" s="43"/>
      <c r="C271" s="44"/>
      <c r="D271" s="221" t="s">
        <v>155</v>
      </c>
      <c r="E271" s="44"/>
      <c r="F271" s="222" t="s">
        <v>3578</v>
      </c>
      <c r="G271" s="44"/>
      <c r="H271" s="44"/>
      <c r="I271" s="223"/>
      <c r="J271" s="44"/>
      <c r="K271" s="44"/>
      <c r="L271" s="48"/>
      <c r="M271" s="224"/>
      <c r="N271" s="225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0" t="s">
        <v>155</v>
      </c>
      <c r="AU271" s="20" t="s">
        <v>88</v>
      </c>
    </row>
    <row r="272" s="2" customFormat="1">
      <c r="A272" s="42"/>
      <c r="B272" s="43"/>
      <c r="C272" s="44"/>
      <c r="D272" s="226" t="s">
        <v>156</v>
      </c>
      <c r="E272" s="44"/>
      <c r="F272" s="227" t="s">
        <v>3579</v>
      </c>
      <c r="G272" s="44"/>
      <c r="H272" s="44"/>
      <c r="I272" s="223"/>
      <c r="J272" s="44"/>
      <c r="K272" s="44"/>
      <c r="L272" s="48"/>
      <c r="M272" s="224"/>
      <c r="N272" s="225"/>
      <c r="O272" s="88"/>
      <c r="P272" s="88"/>
      <c r="Q272" s="88"/>
      <c r="R272" s="88"/>
      <c r="S272" s="88"/>
      <c r="T272" s="89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T272" s="20" t="s">
        <v>156</v>
      </c>
      <c r="AU272" s="20" t="s">
        <v>88</v>
      </c>
    </row>
    <row r="273" s="2" customFormat="1" ht="24.15" customHeight="1">
      <c r="A273" s="42"/>
      <c r="B273" s="43"/>
      <c r="C273" s="208" t="s">
        <v>884</v>
      </c>
      <c r="D273" s="208" t="s">
        <v>149</v>
      </c>
      <c r="E273" s="209" t="s">
        <v>3580</v>
      </c>
      <c r="F273" s="210" t="s">
        <v>3581</v>
      </c>
      <c r="G273" s="211" t="s">
        <v>802</v>
      </c>
      <c r="H273" s="212">
        <v>1</v>
      </c>
      <c r="I273" s="213"/>
      <c r="J273" s="214">
        <f>ROUND(I273*H273,2)</f>
        <v>0</v>
      </c>
      <c r="K273" s="210" t="s">
        <v>152</v>
      </c>
      <c r="L273" s="48"/>
      <c r="M273" s="215" t="s">
        <v>32</v>
      </c>
      <c r="N273" s="216" t="s">
        <v>49</v>
      </c>
      <c r="O273" s="88"/>
      <c r="P273" s="217">
        <f>O273*H273</f>
        <v>0</v>
      </c>
      <c r="Q273" s="217">
        <v>0.0071199999999999996</v>
      </c>
      <c r="R273" s="217">
        <f>Q273*H273</f>
        <v>0.0071199999999999996</v>
      </c>
      <c r="S273" s="217">
        <v>0</v>
      </c>
      <c r="T273" s="218">
        <f>S273*H273</f>
        <v>0</v>
      </c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R273" s="219" t="s">
        <v>362</v>
      </c>
      <c r="AT273" s="219" t="s">
        <v>149</v>
      </c>
      <c r="AU273" s="219" t="s">
        <v>88</v>
      </c>
      <c r="AY273" s="20" t="s">
        <v>146</v>
      </c>
      <c r="BE273" s="220">
        <f>IF(N273="základní",J273,0)</f>
        <v>0</v>
      </c>
      <c r="BF273" s="220">
        <f>IF(N273="snížená",J273,0)</f>
        <v>0</v>
      </c>
      <c r="BG273" s="220">
        <f>IF(N273="zákl. přenesená",J273,0)</f>
        <v>0</v>
      </c>
      <c r="BH273" s="220">
        <f>IF(N273="sníž. přenesená",J273,0)</f>
        <v>0</v>
      </c>
      <c r="BI273" s="220">
        <f>IF(N273="nulová",J273,0)</f>
        <v>0</v>
      </c>
      <c r="BJ273" s="20" t="s">
        <v>86</v>
      </c>
      <c r="BK273" s="220">
        <f>ROUND(I273*H273,2)</f>
        <v>0</v>
      </c>
      <c r="BL273" s="20" t="s">
        <v>362</v>
      </c>
      <c r="BM273" s="219" t="s">
        <v>3582</v>
      </c>
    </row>
    <row r="274" s="2" customFormat="1">
      <c r="A274" s="42"/>
      <c r="B274" s="43"/>
      <c r="C274" s="44"/>
      <c r="D274" s="221" t="s">
        <v>155</v>
      </c>
      <c r="E274" s="44"/>
      <c r="F274" s="222" t="s">
        <v>3583</v>
      </c>
      <c r="G274" s="44"/>
      <c r="H274" s="44"/>
      <c r="I274" s="223"/>
      <c r="J274" s="44"/>
      <c r="K274" s="44"/>
      <c r="L274" s="48"/>
      <c r="M274" s="224"/>
      <c r="N274" s="225"/>
      <c r="O274" s="88"/>
      <c r="P274" s="88"/>
      <c r="Q274" s="88"/>
      <c r="R274" s="88"/>
      <c r="S274" s="88"/>
      <c r="T274" s="89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T274" s="20" t="s">
        <v>155</v>
      </c>
      <c r="AU274" s="20" t="s">
        <v>88</v>
      </c>
    </row>
    <row r="275" s="2" customFormat="1">
      <c r="A275" s="42"/>
      <c r="B275" s="43"/>
      <c r="C275" s="44"/>
      <c r="D275" s="226" t="s">
        <v>156</v>
      </c>
      <c r="E275" s="44"/>
      <c r="F275" s="227" t="s">
        <v>3584</v>
      </c>
      <c r="G275" s="44"/>
      <c r="H275" s="44"/>
      <c r="I275" s="223"/>
      <c r="J275" s="44"/>
      <c r="K275" s="44"/>
      <c r="L275" s="48"/>
      <c r="M275" s="224"/>
      <c r="N275" s="225"/>
      <c r="O275" s="88"/>
      <c r="P275" s="88"/>
      <c r="Q275" s="88"/>
      <c r="R275" s="88"/>
      <c r="S275" s="88"/>
      <c r="T275" s="89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T275" s="20" t="s">
        <v>156</v>
      </c>
      <c r="AU275" s="20" t="s">
        <v>88</v>
      </c>
    </row>
    <row r="276" s="2" customFormat="1" ht="24.15" customHeight="1">
      <c r="A276" s="42"/>
      <c r="B276" s="43"/>
      <c r="C276" s="208" t="s">
        <v>890</v>
      </c>
      <c r="D276" s="208" t="s">
        <v>149</v>
      </c>
      <c r="E276" s="209" t="s">
        <v>3585</v>
      </c>
      <c r="F276" s="210" t="s">
        <v>3586</v>
      </c>
      <c r="G276" s="211" t="s">
        <v>802</v>
      </c>
      <c r="H276" s="212">
        <v>1</v>
      </c>
      <c r="I276" s="213"/>
      <c r="J276" s="214">
        <f>ROUND(I276*H276,2)</f>
        <v>0</v>
      </c>
      <c r="K276" s="210" t="s">
        <v>32</v>
      </c>
      <c r="L276" s="48"/>
      <c r="M276" s="215" t="s">
        <v>32</v>
      </c>
      <c r="N276" s="216" t="s">
        <v>49</v>
      </c>
      <c r="O276" s="88"/>
      <c r="P276" s="217">
        <f>O276*H276</f>
        <v>0</v>
      </c>
      <c r="Q276" s="217">
        <v>0.0091999999999999998</v>
      </c>
      <c r="R276" s="217">
        <f>Q276*H276</f>
        <v>0.0091999999999999998</v>
      </c>
      <c r="S276" s="217">
        <v>0</v>
      </c>
      <c r="T276" s="218">
        <f>S276*H276</f>
        <v>0</v>
      </c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R276" s="219" t="s">
        <v>362</v>
      </c>
      <c r="AT276" s="219" t="s">
        <v>149</v>
      </c>
      <c r="AU276" s="219" t="s">
        <v>88</v>
      </c>
      <c r="AY276" s="20" t="s">
        <v>146</v>
      </c>
      <c r="BE276" s="220">
        <f>IF(N276="základní",J276,0)</f>
        <v>0</v>
      </c>
      <c r="BF276" s="220">
        <f>IF(N276="snížená",J276,0)</f>
        <v>0</v>
      </c>
      <c r="BG276" s="220">
        <f>IF(N276="zákl. přenesená",J276,0)</f>
        <v>0</v>
      </c>
      <c r="BH276" s="220">
        <f>IF(N276="sníž. přenesená",J276,0)</f>
        <v>0</v>
      </c>
      <c r="BI276" s="220">
        <f>IF(N276="nulová",J276,0)</f>
        <v>0</v>
      </c>
      <c r="BJ276" s="20" t="s">
        <v>86</v>
      </c>
      <c r="BK276" s="220">
        <f>ROUND(I276*H276,2)</f>
        <v>0</v>
      </c>
      <c r="BL276" s="20" t="s">
        <v>362</v>
      </c>
      <c r="BM276" s="219" t="s">
        <v>3587</v>
      </c>
    </row>
    <row r="277" s="2" customFormat="1">
      <c r="A277" s="42"/>
      <c r="B277" s="43"/>
      <c r="C277" s="44"/>
      <c r="D277" s="221" t="s">
        <v>155</v>
      </c>
      <c r="E277" s="44"/>
      <c r="F277" s="222" t="s">
        <v>3588</v>
      </c>
      <c r="G277" s="44"/>
      <c r="H277" s="44"/>
      <c r="I277" s="223"/>
      <c r="J277" s="44"/>
      <c r="K277" s="44"/>
      <c r="L277" s="48"/>
      <c r="M277" s="224"/>
      <c r="N277" s="225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0" t="s">
        <v>155</v>
      </c>
      <c r="AU277" s="20" t="s">
        <v>88</v>
      </c>
    </row>
    <row r="278" s="2" customFormat="1" ht="24.15" customHeight="1">
      <c r="A278" s="42"/>
      <c r="B278" s="43"/>
      <c r="C278" s="208" t="s">
        <v>895</v>
      </c>
      <c r="D278" s="208" t="s">
        <v>149</v>
      </c>
      <c r="E278" s="209" t="s">
        <v>3589</v>
      </c>
      <c r="F278" s="210" t="s">
        <v>3590</v>
      </c>
      <c r="G278" s="211" t="s">
        <v>802</v>
      </c>
      <c r="H278" s="212">
        <v>2</v>
      </c>
      <c r="I278" s="213"/>
      <c r="J278" s="214">
        <f>ROUND(I278*H278,2)</f>
        <v>0</v>
      </c>
      <c r="K278" s="210" t="s">
        <v>32</v>
      </c>
      <c r="L278" s="48"/>
      <c r="M278" s="215" t="s">
        <v>32</v>
      </c>
      <c r="N278" s="216" t="s">
        <v>49</v>
      </c>
      <c r="O278" s="88"/>
      <c r="P278" s="217">
        <f>O278*H278</f>
        <v>0</v>
      </c>
      <c r="Q278" s="217">
        <v>0.010800000000000001</v>
      </c>
      <c r="R278" s="217">
        <f>Q278*H278</f>
        <v>0.021600000000000001</v>
      </c>
      <c r="S278" s="217">
        <v>0</v>
      </c>
      <c r="T278" s="218">
        <f>S278*H278</f>
        <v>0</v>
      </c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R278" s="219" t="s">
        <v>362</v>
      </c>
      <c r="AT278" s="219" t="s">
        <v>149</v>
      </c>
      <c r="AU278" s="219" t="s">
        <v>88</v>
      </c>
      <c r="AY278" s="20" t="s">
        <v>146</v>
      </c>
      <c r="BE278" s="220">
        <f>IF(N278="základní",J278,0)</f>
        <v>0</v>
      </c>
      <c r="BF278" s="220">
        <f>IF(N278="snížená",J278,0)</f>
        <v>0</v>
      </c>
      <c r="BG278" s="220">
        <f>IF(N278="zákl. přenesená",J278,0)</f>
        <v>0</v>
      </c>
      <c r="BH278" s="220">
        <f>IF(N278="sníž. přenesená",J278,0)</f>
        <v>0</v>
      </c>
      <c r="BI278" s="220">
        <f>IF(N278="nulová",J278,0)</f>
        <v>0</v>
      </c>
      <c r="BJ278" s="20" t="s">
        <v>86</v>
      </c>
      <c r="BK278" s="220">
        <f>ROUND(I278*H278,2)</f>
        <v>0</v>
      </c>
      <c r="BL278" s="20" t="s">
        <v>362</v>
      </c>
      <c r="BM278" s="219" t="s">
        <v>3591</v>
      </c>
    </row>
    <row r="279" s="2" customFormat="1">
      <c r="A279" s="42"/>
      <c r="B279" s="43"/>
      <c r="C279" s="44"/>
      <c r="D279" s="221" t="s">
        <v>155</v>
      </c>
      <c r="E279" s="44"/>
      <c r="F279" s="222" t="s">
        <v>3592</v>
      </c>
      <c r="G279" s="44"/>
      <c r="H279" s="44"/>
      <c r="I279" s="223"/>
      <c r="J279" s="44"/>
      <c r="K279" s="44"/>
      <c r="L279" s="48"/>
      <c r="M279" s="224"/>
      <c r="N279" s="225"/>
      <c r="O279" s="88"/>
      <c r="P279" s="88"/>
      <c r="Q279" s="88"/>
      <c r="R279" s="88"/>
      <c r="S279" s="88"/>
      <c r="T279" s="89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T279" s="20" t="s">
        <v>155</v>
      </c>
      <c r="AU279" s="20" t="s">
        <v>88</v>
      </c>
    </row>
    <row r="280" s="2" customFormat="1" ht="24.15" customHeight="1">
      <c r="A280" s="42"/>
      <c r="B280" s="43"/>
      <c r="C280" s="208" t="s">
        <v>903</v>
      </c>
      <c r="D280" s="208" t="s">
        <v>149</v>
      </c>
      <c r="E280" s="209" t="s">
        <v>3593</v>
      </c>
      <c r="F280" s="210" t="s">
        <v>3594</v>
      </c>
      <c r="G280" s="211" t="s">
        <v>802</v>
      </c>
      <c r="H280" s="212">
        <v>2</v>
      </c>
      <c r="I280" s="213"/>
      <c r="J280" s="214">
        <f>ROUND(I280*H280,2)</f>
        <v>0</v>
      </c>
      <c r="K280" s="210" t="s">
        <v>32</v>
      </c>
      <c r="L280" s="48"/>
      <c r="M280" s="215" t="s">
        <v>32</v>
      </c>
      <c r="N280" s="216" t="s">
        <v>49</v>
      </c>
      <c r="O280" s="88"/>
      <c r="P280" s="217">
        <f>O280*H280</f>
        <v>0</v>
      </c>
      <c r="Q280" s="217">
        <v>0.0141</v>
      </c>
      <c r="R280" s="217">
        <f>Q280*H280</f>
        <v>0.028199999999999999</v>
      </c>
      <c r="S280" s="217">
        <v>0</v>
      </c>
      <c r="T280" s="218">
        <f>S280*H280</f>
        <v>0</v>
      </c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R280" s="219" t="s">
        <v>362</v>
      </c>
      <c r="AT280" s="219" t="s">
        <v>149</v>
      </c>
      <c r="AU280" s="219" t="s">
        <v>88</v>
      </c>
      <c r="AY280" s="20" t="s">
        <v>146</v>
      </c>
      <c r="BE280" s="220">
        <f>IF(N280="základní",J280,0)</f>
        <v>0</v>
      </c>
      <c r="BF280" s="220">
        <f>IF(N280="snížená",J280,0)</f>
        <v>0</v>
      </c>
      <c r="BG280" s="220">
        <f>IF(N280="zákl. přenesená",J280,0)</f>
        <v>0</v>
      </c>
      <c r="BH280" s="220">
        <f>IF(N280="sníž. přenesená",J280,0)</f>
        <v>0</v>
      </c>
      <c r="BI280" s="220">
        <f>IF(N280="nulová",J280,0)</f>
        <v>0</v>
      </c>
      <c r="BJ280" s="20" t="s">
        <v>86</v>
      </c>
      <c r="BK280" s="220">
        <f>ROUND(I280*H280,2)</f>
        <v>0</v>
      </c>
      <c r="BL280" s="20" t="s">
        <v>362</v>
      </c>
      <c r="BM280" s="219" t="s">
        <v>3595</v>
      </c>
    </row>
    <row r="281" s="2" customFormat="1">
      <c r="A281" s="42"/>
      <c r="B281" s="43"/>
      <c r="C281" s="44"/>
      <c r="D281" s="221" t="s">
        <v>155</v>
      </c>
      <c r="E281" s="44"/>
      <c r="F281" s="222" t="s">
        <v>3596</v>
      </c>
      <c r="G281" s="44"/>
      <c r="H281" s="44"/>
      <c r="I281" s="223"/>
      <c r="J281" s="44"/>
      <c r="K281" s="44"/>
      <c r="L281" s="48"/>
      <c r="M281" s="224"/>
      <c r="N281" s="225"/>
      <c r="O281" s="88"/>
      <c r="P281" s="88"/>
      <c r="Q281" s="88"/>
      <c r="R281" s="88"/>
      <c r="S281" s="88"/>
      <c r="T281" s="89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T281" s="20" t="s">
        <v>155</v>
      </c>
      <c r="AU281" s="20" t="s">
        <v>88</v>
      </c>
    </row>
    <row r="282" s="2" customFormat="1" ht="33" customHeight="1">
      <c r="A282" s="42"/>
      <c r="B282" s="43"/>
      <c r="C282" s="208" t="s">
        <v>919</v>
      </c>
      <c r="D282" s="208" t="s">
        <v>149</v>
      </c>
      <c r="E282" s="209" t="s">
        <v>3597</v>
      </c>
      <c r="F282" s="210" t="s">
        <v>3598</v>
      </c>
      <c r="G282" s="211" t="s">
        <v>802</v>
      </c>
      <c r="H282" s="212">
        <v>88</v>
      </c>
      <c r="I282" s="213"/>
      <c r="J282" s="214">
        <f>ROUND(I282*H282,2)</f>
        <v>0</v>
      </c>
      <c r="K282" s="210" t="s">
        <v>32</v>
      </c>
      <c r="L282" s="48"/>
      <c r="M282" s="215" t="s">
        <v>32</v>
      </c>
      <c r="N282" s="216" t="s">
        <v>49</v>
      </c>
      <c r="O282" s="88"/>
      <c r="P282" s="217">
        <f>O282*H282</f>
        <v>0</v>
      </c>
      <c r="Q282" s="217">
        <v>6.9999999999999994E-05</v>
      </c>
      <c r="R282" s="217">
        <f>Q282*H282</f>
        <v>0.0061599999999999997</v>
      </c>
      <c r="S282" s="217">
        <v>0</v>
      </c>
      <c r="T282" s="218">
        <f>S282*H282</f>
        <v>0</v>
      </c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R282" s="219" t="s">
        <v>362</v>
      </c>
      <c r="AT282" s="219" t="s">
        <v>149</v>
      </c>
      <c r="AU282" s="219" t="s">
        <v>88</v>
      </c>
      <c r="AY282" s="20" t="s">
        <v>146</v>
      </c>
      <c r="BE282" s="220">
        <f>IF(N282="základní",J282,0)</f>
        <v>0</v>
      </c>
      <c r="BF282" s="220">
        <f>IF(N282="snížená",J282,0)</f>
        <v>0</v>
      </c>
      <c r="BG282" s="220">
        <f>IF(N282="zákl. přenesená",J282,0)</f>
        <v>0</v>
      </c>
      <c r="BH282" s="220">
        <f>IF(N282="sníž. přenesená",J282,0)</f>
        <v>0</v>
      </c>
      <c r="BI282" s="220">
        <f>IF(N282="nulová",J282,0)</f>
        <v>0</v>
      </c>
      <c r="BJ282" s="20" t="s">
        <v>86</v>
      </c>
      <c r="BK282" s="220">
        <f>ROUND(I282*H282,2)</f>
        <v>0</v>
      </c>
      <c r="BL282" s="20" t="s">
        <v>362</v>
      </c>
      <c r="BM282" s="219" t="s">
        <v>3599</v>
      </c>
    </row>
    <row r="283" s="2" customFormat="1">
      <c r="A283" s="42"/>
      <c r="B283" s="43"/>
      <c r="C283" s="44"/>
      <c r="D283" s="221" t="s">
        <v>155</v>
      </c>
      <c r="E283" s="44"/>
      <c r="F283" s="222" t="s">
        <v>3598</v>
      </c>
      <c r="G283" s="44"/>
      <c r="H283" s="44"/>
      <c r="I283" s="223"/>
      <c r="J283" s="44"/>
      <c r="K283" s="44"/>
      <c r="L283" s="48"/>
      <c r="M283" s="224"/>
      <c r="N283" s="225"/>
      <c r="O283" s="88"/>
      <c r="P283" s="88"/>
      <c r="Q283" s="88"/>
      <c r="R283" s="88"/>
      <c r="S283" s="88"/>
      <c r="T283" s="89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T283" s="20" t="s">
        <v>155</v>
      </c>
      <c r="AU283" s="20" t="s">
        <v>88</v>
      </c>
    </row>
    <row r="284" s="2" customFormat="1" ht="24.15" customHeight="1">
      <c r="A284" s="42"/>
      <c r="B284" s="43"/>
      <c r="C284" s="208" t="s">
        <v>924</v>
      </c>
      <c r="D284" s="208" t="s">
        <v>149</v>
      </c>
      <c r="E284" s="209" t="s">
        <v>3600</v>
      </c>
      <c r="F284" s="210" t="s">
        <v>3601</v>
      </c>
      <c r="G284" s="211" t="s">
        <v>265</v>
      </c>
      <c r="H284" s="212">
        <v>2.0310000000000001</v>
      </c>
      <c r="I284" s="213"/>
      <c r="J284" s="214">
        <f>ROUND(I284*H284,2)</f>
        <v>0</v>
      </c>
      <c r="K284" s="210" t="s">
        <v>152</v>
      </c>
      <c r="L284" s="48"/>
      <c r="M284" s="215" t="s">
        <v>32</v>
      </c>
      <c r="N284" s="216" t="s">
        <v>49</v>
      </c>
      <c r="O284" s="88"/>
      <c r="P284" s="217">
        <f>O284*H284</f>
        <v>0</v>
      </c>
      <c r="Q284" s="217">
        <v>0</v>
      </c>
      <c r="R284" s="217">
        <f>Q284*H284</f>
        <v>0</v>
      </c>
      <c r="S284" s="217">
        <v>0</v>
      </c>
      <c r="T284" s="218">
        <f>S284*H284</f>
        <v>0</v>
      </c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R284" s="219" t="s">
        <v>362</v>
      </c>
      <c r="AT284" s="219" t="s">
        <v>149</v>
      </c>
      <c r="AU284" s="219" t="s">
        <v>88</v>
      </c>
      <c r="AY284" s="20" t="s">
        <v>146</v>
      </c>
      <c r="BE284" s="220">
        <f>IF(N284="základní",J284,0)</f>
        <v>0</v>
      </c>
      <c r="BF284" s="220">
        <f>IF(N284="snížená",J284,0)</f>
        <v>0</v>
      </c>
      <c r="BG284" s="220">
        <f>IF(N284="zákl. přenesená",J284,0)</f>
        <v>0</v>
      </c>
      <c r="BH284" s="220">
        <f>IF(N284="sníž. přenesená",J284,0)</f>
        <v>0</v>
      </c>
      <c r="BI284" s="220">
        <f>IF(N284="nulová",J284,0)</f>
        <v>0</v>
      </c>
      <c r="BJ284" s="20" t="s">
        <v>86</v>
      </c>
      <c r="BK284" s="220">
        <f>ROUND(I284*H284,2)</f>
        <v>0</v>
      </c>
      <c r="BL284" s="20" t="s">
        <v>362</v>
      </c>
      <c r="BM284" s="219" t="s">
        <v>3602</v>
      </c>
    </row>
    <row r="285" s="2" customFormat="1">
      <c r="A285" s="42"/>
      <c r="B285" s="43"/>
      <c r="C285" s="44"/>
      <c r="D285" s="221" t="s">
        <v>155</v>
      </c>
      <c r="E285" s="44"/>
      <c r="F285" s="222" t="s">
        <v>3603</v>
      </c>
      <c r="G285" s="44"/>
      <c r="H285" s="44"/>
      <c r="I285" s="223"/>
      <c r="J285" s="44"/>
      <c r="K285" s="44"/>
      <c r="L285" s="48"/>
      <c r="M285" s="224"/>
      <c r="N285" s="225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0" t="s">
        <v>155</v>
      </c>
      <c r="AU285" s="20" t="s">
        <v>88</v>
      </c>
    </row>
    <row r="286" s="2" customFormat="1">
      <c r="A286" s="42"/>
      <c r="B286" s="43"/>
      <c r="C286" s="44"/>
      <c r="D286" s="226" t="s">
        <v>156</v>
      </c>
      <c r="E286" s="44"/>
      <c r="F286" s="227" t="s">
        <v>3604</v>
      </c>
      <c r="G286" s="44"/>
      <c r="H286" s="44"/>
      <c r="I286" s="223"/>
      <c r="J286" s="44"/>
      <c r="K286" s="44"/>
      <c r="L286" s="48"/>
      <c r="M286" s="224"/>
      <c r="N286" s="225"/>
      <c r="O286" s="88"/>
      <c r="P286" s="88"/>
      <c r="Q286" s="88"/>
      <c r="R286" s="88"/>
      <c r="S286" s="88"/>
      <c r="T286" s="89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T286" s="20" t="s">
        <v>156</v>
      </c>
      <c r="AU286" s="20" t="s">
        <v>88</v>
      </c>
    </row>
    <row r="287" s="12" customFormat="1" ht="25.92" customHeight="1">
      <c r="A287" s="12"/>
      <c r="B287" s="192"/>
      <c r="C287" s="193"/>
      <c r="D287" s="194" t="s">
        <v>77</v>
      </c>
      <c r="E287" s="195" t="s">
        <v>286</v>
      </c>
      <c r="F287" s="195" t="s">
        <v>3605</v>
      </c>
      <c r="G287" s="193"/>
      <c r="H287" s="193"/>
      <c r="I287" s="196"/>
      <c r="J287" s="197">
        <f>BK287</f>
        <v>0</v>
      </c>
      <c r="K287" s="193"/>
      <c r="L287" s="198"/>
      <c r="M287" s="199"/>
      <c r="N287" s="200"/>
      <c r="O287" s="200"/>
      <c r="P287" s="201">
        <f>P288</f>
        <v>0</v>
      </c>
      <c r="Q287" s="200"/>
      <c r="R287" s="201">
        <f>R288</f>
        <v>0</v>
      </c>
      <c r="S287" s="200"/>
      <c r="T287" s="202">
        <f>T288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03" t="s">
        <v>164</v>
      </c>
      <c r="AT287" s="204" t="s">
        <v>77</v>
      </c>
      <c r="AU287" s="204" t="s">
        <v>78</v>
      </c>
      <c r="AY287" s="203" t="s">
        <v>146</v>
      </c>
      <c r="BK287" s="205">
        <f>BK288</f>
        <v>0</v>
      </c>
    </row>
    <row r="288" s="12" customFormat="1" ht="22.8" customHeight="1">
      <c r="A288" s="12"/>
      <c r="B288" s="192"/>
      <c r="C288" s="193"/>
      <c r="D288" s="194" t="s">
        <v>77</v>
      </c>
      <c r="E288" s="206" t="s">
        <v>3606</v>
      </c>
      <c r="F288" s="206" t="s">
        <v>3607</v>
      </c>
      <c r="G288" s="193"/>
      <c r="H288" s="193"/>
      <c r="I288" s="196"/>
      <c r="J288" s="207">
        <f>BK288</f>
        <v>0</v>
      </c>
      <c r="K288" s="193"/>
      <c r="L288" s="198"/>
      <c r="M288" s="199"/>
      <c r="N288" s="200"/>
      <c r="O288" s="200"/>
      <c r="P288" s="201">
        <f>SUM(P289:P290)</f>
        <v>0</v>
      </c>
      <c r="Q288" s="200"/>
      <c r="R288" s="201">
        <f>SUM(R289:R290)</f>
        <v>0</v>
      </c>
      <c r="S288" s="200"/>
      <c r="T288" s="202">
        <f>SUM(T289:T290)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03" t="s">
        <v>164</v>
      </c>
      <c r="AT288" s="204" t="s">
        <v>77</v>
      </c>
      <c r="AU288" s="204" t="s">
        <v>86</v>
      </c>
      <c r="AY288" s="203" t="s">
        <v>146</v>
      </c>
      <c r="BK288" s="205">
        <f>SUM(BK289:BK290)</f>
        <v>0</v>
      </c>
    </row>
    <row r="289" s="2" customFormat="1" ht="16.5" customHeight="1">
      <c r="A289" s="42"/>
      <c r="B289" s="43"/>
      <c r="C289" s="208" t="s">
        <v>930</v>
      </c>
      <c r="D289" s="208" t="s">
        <v>149</v>
      </c>
      <c r="E289" s="209" t="s">
        <v>3608</v>
      </c>
      <c r="F289" s="210" t="s">
        <v>3609</v>
      </c>
      <c r="G289" s="211" t="s">
        <v>2698</v>
      </c>
      <c r="H289" s="212">
        <v>24</v>
      </c>
      <c r="I289" s="213"/>
      <c r="J289" s="214">
        <f>ROUND(I289*H289,2)</f>
        <v>0</v>
      </c>
      <c r="K289" s="210" t="s">
        <v>32</v>
      </c>
      <c r="L289" s="48"/>
      <c r="M289" s="215" t="s">
        <v>32</v>
      </c>
      <c r="N289" s="216" t="s">
        <v>49</v>
      </c>
      <c r="O289" s="88"/>
      <c r="P289" s="217">
        <f>O289*H289</f>
        <v>0</v>
      </c>
      <c r="Q289" s="217">
        <v>0</v>
      </c>
      <c r="R289" s="217">
        <f>Q289*H289</f>
        <v>0</v>
      </c>
      <c r="S289" s="217">
        <v>0</v>
      </c>
      <c r="T289" s="218">
        <f>S289*H289</f>
        <v>0</v>
      </c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R289" s="219" t="s">
        <v>823</v>
      </c>
      <c r="AT289" s="219" t="s">
        <v>149</v>
      </c>
      <c r="AU289" s="219" t="s">
        <v>88</v>
      </c>
      <c r="AY289" s="20" t="s">
        <v>146</v>
      </c>
      <c r="BE289" s="220">
        <f>IF(N289="základní",J289,0)</f>
        <v>0</v>
      </c>
      <c r="BF289" s="220">
        <f>IF(N289="snížená",J289,0)</f>
        <v>0</v>
      </c>
      <c r="BG289" s="220">
        <f>IF(N289="zákl. přenesená",J289,0)</f>
        <v>0</v>
      </c>
      <c r="BH289" s="220">
        <f>IF(N289="sníž. přenesená",J289,0)</f>
        <v>0</v>
      </c>
      <c r="BI289" s="220">
        <f>IF(N289="nulová",J289,0)</f>
        <v>0</v>
      </c>
      <c r="BJ289" s="20" t="s">
        <v>86</v>
      </c>
      <c r="BK289" s="220">
        <f>ROUND(I289*H289,2)</f>
        <v>0</v>
      </c>
      <c r="BL289" s="20" t="s">
        <v>823</v>
      </c>
      <c r="BM289" s="219" t="s">
        <v>3610</v>
      </c>
    </row>
    <row r="290" s="2" customFormat="1">
      <c r="A290" s="42"/>
      <c r="B290" s="43"/>
      <c r="C290" s="44"/>
      <c r="D290" s="221" t="s">
        <v>155</v>
      </c>
      <c r="E290" s="44"/>
      <c r="F290" s="222" t="s">
        <v>3609</v>
      </c>
      <c r="G290" s="44"/>
      <c r="H290" s="44"/>
      <c r="I290" s="223"/>
      <c r="J290" s="44"/>
      <c r="K290" s="44"/>
      <c r="L290" s="48"/>
      <c r="M290" s="224"/>
      <c r="N290" s="225"/>
      <c r="O290" s="88"/>
      <c r="P290" s="88"/>
      <c r="Q290" s="88"/>
      <c r="R290" s="88"/>
      <c r="S290" s="88"/>
      <c r="T290" s="89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T290" s="20" t="s">
        <v>155</v>
      </c>
      <c r="AU290" s="20" t="s">
        <v>88</v>
      </c>
    </row>
    <row r="291" s="12" customFormat="1" ht="25.92" customHeight="1">
      <c r="A291" s="12"/>
      <c r="B291" s="192"/>
      <c r="C291" s="193"/>
      <c r="D291" s="194" t="s">
        <v>77</v>
      </c>
      <c r="E291" s="195" t="s">
        <v>2693</v>
      </c>
      <c r="F291" s="195" t="s">
        <v>2694</v>
      </c>
      <c r="G291" s="193"/>
      <c r="H291" s="193"/>
      <c r="I291" s="196"/>
      <c r="J291" s="197">
        <f>BK291</f>
        <v>0</v>
      </c>
      <c r="K291" s="193"/>
      <c r="L291" s="198"/>
      <c r="M291" s="199"/>
      <c r="N291" s="200"/>
      <c r="O291" s="200"/>
      <c r="P291" s="201">
        <f>SUM(P292:P297)</f>
        <v>0</v>
      </c>
      <c r="Q291" s="200"/>
      <c r="R291" s="201">
        <f>SUM(R292:R297)</f>
        <v>0</v>
      </c>
      <c r="S291" s="200"/>
      <c r="T291" s="202">
        <f>SUM(T292:T297)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3" t="s">
        <v>171</v>
      </c>
      <c r="AT291" s="204" t="s">
        <v>77</v>
      </c>
      <c r="AU291" s="204" t="s">
        <v>78</v>
      </c>
      <c r="AY291" s="203" t="s">
        <v>146</v>
      </c>
      <c r="BK291" s="205">
        <f>SUM(BK292:BK297)</f>
        <v>0</v>
      </c>
    </row>
    <row r="292" s="2" customFormat="1" ht="24.15" customHeight="1">
      <c r="A292" s="42"/>
      <c r="B292" s="43"/>
      <c r="C292" s="208" t="s">
        <v>935</v>
      </c>
      <c r="D292" s="208" t="s">
        <v>149</v>
      </c>
      <c r="E292" s="209" t="s">
        <v>3611</v>
      </c>
      <c r="F292" s="210" t="s">
        <v>3612</v>
      </c>
      <c r="G292" s="211" t="s">
        <v>2698</v>
      </c>
      <c r="H292" s="212">
        <v>24</v>
      </c>
      <c r="I292" s="213"/>
      <c r="J292" s="214">
        <f>ROUND(I292*H292,2)</f>
        <v>0</v>
      </c>
      <c r="K292" s="210" t="s">
        <v>152</v>
      </c>
      <c r="L292" s="48"/>
      <c r="M292" s="215" t="s">
        <v>32</v>
      </c>
      <c r="N292" s="216" t="s">
        <v>49</v>
      </c>
      <c r="O292" s="88"/>
      <c r="P292" s="217">
        <f>O292*H292</f>
        <v>0</v>
      </c>
      <c r="Q292" s="217">
        <v>0</v>
      </c>
      <c r="R292" s="217">
        <f>Q292*H292</f>
        <v>0</v>
      </c>
      <c r="S292" s="217">
        <v>0</v>
      </c>
      <c r="T292" s="218">
        <f>S292*H292</f>
        <v>0</v>
      </c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R292" s="219" t="s">
        <v>2699</v>
      </c>
      <c r="AT292" s="219" t="s">
        <v>149</v>
      </c>
      <c r="AU292" s="219" t="s">
        <v>86</v>
      </c>
      <c r="AY292" s="20" t="s">
        <v>146</v>
      </c>
      <c r="BE292" s="220">
        <f>IF(N292="základní",J292,0)</f>
        <v>0</v>
      </c>
      <c r="BF292" s="220">
        <f>IF(N292="snížená",J292,0)</f>
        <v>0</v>
      </c>
      <c r="BG292" s="220">
        <f>IF(N292="zákl. přenesená",J292,0)</f>
        <v>0</v>
      </c>
      <c r="BH292" s="220">
        <f>IF(N292="sníž. přenesená",J292,0)</f>
        <v>0</v>
      </c>
      <c r="BI292" s="220">
        <f>IF(N292="nulová",J292,0)</f>
        <v>0</v>
      </c>
      <c r="BJ292" s="20" t="s">
        <v>86</v>
      </c>
      <c r="BK292" s="220">
        <f>ROUND(I292*H292,2)</f>
        <v>0</v>
      </c>
      <c r="BL292" s="20" t="s">
        <v>2699</v>
      </c>
      <c r="BM292" s="219" t="s">
        <v>3613</v>
      </c>
    </row>
    <row r="293" s="2" customFormat="1">
      <c r="A293" s="42"/>
      <c r="B293" s="43"/>
      <c r="C293" s="44"/>
      <c r="D293" s="221" t="s">
        <v>155</v>
      </c>
      <c r="E293" s="44"/>
      <c r="F293" s="222" t="s">
        <v>3614</v>
      </c>
      <c r="G293" s="44"/>
      <c r="H293" s="44"/>
      <c r="I293" s="223"/>
      <c r="J293" s="44"/>
      <c r="K293" s="44"/>
      <c r="L293" s="48"/>
      <c r="M293" s="224"/>
      <c r="N293" s="225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0" t="s">
        <v>155</v>
      </c>
      <c r="AU293" s="20" t="s">
        <v>86</v>
      </c>
    </row>
    <row r="294" s="2" customFormat="1">
      <c r="A294" s="42"/>
      <c r="B294" s="43"/>
      <c r="C294" s="44"/>
      <c r="D294" s="226" t="s">
        <v>156</v>
      </c>
      <c r="E294" s="44"/>
      <c r="F294" s="227" t="s">
        <v>3615</v>
      </c>
      <c r="G294" s="44"/>
      <c r="H294" s="44"/>
      <c r="I294" s="223"/>
      <c r="J294" s="44"/>
      <c r="K294" s="44"/>
      <c r="L294" s="48"/>
      <c r="M294" s="224"/>
      <c r="N294" s="225"/>
      <c r="O294" s="88"/>
      <c r="P294" s="88"/>
      <c r="Q294" s="88"/>
      <c r="R294" s="88"/>
      <c r="S294" s="88"/>
      <c r="T294" s="89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T294" s="20" t="s">
        <v>156</v>
      </c>
      <c r="AU294" s="20" t="s">
        <v>86</v>
      </c>
    </row>
    <row r="295" s="2" customFormat="1" ht="24.15" customHeight="1">
      <c r="A295" s="42"/>
      <c r="B295" s="43"/>
      <c r="C295" s="208" t="s">
        <v>941</v>
      </c>
      <c r="D295" s="208" t="s">
        <v>149</v>
      </c>
      <c r="E295" s="209" t="s">
        <v>3616</v>
      </c>
      <c r="F295" s="210" t="s">
        <v>3617</v>
      </c>
      <c r="G295" s="211" t="s">
        <v>2698</v>
      </c>
      <c r="H295" s="212">
        <v>24</v>
      </c>
      <c r="I295" s="213"/>
      <c r="J295" s="214">
        <f>ROUND(I295*H295,2)</f>
        <v>0</v>
      </c>
      <c r="K295" s="210" t="s">
        <v>152</v>
      </c>
      <c r="L295" s="48"/>
      <c r="M295" s="215" t="s">
        <v>32</v>
      </c>
      <c r="N295" s="216" t="s">
        <v>49</v>
      </c>
      <c r="O295" s="88"/>
      <c r="P295" s="217">
        <f>O295*H295</f>
        <v>0</v>
      </c>
      <c r="Q295" s="217">
        <v>0</v>
      </c>
      <c r="R295" s="217">
        <f>Q295*H295</f>
        <v>0</v>
      </c>
      <c r="S295" s="217">
        <v>0</v>
      </c>
      <c r="T295" s="218">
        <f>S295*H295</f>
        <v>0</v>
      </c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R295" s="219" t="s">
        <v>2699</v>
      </c>
      <c r="AT295" s="219" t="s">
        <v>149</v>
      </c>
      <c r="AU295" s="219" t="s">
        <v>86</v>
      </c>
      <c r="AY295" s="20" t="s">
        <v>146</v>
      </c>
      <c r="BE295" s="220">
        <f>IF(N295="základní",J295,0)</f>
        <v>0</v>
      </c>
      <c r="BF295" s="220">
        <f>IF(N295="snížená",J295,0)</f>
        <v>0</v>
      </c>
      <c r="BG295" s="220">
        <f>IF(N295="zákl. přenesená",J295,0)</f>
        <v>0</v>
      </c>
      <c r="BH295" s="220">
        <f>IF(N295="sníž. přenesená",J295,0)</f>
        <v>0</v>
      </c>
      <c r="BI295" s="220">
        <f>IF(N295="nulová",J295,0)</f>
        <v>0</v>
      </c>
      <c r="BJ295" s="20" t="s">
        <v>86</v>
      </c>
      <c r="BK295" s="220">
        <f>ROUND(I295*H295,2)</f>
        <v>0</v>
      </c>
      <c r="BL295" s="20" t="s">
        <v>2699</v>
      </c>
      <c r="BM295" s="219" t="s">
        <v>3618</v>
      </c>
    </row>
    <row r="296" s="2" customFormat="1">
      <c r="A296" s="42"/>
      <c r="B296" s="43"/>
      <c r="C296" s="44"/>
      <c r="D296" s="221" t="s">
        <v>155</v>
      </c>
      <c r="E296" s="44"/>
      <c r="F296" s="222" t="s">
        <v>3619</v>
      </c>
      <c r="G296" s="44"/>
      <c r="H296" s="44"/>
      <c r="I296" s="223"/>
      <c r="J296" s="44"/>
      <c r="K296" s="44"/>
      <c r="L296" s="48"/>
      <c r="M296" s="224"/>
      <c r="N296" s="225"/>
      <c r="O296" s="88"/>
      <c r="P296" s="88"/>
      <c r="Q296" s="88"/>
      <c r="R296" s="88"/>
      <c r="S296" s="88"/>
      <c r="T296" s="89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T296" s="20" t="s">
        <v>155</v>
      </c>
      <c r="AU296" s="20" t="s">
        <v>86</v>
      </c>
    </row>
    <row r="297" s="2" customFormat="1">
      <c r="A297" s="42"/>
      <c r="B297" s="43"/>
      <c r="C297" s="44"/>
      <c r="D297" s="226" t="s">
        <v>156</v>
      </c>
      <c r="E297" s="44"/>
      <c r="F297" s="227" t="s">
        <v>3620</v>
      </c>
      <c r="G297" s="44"/>
      <c r="H297" s="44"/>
      <c r="I297" s="223"/>
      <c r="J297" s="44"/>
      <c r="K297" s="44"/>
      <c r="L297" s="48"/>
      <c r="M297" s="240"/>
      <c r="N297" s="241"/>
      <c r="O297" s="242"/>
      <c r="P297" s="242"/>
      <c r="Q297" s="242"/>
      <c r="R297" s="242"/>
      <c r="S297" s="242"/>
      <c r="T297" s="243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T297" s="20" t="s">
        <v>156</v>
      </c>
      <c r="AU297" s="20" t="s">
        <v>86</v>
      </c>
    </row>
    <row r="298" s="2" customFormat="1" ht="6.96" customHeight="1">
      <c r="A298" s="42"/>
      <c r="B298" s="63"/>
      <c r="C298" s="64"/>
      <c r="D298" s="64"/>
      <c r="E298" s="64"/>
      <c r="F298" s="64"/>
      <c r="G298" s="64"/>
      <c r="H298" s="64"/>
      <c r="I298" s="64"/>
      <c r="J298" s="64"/>
      <c r="K298" s="64"/>
      <c r="L298" s="48"/>
      <c r="M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</row>
  </sheetData>
  <sheetProtection sheet="1" autoFilter="0" formatColumns="0" formatRows="0" objects="1" scenarios="1" spinCount="100000" saltValue="ZzpWuqyJpmCfb5qvVJVtjayfjTfuFbxwmRtNE2j4uZ7ViDkoS514DMUS83oJmaf1Bf6OQl8UVa/gYunl7zm8Dg==" hashValue="qaVMbq8c/Sp6B0fEZr3BhtjTdrRv+M0SgkM9YaFhr5Y25aLsfLxn5jQ14a0d/PBNGyMyUnWXycOpEG957g6mdg==" algorithmName="SHA-512" password="EC2B"/>
  <autoFilter ref="C88:K297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112" r:id="rId1" display="https://podminky.urs.cz/item/CS_URS_2023_02/998713101"/>
    <hyperlink ref="F116" r:id="rId2" display="https://podminky.urs.cz/item/CS_URS_2023_02/731251118"/>
    <hyperlink ref="F119" r:id="rId3" display="https://podminky.urs.cz/item/CS_URS_2022_01/998731201"/>
    <hyperlink ref="F123" r:id="rId4" display="https://podminky.urs.cz/item/CS_URS_2023_02/732112232"/>
    <hyperlink ref="F126" r:id="rId5" display="https://podminky.urs.cz/item/CS_URS_2023_02/732229111"/>
    <hyperlink ref="F131" r:id="rId6" display="https://podminky.urs.cz/item/CS_URS_2023_02/732231004"/>
    <hyperlink ref="F134" r:id="rId7" display="https://podminky.urs.cz/item/CS_URS_2023_02/732331616"/>
    <hyperlink ref="F137" r:id="rId8" display="https://podminky.urs.cz/item/CS_URS_2021_01/732331771"/>
    <hyperlink ref="F140" r:id="rId9" display="https://podminky.urs.cz/item/CS_URS_2021_01/732331777"/>
    <hyperlink ref="F143" r:id="rId10" display="https://podminky.urs.cz/item/CS_URS_2023_02/732421415"/>
    <hyperlink ref="F146" r:id="rId11" display="https://podminky.urs.cz/item/CS_URS_2023_02/732421453"/>
    <hyperlink ref="F149" r:id="rId12" display="https://podminky.urs.cz/item/CS_URS_2023_02/732522012"/>
    <hyperlink ref="F164" r:id="rId13" display="https://podminky.urs.cz/item/CS_URS_2023_02/998732101"/>
    <hyperlink ref="F170" r:id="rId14" display="https://podminky.urs.cz/item/CS_URS_2023_02/733222104"/>
    <hyperlink ref="F175" r:id="rId15" display="https://podminky.urs.cz/item/CS_URS_2023_02/733223106"/>
    <hyperlink ref="F185" r:id="rId16" display="https://podminky.urs.cz/item/CS_URS_2023_02/733322224"/>
    <hyperlink ref="F188" r:id="rId17" display="https://podminky.urs.cz/item/CS_URS_2023_02/733322236"/>
    <hyperlink ref="F192" r:id="rId18" display="https://podminky.urs.cz/item/CS_URS_2023_02/733391102"/>
    <hyperlink ref="F195" r:id="rId19" display="https://podminky.urs.cz/item/CS_URS_2023_02/998733101"/>
    <hyperlink ref="F204" r:id="rId20" display="https://podminky.urs.cz/item/CS_URS_2021_01/734209124"/>
    <hyperlink ref="F211" r:id="rId21" display="https://podminky.urs.cz/item/CS_URS_2023_02/734211120"/>
    <hyperlink ref="F214" r:id="rId22" display="https://podminky.urs.cz/item/CS_URS_2023_02/734220101"/>
    <hyperlink ref="F217" r:id="rId23" display="https://podminky.urs.cz/item/CS_URS_2023_02/734220102"/>
    <hyperlink ref="F220" r:id="rId24" display="https://podminky.urs.cz/item/CS_URS_2023_02/734242415"/>
    <hyperlink ref="F223" r:id="rId25" display="https://podminky.urs.cz/item/CS_URS_2023_02/734242416"/>
    <hyperlink ref="F226" r:id="rId26" display="https://podminky.urs.cz/item/CS_URS_2023_02/734291264"/>
    <hyperlink ref="F229" r:id="rId27" display="https://podminky.urs.cz/item/CS_URS_2023_02/734291265"/>
    <hyperlink ref="F232" r:id="rId28" display="https://podminky.urs.cz/item/CS_URS_2023_02/734291266"/>
    <hyperlink ref="F235" r:id="rId29" display="https://podminky.urs.cz/item/CS_URS_2023_02/734292713"/>
    <hyperlink ref="F243" r:id="rId30" display="https://podminky.urs.cz/item/CS_URS_2023_02/734411127"/>
    <hyperlink ref="F246" r:id="rId31" display="https://podminky.urs.cz/item/CS_URS_2023_02/998734101"/>
    <hyperlink ref="F252" r:id="rId32" display="https://podminky.urs.cz/item/CS_URS_2023_02/735511011"/>
    <hyperlink ref="F255" r:id="rId33" display="https://podminky.urs.cz/item/CS_URS_2023_02/735511061"/>
    <hyperlink ref="F260" r:id="rId34" display="https://podminky.urs.cz/item/CS_URS_2022_01/735511063"/>
    <hyperlink ref="F263" r:id="rId35" display="https://podminky.urs.cz/item/CS_URS_2022_01/735511064"/>
    <hyperlink ref="F266" r:id="rId36" display="https://podminky.urs.cz/item/CS_URS_2021_01/735511085"/>
    <hyperlink ref="F269" r:id="rId37" display="https://podminky.urs.cz/item/CS_URS_2023_02/735511088"/>
    <hyperlink ref="F272" r:id="rId38" display="https://podminky.urs.cz/item/CS_URS_2023_02/735511089"/>
    <hyperlink ref="F275" r:id="rId39" display="https://podminky.urs.cz/item/CS_URS_2023_02/735511090"/>
    <hyperlink ref="F286" r:id="rId40" display="https://podminky.urs.cz/item/CS_URS_2023_02/998735101"/>
    <hyperlink ref="F294" r:id="rId41" display="https://podminky.urs.cz/item/CS_URS_2023_02/HZS2222"/>
    <hyperlink ref="F297" r:id="rId42" display="https://podminky.urs.cz/item/CS_URS_2023_02/HZS223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3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100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122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123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3621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24. 10. 2023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tr">
        <f>IF('Rekapitulace stavby'!AN19="","",'Rekapitulace stavby'!AN19)</f>
        <v/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tr">
        <f>IF('Rekapitulace stavby'!E20="","",'Rekapitulace stavby'!E20)</f>
        <v>Jakub Vilingr</v>
      </c>
      <c r="F24" s="42"/>
      <c r="G24" s="42"/>
      <c r="H24" s="42"/>
      <c r="I24" s="136" t="s">
        <v>34</v>
      </c>
      <c r="J24" s="140" t="str">
        <f>IF('Rekapitulace stavby'!AN20="","",'Rekapitulace stavby'!AN20)</f>
        <v/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ROUND(J108,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ROUND((SUM(BE108:BE604)),  2)</f>
        <v>0</v>
      </c>
      <c r="G33" s="42"/>
      <c r="H33" s="42"/>
      <c r="I33" s="152">
        <v>0.20999999999999999</v>
      </c>
      <c r="J33" s="151">
        <f>ROUND(((SUM(BE108:BE604))*I33),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ROUND((SUM(BF108:BF604)),  2)</f>
        <v>0</v>
      </c>
      <c r="G34" s="42"/>
      <c r="H34" s="42"/>
      <c r="I34" s="152">
        <v>0.14999999999999999</v>
      </c>
      <c r="J34" s="151">
        <f>ROUND(((SUM(BF108:BF604))*I34),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ROUND((SUM(BG108:BG604)),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ROUND((SUM(BH108:BH604)),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ROUND((SUM(BI108:BI604)),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125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123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EIS - D.1.4.3 - Elektroinstalace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24. 10. 2023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Jakub Vilingr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126</v>
      </c>
      <c r="D57" s="166"/>
      <c r="E57" s="166"/>
      <c r="F57" s="166"/>
      <c r="G57" s="166"/>
      <c r="H57" s="166"/>
      <c r="I57" s="166"/>
      <c r="J57" s="167" t="s">
        <v>127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J108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128</v>
      </c>
    </row>
    <row r="60" s="9" customFormat="1" ht="24.96" customHeight="1">
      <c r="A60" s="9"/>
      <c r="B60" s="169"/>
      <c r="C60" s="170"/>
      <c r="D60" s="171" t="s">
        <v>3622</v>
      </c>
      <c r="E60" s="172"/>
      <c r="F60" s="172"/>
      <c r="G60" s="172"/>
      <c r="H60" s="172"/>
      <c r="I60" s="172"/>
      <c r="J60" s="173">
        <f>J109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3623</v>
      </c>
      <c r="E61" s="178"/>
      <c r="F61" s="178"/>
      <c r="G61" s="178"/>
      <c r="H61" s="178"/>
      <c r="I61" s="178"/>
      <c r="J61" s="179">
        <f>J110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75"/>
      <c r="C62" s="176"/>
      <c r="D62" s="177" t="s">
        <v>3624</v>
      </c>
      <c r="E62" s="178"/>
      <c r="F62" s="178"/>
      <c r="G62" s="178"/>
      <c r="H62" s="178"/>
      <c r="I62" s="178"/>
      <c r="J62" s="179">
        <f>J111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75"/>
      <c r="C63" s="176"/>
      <c r="D63" s="177" t="s">
        <v>3625</v>
      </c>
      <c r="E63" s="178"/>
      <c r="F63" s="178"/>
      <c r="G63" s="178"/>
      <c r="H63" s="178"/>
      <c r="I63" s="178"/>
      <c r="J63" s="179">
        <f>J121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75"/>
      <c r="C64" s="176"/>
      <c r="D64" s="177" t="s">
        <v>3626</v>
      </c>
      <c r="E64" s="178"/>
      <c r="F64" s="178"/>
      <c r="G64" s="178"/>
      <c r="H64" s="178"/>
      <c r="I64" s="178"/>
      <c r="J64" s="179">
        <f>J144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75"/>
      <c r="C65" s="176"/>
      <c r="D65" s="177" t="s">
        <v>3627</v>
      </c>
      <c r="E65" s="178"/>
      <c r="F65" s="178"/>
      <c r="G65" s="178"/>
      <c r="H65" s="178"/>
      <c r="I65" s="178"/>
      <c r="J65" s="179">
        <f>J147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75"/>
      <c r="C66" s="176"/>
      <c r="D66" s="177" t="s">
        <v>3628</v>
      </c>
      <c r="E66" s="178"/>
      <c r="F66" s="178"/>
      <c r="G66" s="178"/>
      <c r="H66" s="178"/>
      <c r="I66" s="178"/>
      <c r="J66" s="179">
        <f>J178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75"/>
      <c r="C67" s="176"/>
      <c r="D67" s="177" t="s">
        <v>3629</v>
      </c>
      <c r="E67" s="178"/>
      <c r="F67" s="178"/>
      <c r="G67" s="178"/>
      <c r="H67" s="178"/>
      <c r="I67" s="178"/>
      <c r="J67" s="179">
        <f>J199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75"/>
      <c r="C68" s="176"/>
      <c r="D68" s="177" t="s">
        <v>3630</v>
      </c>
      <c r="E68" s="178"/>
      <c r="F68" s="178"/>
      <c r="G68" s="178"/>
      <c r="H68" s="178"/>
      <c r="I68" s="178"/>
      <c r="J68" s="179">
        <f>J216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75"/>
      <c r="C69" s="176"/>
      <c r="D69" s="177" t="s">
        <v>3631</v>
      </c>
      <c r="E69" s="178"/>
      <c r="F69" s="178"/>
      <c r="G69" s="178"/>
      <c r="H69" s="178"/>
      <c r="I69" s="178"/>
      <c r="J69" s="179">
        <f>J247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75"/>
      <c r="C70" s="176"/>
      <c r="D70" s="177" t="s">
        <v>3632</v>
      </c>
      <c r="E70" s="178"/>
      <c r="F70" s="178"/>
      <c r="G70" s="178"/>
      <c r="H70" s="178"/>
      <c r="I70" s="178"/>
      <c r="J70" s="179">
        <f>J252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75"/>
      <c r="C71" s="176"/>
      <c r="D71" s="177" t="s">
        <v>3633</v>
      </c>
      <c r="E71" s="178"/>
      <c r="F71" s="178"/>
      <c r="G71" s="178"/>
      <c r="H71" s="178"/>
      <c r="I71" s="178"/>
      <c r="J71" s="179">
        <f>J275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75"/>
      <c r="C72" s="176"/>
      <c r="D72" s="177" t="s">
        <v>3634</v>
      </c>
      <c r="E72" s="178"/>
      <c r="F72" s="178"/>
      <c r="G72" s="178"/>
      <c r="H72" s="178"/>
      <c r="I72" s="178"/>
      <c r="J72" s="179">
        <f>J296</f>
        <v>0</v>
      </c>
      <c r="K72" s="176"/>
      <c r="L72" s="18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5"/>
      <c r="C73" s="176"/>
      <c r="D73" s="177" t="s">
        <v>3635</v>
      </c>
      <c r="E73" s="178"/>
      <c r="F73" s="178"/>
      <c r="G73" s="178"/>
      <c r="H73" s="178"/>
      <c r="I73" s="178"/>
      <c r="J73" s="179">
        <f>J315</f>
        <v>0</v>
      </c>
      <c r="K73" s="176"/>
      <c r="L73" s="18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75"/>
      <c r="C74" s="176"/>
      <c r="D74" s="177" t="s">
        <v>3636</v>
      </c>
      <c r="E74" s="178"/>
      <c r="F74" s="178"/>
      <c r="G74" s="178"/>
      <c r="H74" s="178"/>
      <c r="I74" s="178"/>
      <c r="J74" s="179">
        <f>J336</f>
        <v>0</v>
      </c>
      <c r="K74" s="176"/>
      <c r="L74" s="18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5"/>
      <c r="C75" s="176"/>
      <c r="D75" s="177" t="s">
        <v>3637</v>
      </c>
      <c r="E75" s="178"/>
      <c r="F75" s="178"/>
      <c r="G75" s="178"/>
      <c r="H75" s="178"/>
      <c r="I75" s="178"/>
      <c r="J75" s="179">
        <f>J340</f>
        <v>0</v>
      </c>
      <c r="K75" s="176"/>
      <c r="L75" s="18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4.88" customHeight="1">
      <c r="A76" s="10"/>
      <c r="B76" s="175"/>
      <c r="C76" s="176"/>
      <c r="D76" s="177" t="s">
        <v>3638</v>
      </c>
      <c r="E76" s="178"/>
      <c r="F76" s="178"/>
      <c r="G76" s="178"/>
      <c r="H76" s="178"/>
      <c r="I76" s="178"/>
      <c r="J76" s="179">
        <f>J341</f>
        <v>0</v>
      </c>
      <c r="K76" s="176"/>
      <c r="L76" s="18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4.88" customHeight="1">
      <c r="A77" s="10"/>
      <c r="B77" s="175"/>
      <c r="C77" s="176"/>
      <c r="D77" s="177" t="s">
        <v>3639</v>
      </c>
      <c r="E77" s="178"/>
      <c r="F77" s="178"/>
      <c r="G77" s="178"/>
      <c r="H77" s="178"/>
      <c r="I77" s="178"/>
      <c r="J77" s="179">
        <f>J351</f>
        <v>0</v>
      </c>
      <c r="K77" s="176"/>
      <c r="L77" s="18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4.88" customHeight="1">
      <c r="A78" s="10"/>
      <c r="B78" s="175"/>
      <c r="C78" s="176"/>
      <c r="D78" s="177" t="s">
        <v>3640</v>
      </c>
      <c r="E78" s="178"/>
      <c r="F78" s="178"/>
      <c r="G78" s="178"/>
      <c r="H78" s="178"/>
      <c r="I78" s="178"/>
      <c r="J78" s="179">
        <f>J370</f>
        <v>0</v>
      </c>
      <c r="K78" s="176"/>
      <c r="L78" s="18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4.88" customHeight="1">
      <c r="A79" s="10"/>
      <c r="B79" s="175"/>
      <c r="C79" s="176"/>
      <c r="D79" s="177" t="s">
        <v>3641</v>
      </c>
      <c r="E79" s="178"/>
      <c r="F79" s="178"/>
      <c r="G79" s="178"/>
      <c r="H79" s="178"/>
      <c r="I79" s="178"/>
      <c r="J79" s="179">
        <f>J373</f>
        <v>0</v>
      </c>
      <c r="K79" s="176"/>
      <c r="L79" s="18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4.88" customHeight="1">
      <c r="A80" s="10"/>
      <c r="B80" s="175"/>
      <c r="C80" s="176"/>
      <c r="D80" s="177" t="s">
        <v>3642</v>
      </c>
      <c r="E80" s="178"/>
      <c r="F80" s="178"/>
      <c r="G80" s="178"/>
      <c r="H80" s="178"/>
      <c r="I80" s="178"/>
      <c r="J80" s="179">
        <f>J404</f>
        <v>0</v>
      </c>
      <c r="K80" s="176"/>
      <c r="L80" s="18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4.88" customHeight="1">
      <c r="A81" s="10"/>
      <c r="B81" s="175"/>
      <c r="C81" s="176"/>
      <c r="D81" s="177" t="s">
        <v>3643</v>
      </c>
      <c r="E81" s="178"/>
      <c r="F81" s="178"/>
      <c r="G81" s="178"/>
      <c r="H81" s="178"/>
      <c r="I81" s="178"/>
      <c r="J81" s="179">
        <f>J421</f>
        <v>0</v>
      </c>
      <c r="K81" s="176"/>
      <c r="L81" s="18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4.88" customHeight="1">
      <c r="A82" s="10"/>
      <c r="B82" s="175"/>
      <c r="C82" s="176"/>
      <c r="D82" s="177" t="s">
        <v>3644</v>
      </c>
      <c r="E82" s="178"/>
      <c r="F82" s="178"/>
      <c r="G82" s="178"/>
      <c r="H82" s="178"/>
      <c r="I82" s="178"/>
      <c r="J82" s="179">
        <f>J431</f>
        <v>0</v>
      </c>
      <c r="K82" s="176"/>
      <c r="L82" s="18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4.88" customHeight="1">
      <c r="A83" s="10"/>
      <c r="B83" s="175"/>
      <c r="C83" s="176"/>
      <c r="D83" s="177" t="s">
        <v>3645</v>
      </c>
      <c r="E83" s="178"/>
      <c r="F83" s="178"/>
      <c r="G83" s="178"/>
      <c r="H83" s="178"/>
      <c r="I83" s="178"/>
      <c r="J83" s="179">
        <f>J468</f>
        <v>0</v>
      </c>
      <c r="K83" s="176"/>
      <c r="L83" s="18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4.88" customHeight="1">
      <c r="A84" s="10"/>
      <c r="B84" s="175"/>
      <c r="C84" s="176"/>
      <c r="D84" s="177" t="s">
        <v>3646</v>
      </c>
      <c r="E84" s="178"/>
      <c r="F84" s="178"/>
      <c r="G84" s="178"/>
      <c r="H84" s="178"/>
      <c r="I84" s="178"/>
      <c r="J84" s="179">
        <f>J473</f>
        <v>0</v>
      </c>
      <c r="K84" s="176"/>
      <c r="L84" s="18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4.88" customHeight="1">
      <c r="A85" s="10"/>
      <c r="B85" s="175"/>
      <c r="C85" s="176"/>
      <c r="D85" s="177" t="s">
        <v>3647</v>
      </c>
      <c r="E85" s="178"/>
      <c r="F85" s="178"/>
      <c r="G85" s="178"/>
      <c r="H85" s="178"/>
      <c r="I85" s="178"/>
      <c r="J85" s="179">
        <f>J499</f>
        <v>0</v>
      </c>
      <c r="K85" s="176"/>
      <c r="L85" s="18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4.88" customHeight="1">
      <c r="A86" s="10"/>
      <c r="B86" s="175"/>
      <c r="C86" s="176"/>
      <c r="D86" s="177" t="s">
        <v>3648</v>
      </c>
      <c r="E86" s="178"/>
      <c r="F86" s="178"/>
      <c r="G86" s="178"/>
      <c r="H86" s="178"/>
      <c r="I86" s="178"/>
      <c r="J86" s="179">
        <f>J527</f>
        <v>0</v>
      </c>
      <c r="K86" s="176"/>
      <c r="L86" s="18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4.88" customHeight="1">
      <c r="A87" s="10"/>
      <c r="B87" s="175"/>
      <c r="C87" s="176"/>
      <c r="D87" s="177" t="s">
        <v>3649</v>
      </c>
      <c r="E87" s="178"/>
      <c r="F87" s="178"/>
      <c r="G87" s="178"/>
      <c r="H87" s="178"/>
      <c r="I87" s="178"/>
      <c r="J87" s="179">
        <f>J550</f>
        <v>0</v>
      </c>
      <c r="K87" s="176"/>
      <c r="L87" s="18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4.88" customHeight="1">
      <c r="A88" s="10"/>
      <c r="B88" s="175"/>
      <c r="C88" s="176"/>
      <c r="D88" s="177" t="s">
        <v>3650</v>
      </c>
      <c r="E88" s="178"/>
      <c r="F88" s="178"/>
      <c r="G88" s="178"/>
      <c r="H88" s="178"/>
      <c r="I88" s="178"/>
      <c r="J88" s="179">
        <f>J581</f>
        <v>0</v>
      </c>
      <c r="K88" s="176"/>
      <c r="L88" s="18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2" customFormat="1" ht="21.84" customHeight="1">
      <c r="A89" s="42"/>
      <c r="B89" s="43"/>
      <c r="C89" s="44"/>
      <c r="D89" s="44"/>
      <c r="E89" s="44"/>
      <c r="F89" s="44"/>
      <c r="G89" s="44"/>
      <c r="H89" s="44"/>
      <c r="I89" s="44"/>
      <c r="J89" s="44"/>
      <c r="K89" s="4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6.96" customHeight="1">
      <c r="A90" s="42"/>
      <c r="B90" s="63"/>
      <c r="C90" s="64"/>
      <c r="D90" s="64"/>
      <c r="E90" s="64"/>
      <c r="F90" s="64"/>
      <c r="G90" s="64"/>
      <c r="H90" s="64"/>
      <c r="I90" s="64"/>
      <c r="J90" s="64"/>
      <c r="K90" s="64"/>
      <c r="L90" s="13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4" s="2" customFormat="1" ht="6.96" customHeight="1">
      <c r="A94" s="42"/>
      <c r="B94" s="65"/>
      <c r="C94" s="66"/>
      <c r="D94" s="66"/>
      <c r="E94" s="66"/>
      <c r="F94" s="66"/>
      <c r="G94" s="66"/>
      <c r="H94" s="66"/>
      <c r="I94" s="66"/>
      <c r="J94" s="66"/>
      <c r="K94" s="66"/>
      <c r="L94" s="138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24.96" customHeight="1">
      <c r="A95" s="42"/>
      <c r="B95" s="43"/>
      <c r="C95" s="26" t="s">
        <v>132</v>
      </c>
      <c r="D95" s="44"/>
      <c r="E95" s="44"/>
      <c r="F95" s="44"/>
      <c r="G95" s="44"/>
      <c r="H95" s="44"/>
      <c r="I95" s="44"/>
      <c r="J95" s="44"/>
      <c r="K95" s="44"/>
      <c r="L95" s="138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6.96" customHeight="1">
      <c r="A96" s="42"/>
      <c r="B96" s="43"/>
      <c r="C96" s="44"/>
      <c r="D96" s="44"/>
      <c r="E96" s="44"/>
      <c r="F96" s="44"/>
      <c r="G96" s="44"/>
      <c r="H96" s="44"/>
      <c r="I96" s="44"/>
      <c r="J96" s="44"/>
      <c r="K96" s="44"/>
      <c r="L96" s="138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12" customHeight="1">
      <c r="A97" s="42"/>
      <c r="B97" s="43"/>
      <c r="C97" s="35" t="s">
        <v>16</v>
      </c>
      <c r="D97" s="44"/>
      <c r="E97" s="44"/>
      <c r="F97" s="44"/>
      <c r="G97" s="44"/>
      <c r="H97" s="44"/>
      <c r="I97" s="44"/>
      <c r="J97" s="44"/>
      <c r="K97" s="44"/>
      <c r="L97" s="138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26.25" customHeight="1">
      <c r="A98" s="42"/>
      <c r="B98" s="43"/>
      <c r="C98" s="44"/>
      <c r="D98" s="44"/>
      <c r="E98" s="164" t="str">
        <f>E7</f>
        <v>Novostavba zař. pro vých. a vzdělávání dětí a zahr. domku, Suchdol</v>
      </c>
      <c r="F98" s="35"/>
      <c r="G98" s="35"/>
      <c r="H98" s="35"/>
      <c r="I98" s="44"/>
      <c r="J98" s="44"/>
      <c r="K98" s="44"/>
      <c r="L98" s="138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2" customFormat="1" ht="12" customHeight="1">
      <c r="A99" s="42"/>
      <c r="B99" s="43"/>
      <c r="C99" s="35" t="s">
        <v>123</v>
      </c>
      <c r="D99" s="44"/>
      <c r="E99" s="44"/>
      <c r="F99" s="44"/>
      <c r="G99" s="44"/>
      <c r="H99" s="44"/>
      <c r="I99" s="44"/>
      <c r="J99" s="44"/>
      <c r="K99" s="44"/>
      <c r="L99" s="138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="2" customFormat="1" ht="16.5" customHeight="1">
      <c r="A100" s="42"/>
      <c r="B100" s="43"/>
      <c r="C100" s="44"/>
      <c r="D100" s="44"/>
      <c r="E100" s="73" t="str">
        <f>E9</f>
        <v>EIS - D.1.4.3 - Elektroinstalace</v>
      </c>
      <c r="F100" s="44"/>
      <c r="G100" s="44"/>
      <c r="H100" s="44"/>
      <c r="I100" s="44"/>
      <c r="J100" s="44"/>
      <c r="K100" s="44"/>
      <c r="L100" s="138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</row>
    <row r="101" s="2" customFormat="1" ht="6.96" customHeight="1">
      <c r="A101" s="42"/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138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</row>
    <row r="102" s="2" customFormat="1" ht="12" customHeight="1">
      <c r="A102" s="42"/>
      <c r="B102" s="43"/>
      <c r="C102" s="35" t="s">
        <v>22</v>
      </c>
      <c r="D102" s="44"/>
      <c r="E102" s="44"/>
      <c r="F102" s="30" t="str">
        <f>F12</f>
        <v>Suchdol</v>
      </c>
      <c r="G102" s="44"/>
      <c r="H102" s="44"/>
      <c r="I102" s="35" t="s">
        <v>24</v>
      </c>
      <c r="J102" s="76" t="str">
        <f>IF(J12="","",J12)</f>
        <v>24. 10. 2023</v>
      </c>
      <c r="K102" s="44"/>
      <c r="L102" s="138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</row>
    <row r="103" s="2" customFormat="1" ht="6.96" customHeight="1">
      <c r="A103" s="42"/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138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</row>
    <row r="104" s="2" customFormat="1" ht="25.65" customHeight="1">
      <c r="A104" s="42"/>
      <c r="B104" s="43"/>
      <c r="C104" s="35" t="s">
        <v>30</v>
      </c>
      <c r="D104" s="44"/>
      <c r="E104" s="44"/>
      <c r="F104" s="30" t="str">
        <f>E15</f>
        <v>Česká zemědělská univerzita v Praze. Kamýcká 129</v>
      </c>
      <c r="G104" s="44"/>
      <c r="H104" s="44"/>
      <c r="I104" s="35" t="s">
        <v>37</v>
      </c>
      <c r="J104" s="40" t="str">
        <f>E21</f>
        <v>PilsProjekt s.r.o., Částkova 74, Plzeň</v>
      </c>
      <c r="K104" s="44"/>
      <c r="L104" s="138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</row>
    <row r="105" s="2" customFormat="1" ht="15.15" customHeight="1">
      <c r="A105" s="42"/>
      <c r="B105" s="43"/>
      <c r="C105" s="35" t="s">
        <v>35</v>
      </c>
      <c r="D105" s="44"/>
      <c r="E105" s="44"/>
      <c r="F105" s="30" t="str">
        <f>IF(E18="","",E18)</f>
        <v>Vyplň údaj</v>
      </c>
      <c r="G105" s="44"/>
      <c r="H105" s="44"/>
      <c r="I105" s="35" t="s">
        <v>40</v>
      </c>
      <c r="J105" s="40" t="str">
        <f>E24</f>
        <v>Jakub Vilingr</v>
      </c>
      <c r="K105" s="44"/>
      <c r="L105" s="138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</row>
    <row r="106" s="2" customFormat="1" ht="10.32" customHeight="1">
      <c r="A106" s="42"/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138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</row>
    <row r="107" s="11" customFormat="1" ht="29.28" customHeight="1">
      <c r="A107" s="181"/>
      <c r="B107" s="182"/>
      <c r="C107" s="183" t="s">
        <v>133</v>
      </c>
      <c r="D107" s="184" t="s">
        <v>63</v>
      </c>
      <c r="E107" s="184" t="s">
        <v>59</v>
      </c>
      <c r="F107" s="184" t="s">
        <v>60</v>
      </c>
      <c r="G107" s="184" t="s">
        <v>134</v>
      </c>
      <c r="H107" s="184" t="s">
        <v>135</v>
      </c>
      <c r="I107" s="184" t="s">
        <v>136</v>
      </c>
      <c r="J107" s="184" t="s">
        <v>127</v>
      </c>
      <c r="K107" s="185" t="s">
        <v>137</v>
      </c>
      <c r="L107" s="186"/>
      <c r="M107" s="96" t="s">
        <v>32</v>
      </c>
      <c r="N107" s="97" t="s">
        <v>48</v>
      </c>
      <c r="O107" s="97" t="s">
        <v>138</v>
      </c>
      <c r="P107" s="97" t="s">
        <v>139</v>
      </c>
      <c r="Q107" s="97" t="s">
        <v>140</v>
      </c>
      <c r="R107" s="97" t="s">
        <v>141</v>
      </c>
      <c r="S107" s="97" t="s">
        <v>142</v>
      </c>
      <c r="T107" s="98" t="s">
        <v>143</v>
      </c>
      <c r="U107" s="181"/>
      <c r="V107" s="181"/>
      <c r="W107" s="181"/>
      <c r="X107" s="181"/>
      <c r="Y107" s="181"/>
      <c r="Z107" s="181"/>
      <c r="AA107" s="181"/>
      <c r="AB107" s="181"/>
      <c r="AC107" s="181"/>
      <c r="AD107" s="181"/>
      <c r="AE107" s="181"/>
    </row>
    <row r="108" s="2" customFormat="1" ht="22.8" customHeight="1">
      <c r="A108" s="42"/>
      <c r="B108" s="43"/>
      <c r="C108" s="103" t="s">
        <v>144</v>
      </c>
      <c r="D108" s="44"/>
      <c r="E108" s="44"/>
      <c r="F108" s="44"/>
      <c r="G108" s="44"/>
      <c r="H108" s="44"/>
      <c r="I108" s="44"/>
      <c r="J108" s="187">
        <f>BK108</f>
        <v>0</v>
      </c>
      <c r="K108" s="44"/>
      <c r="L108" s="48"/>
      <c r="M108" s="99"/>
      <c r="N108" s="188"/>
      <c r="O108" s="100"/>
      <c r="P108" s="189">
        <f>P109</f>
        <v>0</v>
      </c>
      <c r="Q108" s="100"/>
      <c r="R108" s="189">
        <f>R109</f>
        <v>0</v>
      </c>
      <c r="S108" s="100"/>
      <c r="T108" s="190">
        <f>T109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77</v>
      </c>
      <c r="AU108" s="20" t="s">
        <v>128</v>
      </c>
      <c r="BK108" s="191">
        <f>BK109</f>
        <v>0</v>
      </c>
    </row>
    <row r="109" s="12" customFormat="1" ht="25.92" customHeight="1">
      <c r="A109" s="12"/>
      <c r="B109" s="192"/>
      <c r="C109" s="193"/>
      <c r="D109" s="194" t="s">
        <v>77</v>
      </c>
      <c r="E109" s="195" t="s">
        <v>3651</v>
      </c>
      <c r="F109" s="195" t="s">
        <v>3652</v>
      </c>
      <c r="G109" s="193"/>
      <c r="H109" s="193"/>
      <c r="I109" s="196"/>
      <c r="J109" s="197">
        <f>BK109</f>
        <v>0</v>
      </c>
      <c r="K109" s="193"/>
      <c r="L109" s="198"/>
      <c r="M109" s="199"/>
      <c r="N109" s="200"/>
      <c r="O109" s="200"/>
      <c r="P109" s="201">
        <f>P110+P315+P340</f>
        <v>0</v>
      </c>
      <c r="Q109" s="200"/>
      <c r="R109" s="201">
        <f>R110+R315+R340</f>
        <v>0</v>
      </c>
      <c r="S109" s="200"/>
      <c r="T109" s="202">
        <f>T110+T315+T340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3" t="s">
        <v>88</v>
      </c>
      <c r="AT109" s="204" t="s">
        <v>77</v>
      </c>
      <c r="AU109" s="204" t="s">
        <v>78</v>
      </c>
      <c r="AY109" s="203" t="s">
        <v>146</v>
      </c>
      <c r="BK109" s="205">
        <f>BK110+BK315+BK340</f>
        <v>0</v>
      </c>
    </row>
    <row r="110" s="12" customFormat="1" ht="22.8" customHeight="1">
      <c r="A110" s="12"/>
      <c r="B110" s="192"/>
      <c r="C110" s="193"/>
      <c r="D110" s="194" t="s">
        <v>77</v>
      </c>
      <c r="E110" s="206" t="s">
        <v>3653</v>
      </c>
      <c r="F110" s="206" t="s">
        <v>3654</v>
      </c>
      <c r="G110" s="193"/>
      <c r="H110" s="193"/>
      <c r="I110" s="196"/>
      <c r="J110" s="207">
        <f>BK110</f>
        <v>0</v>
      </c>
      <c r="K110" s="193"/>
      <c r="L110" s="198"/>
      <c r="M110" s="199"/>
      <c r="N110" s="200"/>
      <c r="O110" s="200"/>
      <c r="P110" s="201">
        <f>P111+P121+P144+P147+P178+P199+P216+P247+P252+P275+P296</f>
        <v>0</v>
      </c>
      <c r="Q110" s="200"/>
      <c r="R110" s="201">
        <f>R111+R121+R144+R147+R178+R199+R216+R247+R252+R275+R296</f>
        <v>0</v>
      </c>
      <c r="S110" s="200"/>
      <c r="T110" s="202">
        <f>T111+T121+T144+T147+T178+T199+T216+T247+T252+T275+T296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3" t="s">
        <v>86</v>
      </c>
      <c r="AT110" s="204" t="s">
        <v>77</v>
      </c>
      <c r="AU110" s="204" t="s">
        <v>86</v>
      </c>
      <c r="AY110" s="203" t="s">
        <v>146</v>
      </c>
      <c r="BK110" s="205">
        <f>BK111+BK121+BK144+BK147+BK178+BK199+BK216+BK247+BK252+BK275+BK296</f>
        <v>0</v>
      </c>
    </row>
    <row r="111" s="12" customFormat="1" ht="20.88" customHeight="1">
      <c r="A111" s="12"/>
      <c r="B111" s="192"/>
      <c r="C111" s="193"/>
      <c r="D111" s="194" t="s">
        <v>77</v>
      </c>
      <c r="E111" s="206" t="s">
        <v>3655</v>
      </c>
      <c r="F111" s="206" t="s">
        <v>3656</v>
      </c>
      <c r="G111" s="193"/>
      <c r="H111" s="193"/>
      <c r="I111" s="196"/>
      <c r="J111" s="207">
        <f>BK111</f>
        <v>0</v>
      </c>
      <c r="K111" s="193"/>
      <c r="L111" s="198"/>
      <c r="M111" s="199"/>
      <c r="N111" s="200"/>
      <c r="O111" s="200"/>
      <c r="P111" s="201">
        <f>SUM(P112:P120)</f>
        <v>0</v>
      </c>
      <c r="Q111" s="200"/>
      <c r="R111" s="201">
        <f>SUM(R112:R120)</f>
        <v>0</v>
      </c>
      <c r="S111" s="200"/>
      <c r="T111" s="202">
        <f>SUM(T112:T120)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3" t="s">
        <v>86</v>
      </c>
      <c r="AT111" s="204" t="s">
        <v>77</v>
      </c>
      <c r="AU111" s="204" t="s">
        <v>88</v>
      </c>
      <c r="AY111" s="203" t="s">
        <v>146</v>
      </c>
      <c r="BK111" s="205">
        <f>SUM(BK112:BK120)</f>
        <v>0</v>
      </c>
    </row>
    <row r="112" s="2" customFormat="1" ht="24.15" customHeight="1">
      <c r="A112" s="42"/>
      <c r="B112" s="43"/>
      <c r="C112" s="265" t="s">
        <v>86</v>
      </c>
      <c r="D112" s="265" t="s">
        <v>286</v>
      </c>
      <c r="E112" s="266" t="s">
        <v>3657</v>
      </c>
      <c r="F112" s="267" t="s">
        <v>3658</v>
      </c>
      <c r="G112" s="268" t="s">
        <v>802</v>
      </c>
      <c r="H112" s="269">
        <v>1</v>
      </c>
      <c r="I112" s="270"/>
      <c r="J112" s="271">
        <f>ROUND(I112*H112,2)</f>
        <v>0</v>
      </c>
      <c r="K112" s="267" t="s">
        <v>3659</v>
      </c>
      <c r="L112" s="272"/>
      <c r="M112" s="273" t="s">
        <v>32</v>
      </c>
      <c r="N112" s="274" t="s">
        <v>49</v>
      </c>
      <c r="O112" s="88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19" t="s">
        <v>538</v>
      </c>
      <c r="AT112" s="219" t="s">
        <v>286</v>
      </c>
      <c r="AU112" s="219" t="s">
        <v>164</v>
      </c>
      <c r="AY112" s="20" t="s">
        <v>146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0" t="s">
        <v>86</v>
      </c>
      <c r="BK112" s="220">
        <f>ROUND(I112*H112,2)</f>
        <v>0</v>
      </c>
      <c r="BL112" s="20" t="s">
        <v>362</v>
      </c>
      <c r="BM112" s="219" t="s">
        <v>88</v>
      </c>
    </row>
    <row r="113" s="2" customFormat="1">
      <c r="A113" s="42"/>
      <c r="B113" s="43"/>
      <c r="C113" s="44"/>
      <c r="D113" s="221" t="s">
        <v>155</v>
      </c>
      <c r="E113" s="44"/>
      <c r="F113" s="222" t="s">
        <v>3658</v>
      </c>
      <c r="G113" s="44"/>
      <c r="H113" s="44"/>
      <c r="I113" s="223"/>
      <c r="J113" s="44"/>
      <c r="K113" s="44"/>
      <c r="L113" s="48"/>
      <c r="M113" s="224"/>
      <c r="N113" s="22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155</v>
      </c>
      <c r="AU113" s="20" t="s">
        <v>164</v>
      </c>
    </row>
    <row r="114" s="2" customFormat="1">
      <c r="A114" s="42"/>
      <c r="B114" s="43"/>
      <c r="C114" s="44"/>
      <c r="D114" s="221" t="s">
        <v>162</v>
      </c>
      <c r="E114" s="44"/>
      <c r="F114" s="228" t="s">
        <v>3660</v>
      </c>
      <c r="G114" s="44"/>
      <c r="H114" s="44"/>
      <c r="I114" s="223"/>
      <c r="J114" s="44"/>
      <c r="K114" s="44"/>
      <c r="L114" s="48"/>
      <c r="M114" s="224"/>
      <c r="N114" s="225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0" t="s">
        <v>162</v>
      </c>
      <c r="AU114" s="20" t="s">
        <v>164</v>
      </c>
    </row>
    <row r="115" s="2" customFormat="1" ht="37.8" customHeight="1">
      <c r="A115" s="42"/>
      <c r="B115" s="43"/>
      <c r="C115" s="265" t="s">
        <v>88</v>
      </c>
      <c r="D115" s="265" t="s">
        <v>286</v>
      </c>
      <c r="E115" s="266" t="s">
        <v>3661</v>
      </c>
      <c r="F115" s="267" t="s">
        <v>3662</v>
      </c>
      <c r="G115" s="268" t="s">
        <v>802</v>
      </c>
      <c r="H115" s="269">
        <v>1</v>
      </c>
      <c r="I115" s="270"/>
      <c r="J115" s="271">
        <f>ROUND(I115*H115,2)</f>
        <v>0</v>
      </c>
      <c r="K115" s="267" t="s">
        <v>3659</v>
      </c>
      <c r="L115" s="272"/>
      <c r="M115" s="273" t="s">
        <v>32</v>
      </c>
      <c r="N115" s="274" t="s">
        <v>49</v>
      </c>
      <c r="O115" s="88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19" t="s">
        <v>538</v>
      </c>
      <c r="AT115" s="219" t="s">
        <v>286</v>
      </c>
      <c r="AU115" s="219" t="s">
        <v>164</v>
      </c>
      <c r="AY115" s="20" t="s">
        <v>146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20" t="s">
        <v>86</v>
      </c>
      <c r="BK115" s="220">
        <f>ROUND(I115*H115,2)</f>
        <v>0</v>
      </c>
      <c r="BL115" s="20" t="s">
        <v>362</v>
      </c>
      <c r="BM115" s="219" t="s">
        <v>171</v>
      </c>
    </row>
    <row r="116" s="2" customFormat="1">
      <c r="A116" s="42"/>
      <c r="B116" s="43"/>
      <c r="C116" s="44"/>
      <c r="D116" s="221" t="s">
        <v>155</v>
      </c>
      <c r="E116" s="44"/>
      <c r="F116" s="222" t="s">
        <v>3662</v>
      </c>
      <c r="G116" s="44"/>
      <c r="H116" s="44"/>
      <c r="I116" s="223"/>
      <c r="J116" s="44"/>
      <c r="K116" s="44"/>
      <c r="L116" s="48"/>
      <c r="M116" s="224"/>
      <c r="N116" s="225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155</v>
      </c>
      <c r="AU116" s="20" t="s">
        <v>164</v>
      </c>
    </row>
    <row r="117" s="2" customFormat="1" ht="37.8" customHeight="1">
      <c r="A117" s="42"/>
      <c r="B117" s="43"/>
      <c r="C117" s="265" t="s">
        <v>164</v>
      </c>
      <c r="D117" s="265" t="s">
        <v>286</v>
      </c>
      <c r="E117" s="266" t="s">
        <v>3663</v>
      </c>
      <c r="F117" s="267" t="s">
        <v>3664</v>
      </c>
      <c r="G117" s="268" t="s">
        <v>802</v>
      </c>
      <c r="H117" s="269">
        <v>1</v>
      </c>
      <c r="I117" s="270"/>
      <c r="J117" s="271">
        <f>ROUND(I117*H117,2)</f>
        <v>0</v>
      </c>
      <c r="K117" s="267" t="s">
        <v>3659</v>
      </c>
      <c r="L117" s="272"/>
      <c r="M117" s="273" t="s">
        <v>32</v>
      </c>
      <c r="N117" s="274" t="s">
        <v>49</v>
      </c>
      <c r="O117" s="88"/>
      <c r="P117" s="217">
        <f>O117*H117</f>
        <v>0</v>
      </c>
      <c r="Q117" s="217">
        <v>0</v>
      </c>
      <c r="R117" s="217">
        <f>Q117*H117</f>
        <v>0</v>
      </c>
      <c r="S117" s="217">
        <v>0</v>
      </c>
      <c r="T117" s="218">
        <f>S117*H117</f>
        <v>0</v>
      </c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R117" s="219" t="s">
        <v>538</v>
      </c>
      <c r="AT117" s="219" t="s">
        <v>286</v>
      </c>
      <c r="AU117" s="219" t="s">
        <v>164</v>
      </c>
      <c r="AY117" s="20" t="s">
        <v>146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20" t="s">
        <v>86</v>
      </c>
      <c r="BK117" s="220">
        <f>ROUND(I117*H117,2)</f>
        <v>0</v>
      </c>
      <c r="BL117" s="20" t="s">
        <v>362</v>
      </c>
      <c r="BM117" s="219" t="s">
        <v>181</v>
      </c>
    </row>
    <row r="118" s="2" customFormat="1">
      <c r="A118" s="42"/>
      <c r="B118" s="43"/>
      <c r="C118" s="44"/>
      <c r="D118" s="221" t="s">
        <v>155</v>
      </c>
      <c r="E118" s="44"/>
      <c r="F118" s="222" t="s">
        <v>3664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155</v>
      </c>
      <c r="AU118" s="20" t="s">
        <v>164</v>
      </c>
    </row>
    <row r="119" s="2" customFormat="1" ht="16.5" customHeight="1">
      <c r="A119" s="42"/>
      <c r="B119" s="43"/>
      <c r="C119" s="265" t="s">
        <v>171</v>
      </c>
      <c r="D119" s="265" t="s">
        <v>286</v>
      </c>
      <c r="E119" s="266" t="s">
        <v>3665</v>
      </c>
      <c r="F119" s="267" t="s">
        <v>3666</v>
      </c>
      <c r="G119" s="268" t="s">
        <v>802</v>
      </c>
      <c r="H119" s="269">
        <v>1</v>
      </c>
      <c r="I119" s="270"/>
      <c r="J119" s="271">
        <f>ROUND(I119*H119,2)</f>
        <v>0</v>
      </c>
      <c r="K119" s="267" t="s">
        <v>3659</v>
      </c>
      <c r="L119" s="272"/>
      <c r="M119" s="273" t="s">
        <v>32</v>
      </c>
      <c r="N119" s="274" t="s">
        <v>49</v>
      </c>
      <c r="O119" s="88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19" t="s">
        <v>538</v>
      </c>
      <c r="AT119" s="219" t="s">
        <v>286</v>
      </c>
      <c r="AU119" s="219" t="s">
        <v>164</v>
      </c>
      <c r="AY119" s="20" t="s">
        <v>146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0" t="s">
        <v>86</v>
      </c>
      <c r="BK119" s="220">
        <f>ROUND(I119*H119,2)</f>
        <v>0</v>
      </c>
      <c r="BL119" s="20" t="s">
        <v>362</v>
      </c>
      <c r="BM119" s="219" t="s">
        <v>277</v>
      </c>
    </row>
    <row r="120" s="2" customFormat="1">
      <c r="A120" s="42"/>
      <c r="B120" s="43"/>
      <c r="C120" s="44"/>
      <c r="D120" s="221" t="s">
        <v>155</v>
      </c>
      <c r="E120" s="44"/>
      <c r="F120" s="222" t="s">
        <v>3666</v>
      </c>
      <c r="G120" s="44"/>
      <c r="H120" s="44"/>
      <c r="I120" s="223"/>
      <c r="J120" s="44"/>
      <c r="K120" s="44"/>
      <c r="L120" s="48"/>
      <c r="M120" s="224"/>
      <c r="N120" s="225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0" t="s">
        <v>155</v>
      </c>
      <c r="AU120" s="20" t="s">
        <v>164</v>
      </c>
    </row>
    <row r="121" s="12" customFormat="1" ht="20.88" customHeight="1">
      <c r="A121" s="12"/>
      <c r="B121" s="192"/>
      <c r="C121" s="193"/>
      <c r="D121" s="194" t="s">
        <v>77</v>
      </c>
      <c r="E121" s="206" t="s">
        <v>3667</v>
      </c>
      <c r="F121" s="206" t="s">
        <v>3668</v>
      </c>
      <c r="G121" s="193"/>
      <c r="H121" s="193"/>
      <c r="I121" s="196"/>
      <c r="J121" s="207">
        <f>BK121</f>
        <v>0</v>
      </c>
      <c r="K121" s="193"/>
      <c r="L121" s="198"/>
      <c r="M121" s="199"/>
      <c r="N121" s="200"/>
      <c r="O121" s="200"/>
      <c r="P121" s="201">
        <f>SUM(P122:P143)</f>
        <v>0</v>
      </c>
      <c r="Q121" s="200"/>
      <c r="R121" s="201">
        <f>SUM(R122:R143)</f>
        <v>0</v>
      </c>
      <c r="S121" s="200"/>
      <c r="T121" s="202">
        <f>SUM(T122:T143)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3" t="s">
        <v>86</v>
      </c>
      <c r="AT121" s="204" t="s">
        <v>77</v>
      </c>
      <c r="AU121" s="204" t="s">
        <v>88</v>
      </c>
      <c r="AY121" s="203" t="s">
        <v>146</v>
      </c>
      <c r="BK121" s="205">
        <f>SUM(BK122:BK143)</f>
        <v>0</v>
      </c>
    </row>
    <row r="122" s="2" customFormat="1" ht="37.8" customHeight="1">
      <c r="A122" s="42"/>
      <c r="B122" s="43"/>
      <c r="C122" s="265" t="s">
        <v>145</v>
      </c>
      <c r="D122" s="265" t="s">
        <v>286</v>
      </c>
      <c r="E122" s="266" t="s">
        <v>3669</v>
      </c>
      <c r="F122" s="267" t="s">
        <v>3670</v>
      </c>
      <c r="G122" s="268" t="s">
        <v>303</v>
      </c>
      <c r="H122" s="269">
        <v>110</v>
      </c>
      <c r="I122" s="270"/>
      <c r="J122" s="271">
        <f>ROUND(I122*H122,2)</f>
        <v>0</v>
      </c>
      <c r="K122" s="267" t="s">
        <v>3659</v>
      </c>
      <c r="L122" s="272"/>
      <c r="M122" s="273" t="s">
        <v>32</v>
      </c>
      <c r="N122" s="274" t="s">
        <v>49</v>
      </c>
      <c r="O122" s="88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19" t="s">
        <v>538</v>
      </c>
      <c r="AT122" s="219" t="s">
        <v>286</v>
      </c>
      <c r="AU122" s="219" t="s">
        <v>164</v>
      </c>
      <c r="AY122" s="20" t="s">
        <v>146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0" t="s">
        <v>86</v>
      </c>
      <c r="BK122" s="220">
        <f>ROUND(I122*H122,2)</f>
        <v>0</v>
      </c>
      <c r="BL122" s="20" t="s">
        <v>362</v>
      </c>
      <c r="BM122" s="219" t="s">
        <v>291</v>
      </c>
    </row>
    <row r="123" s="2" customFormat="1">
      <c r="A123" s="42"/>
      <c r="B123" s="43"/>
      <c r="C123" s="44"/>
      <c r="D123" s="221" t="s">
        <v>155</v>
      </c>
      <c r="E123" s="44"/>
      <c r="F123" s="222" t="s">
        <v>3670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155</v>
      </c>
      <c r="AU123" s="20" t="s">
        <v>164</v>
      </c>
    </row>
    <row r="124" s="2" customFormat="1" ht="37.8" customHeight="1">
      <c r="A124" s="42"/>
      <c r="B124" s="43"/>
      <c r="C124" s="265" t="s">
        <v>181</v>
      </c>
      <c r="D124" s="265" t="s">
        <v>286</v>
      </c>
      <c r="E124" s="266" t="s">
        <v>3671</v>
      </c>
      <c r="F124" s="267" t="s">
        <v>3672</v>
      </c>
      <c r="G124" s="268" t="s">
        <v>303</v>
      </c>
      <c r="H124" s="269">
        <v>20</v>
      </c>
      <c r="I124" s="270"/>
      <c r="J124" s="271">
        <f>ROUND(I124*H124,2)</f>
        <v>0</v>
      </c>
      <c r="K124" s="267" t="s">
        <v>3659</v>
      </c>
      <c r="L124" s="272"/>
      <c r="M124" s="273" t="s">
        <v>32</v>
      </c>
      <c r="N124" s="274" t="s">
        <v>49</v>
      </c>
      <c r="O124" s="88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19" t="s">
        <v>538</v>
      </c>
      <c r="AT124" s="219" t="s">
        <v>286</v>
      </c>
      <c r="AU124" s="219" t="s">
        <v>164</v>
      </c>
      <c r="AY124" s="20" t="s">
        <v>146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86</v>
      </c>
      <c r="BK124" s="220">
        <f>ROUND(I124*H124,2)</f>
        <v>0</v>
      </c>
      <c r="BL124" s="20" t="s">
        <v>362</v>
      </c>
      <c r="BM124" s="219" t="s">
        <v>311</v>
      </c>
    </row>
    <row r="125" s="2" customFormat="1">
      <c r="A125" s="42"/>
      <c r="B125" s="43"/>
      <c r="C125" s="44"/>
      <c r="D125" s="221" t="s">
        <v>155</v>
      </c>
      <c r="E125" s="44"/>
      <c r="F125" s="222" t="s">
        <v>3672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155</v>
      </c>
      <c r="AU125" s="20" t="s">
        <v>164</v>
      </c>
    </row>
    <row r="126" s="2" customFormat="1" ht="37.8" customHeight="1">
      <c r="A126" s="42"/>
      <c r="B126" s="43"/>
      <c r="C126" s="265" t="s">
        <v>188</v>
      </c>
      <c r="D126" s="265" t="s">
        <v>286</v>
      </c>
      <c r="E126" s="266" t="s">
        <v>3673</v>
      </c>
      <c r="F126" s="267" t="s">
        <v>3674</v>
      </c>
      <c r="G126" s="268" t="s">
        <v>303</v>
      </c>
      <c r="H126" s="269">
        <v>65</v>
      </c>
      <c r="I126" s="270"/>
      <c r="J126" s="271">
        <f>ROUND(I126*H126,2)</f>
        <v>0</v>
      </c>
      <c r="K126" s="267" t="s">
        <v>3659</v>
      </c>
      <c r="L126" s="272"/>
      <c r="M126" s="273" t="s">
        <v>32</v>
      </c>
      <c r="N126" s="274" t="s">
        <v>49</v>
      </c>
      <c r="O126" s="88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19" t="s">
        <v>538</v>
      </c>
      <c r="AT126" s="219" t="s">
        <v>286</v>
      </c>
      <c r="AU126" s="219" t="s">
        <v>164</v>
      </c>
      <c r="AY126" s="20" t="s">
        <v>146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20" t="s">
        <v>86</v>
      </c>
      <c r="BK126" s="220">
        <f>ROUND(I126*H126,2)</f>
        <v>0</v>
      </c>
      <c r="BL126" s="20" t="s">
        <v>362</v>
      </c>
      <c r="BM126" s="219" t="s">
        <v>346</v>
      </c>
    </row>
    <row r="127" s="2" customFormat="1">
      <c r="A127" s="42"/>
      <c r="B127" s="43"/>
      <c r="C127" s="44"/>
      <c r="D127" s="221" t="s">
        <v>155</v>
      </c>
      <c r="E127" s="44"/>
      <c r="F127" s="222" t="s">
        <v>3674</v>
      </c>
      <c r="G127" s="44"/>
      <c r="H127" s="44"/>
      <c r="I127" s="223"/>
      <c r="J127" s="44"/>
      <c r="K127" s="44"/>
      <c r="L127" s="48"/>
      <c r="M127" s="224"/>
      <c r="N127" s="225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155</v>
      </c>
      <c r="AU127" s="20" t="s">
        <v>164</v>
      </c>
    </row>
    <row r="128" s="2" customFormat="1" ht="37.8" customHeight="1">
      <c r="A128" s="42"/>
      <c r="B128" s="43"/>
      <c r="C128" s="265" t="s">
        <v>277</v>
      </c>
      <c r="D128" s="265" t="s">
        <v>286</v>
      </c>
      <c r="E128" s="266" t="s">
        <v>3675</v>
      </c>
      <c r="F128" s="267" t="s">
        <v>3676</v>
      </c>
      <c r="G128" s="268" t="s">
        <v>303</v>
      </c>
      <c r="H128" s="269">
        <v>350</v>
      </c>
      <c r="I128" s="270"/>
      <c r="J128" s="271">
        <f>ROUND(I128*H128,2)</f>
        <v>0</v>
      </c>
      <c r="K128" s="267" t="s">
        <v>3659</v>
      </c>
      <c r="L128" s="272"/>
      <c r="M128" s="273" t="s">
        <v>32</v>
      </c>
      <c r="N128" s="274" t="s">
        <v>49</v>
      </c>
      <c r="O128" s="88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R128" s="219" t="s">
        <v>538</v>
      </c>
      <c r="AT128" s="219" t="s">
        <v>286</v>
      </c>
      <c r="AU128" s="219" t="s">
        <v>164</v>
      </c>
      <c r="AY128" s="20" t="s">
        <v>146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20" t="s">
        <v>86</v>
      </c>
      <c r="BK128" s="220">
        <f>ROUND(I128*H128,2)</f>
        <v>0</v>
      </c>
      <c r="BL128" s="20" t="s">
        <v>362</v>
      </c>
      <c r="BM128" s="219" t="s">
        <v>362</v>
      </c>
    </row>
    <row r="129" s="2" customFormat="1">
      <c r="A129" s="42"/>
      <c r="B129" s="43"/>
      <c r="C129" s="44"/>
      <c r="D129" s="221" t="s">
        <v>155</v>
      </c>
      <c r="E129" s="44"/>
      <c r="F129" s="222" t="s">
        <v>3676</v>
      </c>
      <c r="G129" s="44"/>
      <c r="H129" s="44"/>
      <c r="I129" s="223"/>
      <c r="J129" s="44"/>
      <c r="K129" s="44"/>
      <c r="L129" s="48"/>
      <c r="M129" s="224"/>
      <c r="N129" s="225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0" t="s">
        <v>155</v>
      </c>
      <c r="AU129" s="20" t="s">
        <v>164</v>
      </c>
    </row>
    <row r="130" s="2" customFormat="1" ht="37.8" customHeight="1">
      <c r="A130" s="42"/>
      <c r="B130" s="43"/>
      <c r="C130" s="265" t="s">
        <v>285</v>
      </c>
      <c r="D130" s="265" t="s">
        <v>286</v>
      </c>
      <c r="E130" s="266" t="s">
        <v>3677</v>
      </c>
      <c r="F130" s="267" t="s">
        <v>3678</v>
      </c>
      <c r="G130" s="268" t="s">
        <v>303</v>
      </c>
      <c r="H130" s="269">
        <v>480</v>
      </c>
      <c r="I130" s="270"/>
      <c r="J130" s="271">
        <f>ROUND(I130*H130,2)</f>
        <v>0</v>
      </c>
      <c r="K130" s="267" t="s">
        <v>3659</v>
      </c>
      <c r="L130" s="272"/>
      <c r="M130" s="273" t="s">
        <v>32</v>
      </c>
      <c r="N130" s="274" t="s">
        <v>49</v>
      </c>
      <c r="O130" s="88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R130" s="219" t="s">
        <v>538</v>
      </c>
      <c r="AT130" s="219" t="s">
        <v>286</v>
      </c>
      <c r="AU130" s="219" t="s">
        <v>164</v>
      </c>
      <c r="AY130" s="20" t="s">
        <v>146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20" t="s">
        <v>86</v>
      </c>
      <c r="BK130" s="220">
        <f>ROUND(I130*H130,2)</f>
        <v>0</v>
      </c>
      <c r="BL130" s="20" t="s">
        <v>362</v>
      </c>
      <c r="BM130" s="219" t="s">
        <v>377</v>
      </c>
    </row>
    <row r="131" s="2" customFormat="1">
      <c r="A131" s="42"/>
      <c r="B131" s="43"/>
      <c r="C131" s="44"/>
      <c r="D131" s="221" t="s">
        <v>155</v>
      </c>
      <c r="E131" s="44"/>
      <c r="F131" s="222" t="s">
        <v>3678</v>
      </c>
      <c r="G131" s="44"/>
      <c r="H131" s="44"/>
      <c r="I131" s="223"/>
      <c r="J131" s="44"/>
      <c r="K131" s="44"/>
      <c r="L131" s="48"/>
      <c r="M131" s="224"/>
      <c r="N131" s="22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155</v>
      </c>
      <c r="AU131" s="20" t="s">
        <v>164</v>
      </c>
    </row>
    <row r="132" s="2" customFormat="1" ht="37.8" customHeight="1">
      <c r="A132" s="42"/>
      <c r="B132" s="43"/>
      <c r="C132" s="265" t="s">
        <v>291</v>
      </c>
      <c r="D132" s="265" t="s">
        <v>286</v>
      </c>
      <c r="E132" s="266" t="s">
        <v>3679</v>
      </c>
      <c r="F132" s="267" t="s">
        <v>3680</v>
      </c>
      <c r="G132" s="268" t="s">
        <v>303</v>
      </c>
      <c r="H132" s="269">
        <v>4280</v>
      </c>
      <c r="I132" s="270"/>
      <c r="J132" s="271">
        <f>ROUND(I132*H132,2)</f>
        <v>0</v>
      </c>
      <c r="K132" s="267" t="s">
        <v>3659</v>
      </c>
      <c r="L132" s="272"/>
      <c r="M132" s="273" t="s">
        <v>32</v>
      </c>
      <c r="N132" s="274" t="s">
        <v>49</v>
      </c>
      <c r="O132" s="88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19" t="s">
        <v>538</v>
      </c>
      <c r="AT132" s="219" t="s">
        <v>286</v>
      </c>
      <c r="AU132" s="219" t="s">
        <v>164</v>
      </c>
      <c r="AY132" s="20" t="s">
        <v>146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20" t="s">
        <v>86</v>
      </c>
      <c r="BK132" s="220">
        <f>ROUND(I132*H132,2)</f>
        <v>0</v>
      </c>
      <c r="BL132" s="20" t="s">
        <v>362</v>
      </c>
      <c r="BM132" s="219" t="s">
        <v>432</v>
      </c>
    </row>
    <row r="133" s="2" customFormat="1">
      <c r="A133" s="42"/>
      <c r="B133" s="43"/>
      <c r="C133" s="44"/>
      <c r="D133" s="221" t="s">
        <v>155</v>
      </c>
      <c r="E133" s="44"/>
      <c r="F133" s="222" t="s">
        <v>3680</v>
      </c>
      <c r="G133" s="44"/>
      <c r="H133" s="44"/>
      <c r="I133" s="223"/>
      <c r="J133" s="44"/>
      <c r="K133" s="44"/>
      <c r="L133" s="48"/>
      <c r="M133" s="224"/>
      <c r="N133" s="225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0" t="s">
        <v>155</v>
      </c>
      <c r="AU133" s="20" t="s">
        <v>164</v>
      </c>
    </row>
    <row r="134" s="2" customFormat="1" ht="37.8" customHeight="1">
      <c r="A134" s="42"/>
      <c r="B134" s="43"/>
      <c r="C134" s="265" t="s">
        <v>300</v>
      </c>
      <c r="D134" s="265" t="s">
        <v>286</v>
      </c>
      <c r="E134" s="266" t="s">
        <v>3681</v>
      </c>
      <c r="F134" s="267" t="s">
        <v>3682</v>
      </c>
      <c r="G134" s="268" t="s">
        <v>303</v>
      </c>
      <c r="H134" s="269">
        <v>4860</v>
      </c>
      <c r="I134" s="270"/>
      <c r="J134" s="271">
        <f>ROUND(I134*H134,2)</f>
        <v>0</v>
      </c>
      <c r="K134" s="267" t="s">
        <v>3659</v>
      </c>
      <c r="L134" s="272"/>
      <c r="M134" s="273" t="s">
        <v>32</v>
      </c>
      <c r="N134" s="274" t="s">
        <v>49</v>
      </c>
      <c r="O134" s="88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R134" s="219" t="s">
        <v>538</v>
      </c>
      <c r="AT134" s="219" t="s">
        <v>286</v>
      </c>
      <c r="AU134" s="219" t="s">
        <v>164</v>
      </c>
      <c r="AY134" s="20" t="s">
        <v>146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20" t="s">
        <v>86</v>
      </c>
      <c r="BK134" s="220">
        <f>ROUND(I134*H134,2)</f>
        <v>0</v>
      </c>
      <c r="BL134" s="20" t="s">
        <v>362</v>
      </c>
      <c r="BM134" s="219" t="s">
        <v>456</v>
      </c>
    </row>
    <row r="135" s="2" customFormat="1">
      <c r="A135" s="42"/>
      <c r="B135" s="43"/>
      <c r="C135" s="44"/>
      <c r="D135" s="221" t="s">
        <v>155</v>
      </c>
      <c r="E135" s="44"/>
      <c r="F135" s="222" t="s">
        <v>3682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155</v>
      </c>
      <c r="AU135" s="20" t="s">
        <v>164</v>
      </c>
    </row>
    <row r="136" s="2" customFormat="1" ht="37.8" customHeight="1">
      <c r="A136" s="42"/>
      <c r="B136" s="43"/>
      <c r="C136" s="265" t="s">
        <v>311</v>
      </c>
      <c r="D136" s="265" t="s">
        <v>286</v>
      </c>
      <c r="E136" s="266" t="s">
        <v>3683</v>
      </c>
      <c r="F136" s="267" t="s">
        <v>3684</v>
      </c>
      <c r="G136" s="268" t="s">
        <v>303</v>
      </c>
      <c r="H136" s="269">
        <v>20</v>
      </c>
      <c r="I136" s="270"/>
      <c r="J136" s="271">
        <f>ROUND(I136*H136,2)</f>
        <v>0</v>
      </c>
      <c r="K136" s="267" t="s">
        <v>3659</v>
      </c>
      <c r="L136" s="272"/>
      <c r="M136" s="273" t="s">
        <v>32</v>
      </c>
      <c r="N136" s="274" t="s">
        <v>49</v>
      </c>
      <c r="O136" s="88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19" t="s">
        <v>538</v>
      </c>
      <c r="AT136" s="219" t="s">
        <v>286</v>
      </c>
      <c r="AU136" s="219" t="s">
        <v>164</v>
      </c>
      <c r="AY136" s="20" t="s">
        <v>146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20" t="s">
        <v>86</v>
      </c>
      <c r="BK136" s="220">
        <f>ROUND(I136*H136,2)</f>
        <v>0</v>
      </c>
      <c r="BL136" s="20" t="s">
        <v>362</v>
      </c>
      <c r="BM136" s="219" t="s">
        <v>475</v>
      </c>
    </row>
    <row r="137" s="2" customFormat="1">
      <c r="A137" s="42"/>
      <c r="B137" s="43"/>
      <c r="C137" s="44"/>
      <c r="D137" s="221" t="s">
        <v>155</v>
      </c>
      <c r="E137" s="44"/>
      <c r="F137" s="222" t="s">
        <v>3684</v>
      </c>
      <c r="G137" s="44"/>
      <c r="H137" s="44"/>
      <c r="I137" s="223"/>
      <c r="J137" s="44"/>
      <c r="K137" s="44"/>
      <c r="L137" s="48"/>
      <c r="M137" s="224"/>
      <c r="N137" s="225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155</v>
      </c>
      <c r="AU137" s="20" t="s">
        <v>164</v>
      </c>
    </row>
    <row r="138" s="2" customFormat="1" ht="24.15" customHeight="1">
      <c r="A138" s="42"/>
      <c r="B138" s="43"/>
      <c r="C138" s="265" t="s">
        <v>319</v>
      </c>
      <c r="D138" s="265" t="s">
        <v>286</v>
      </c>
      <c r="E138" s="266" t="s">
        <v>3685</v>
      </c>
      <c r="F138" s="267" t="s">
        <v>3686</v>
      </c>
      <c r="G138" s="268" t="s">
        <v>303</v>
      </c>
      <c r="H138" s="269">
        <v>90</v>
      </c>
      <c r="I138" s="270"/>
      <c r="J138" s="271">
        <f>ROUND(I138*H138,2)</f>
        <v>0</v>
      </c>
      <c r="K138" s="267" t="s">
        <v>3659</v>
      </c>
      <c r="L138" s="272"/>
      <c r="M138" s="273" t="s">
        <v>32</v>
      </c>
      <c r="N138" s="274" t="s">
        <v>49</v>
      </c>
      <c r="O138" s="88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R138" s="219" t="s">
        <v>538</v>
      </c>
      <c r="AT138" s="219" t="s">
        <v>286</v>
      </c>
      <c r="AU138" s="219" t="s">
        <v>164</v>
      </c>
      <c r="AY138" s="20" t="s">
        <v>146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20" t="s">
        <v>86</v>
      </c>
      <c r="BK138" s="220">
        <f>ROUND(I138*H138,2)</f>
        <v>0</v>
      </c>
      <c r="BL138" s="20" t="s">
        <v>362</v>
      </c>
      <c r="BM138" s="219" t="s">
        <v>487</v>
      </c>
    </row>
    <row r="139" s="2" customFormat="1">
      <c r="A139" s="42"/>
      <c r="B139" s="43"/>
      <c r="C139" s="44"/>
      <c r="D139" s="221" t="s">
        <v>155</v>
      </c>
      <c r="E139" s="44"/>
      <c r="F139" s="222" t="s">
        <v>3686</v>
      </c>
      <c r="G139" s="44"/>
      <c r="H139" s="44"/>
      <c r="I139" s="223"/>
      <c r="J139" s="44"/>
      <c r="K139" s="44"/>
      <c r="L139" s="48"/>
      <c r="M139" s="224"/>
      <c r="N139" s="225"/>
      <c r="O139" s="88"/>
      <c r="P139" s="88"/>
      <c r="Q139" s="88"/>
      <c r="R139" s="88"/>
      <c r="S139" s="88"/>
      <c r="T139" s="89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T139" s="20" t="s">
        <v>155</v>
      </c>
      <c r="AU139" s="20" t="s">
        <v>164</v>
      </c>
    </row>
    <row r="140" s="2" customFormat="1" ht="24.15" customHeight="1">
      <c r="A140" s="42"/>
      <c r="B140" s="43"/>
      <c r="C140" s="265" t="s">
        <v>346</v>
      </c>
      <c r="D140" s="265" t="s">
        <v>286</v>
      </c>
      <c r="E140" s="266" t="s">
        <v>3687</v>
      </c>
      <c r="F140" s="267" t="s">
        <v>3688</v>
      </c>
      <c r="G140" s="268" t="s">
        <v>303</v>
      </c>
      <c r="H140" s="269">
        <v>45</v>
      </c>
      <c r="I140" s="270"/>
      <c r="J140" s="271">
        <f>ROUND(I140*H140,2)</f>
        <v>0</v>
      </c>
      <c r="K140" s="267" t="s">
        <v>3659</v>
      </c>
      <c r="L140" s="272"/>
      <c r="M140" s="273" t="s">
        <v>32</v>
      </c>
      <c r="N140" s="274" t="s">
        <v>49</v>
      </c>
      <c r="O140" s="88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19" t="s">
        <v>538</v>
      </c>
      <c r="AT140" s="219" t="s">
        <v>286</v>
      </c>
      <c r="AU140" s="219" t="s">
        <v>164</v>
      </c>
      <c r="AY140" s="20" t="s">
        <v>146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0" t="s">
        <v>86</v>
      </c>
      <c r="BK140" s="220">
        <f>ROUND(I140*H140,2)</f>
        <v>0</v>
      </c>
      <c r="BL140" s="20" t="s">
        <v>362</v>
      </c>
      <c r="BM140" s="219" t="s">
        <v>500</v>
      </c>
    </row>
    <row r="141" s="2" customFormat="1">
      <c r="A141" s="42"/>
      <c r="B141" s="43"/>
      <c r="C141" s="44"/>
      <c r="D141" s="221" t="s">
        <v>155</v>
      </c>
      <c r="E141" s="44"/>
      <c r="F141" s="222" t="s">
        <v>3688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155</v>
      </c>
      <c r="AU141" s="20" t="s">
        <v>164</v>
      </c>
    </row>
    <row r="142" s="2" customFormat="1" ht="16.5" customHeight="1">
      <c r="A142" s="42"/>
      <c r="B142" s="43"/>
      <c r="C142" s="265" t="s">
        <v>8</v>
      </c>
      <c r="D142" s="265" t="s">
        <v>286</v>
      </c>
      <c r="E142" s="266" t="s">
        <v>3689</v>
      </c>
      <c r="F142" s="267" t="s">
        <v>3690</v>
      </c>
      <c r="G142" s="268" t="s">
        <v>303</v>
      </c>
      <c r="H142" s="269">
        <v>25</v>
      </c>
      <c r="I142" s="270"/>
      <c r="J142" s="271">
        <f>ROUND(I142*H142,2)</f>
        <v>0</v>
      </c>
      <c r="K142" s="267" t="s">
        <v>3659</v>
      </c>
      <c r="L142" s="272"/>
      <c r="M142" s="273" t="s">
        <v>32</v>
      </c>
      <c r="N142" s="274" t="s">
        <v>49</v>
      </c>
      <c r="O142" s="88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19" t="s">
        <v>538</v>
      </c>
      <c r="AT142" s="219" t="s">
        <v>286</v>
      </c>
      <c r="AU142" s="219" t="s">
        <v>164</v>
      </c>
      <c r="AY142" s="20" t="s">
        <v>146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0" t="s">
        <v>86</v>
      </c>
      <c r="BK142" s="220">
        <f>ROUND(I142*H142,2)</f>
        <v>0</v>
      </c>
      <c r="BL142" s="20" t="s">
        <v>362</v>
      </c>
      <c r="BM142" s="219" t="s">
        <v>518</v>
      </c>
    </row>
    <row r="143" s="2" customFormat="1">
      <c r="A143" s="42"/>
      <c r="B143" s="43"/>
      <c r="C143" s="44"/>
      <c r="D143" s="221" t="s">
        <v>155</v>
      </c>
      <c r="E143" s="44"/>
      <c r="F143" s="222" t="s">
        <v>3690</v>
      </c>
      <c r="G143" s="44"/>
      <c r="H143" s="44"/>
      <c r="I143" s="223"/>
      <c r="J143" s="44"/>
      <c r="K143" s="44"/>
      <c r="L143" s="48"/>
      <c r="M143" s="224"/>
      <c r="N143" s="225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155</v>
      </c>
      <c r="AU143" s="20" t="s">
        <v>164</v>
      </c>
    </row>
    <row r="144" s="12" customFormat="1" ht="20.88" customHeight="1">
      <c r="A144" s="12"/>
      <c r="B144" s="192"/>
      <c r="C144" s="193"/>
      <c r="D144" s="194" t="s">
        <v>77</v>
      </c>
      <c r="E144" s="206" t="s">
        <v>3691</v>
      </c>
      <c r="F144" s="206" t="s">
        <v>3692</v>
      </c>
      <c r="G144" s="193"/>
      <c r="H144" s="193"/>
      <c r="I144" s="196"/>
      <c r="J144" s="207">
        <f>BK144</f>
        <v>0</v>
      </c>
      <c r="K144" s="193"/>
      <c r="L144" s="198"/>
      <c r="M144" s="199"/>
      <c r="N144" s="200"/>
      <c r="O144" s="200"/>
      <c r="P144" s="201">
        <f>SUM(P145:P146)</f>
        <v>0</v>
      </c>
      <c r="Q144" s="200"/>
      <c r="R144" s="201">
        <f>SUM(R145:R146)</f>
        <v>0</v>
      </c>
      <c r="S144" s="200"/>
      <c r="T144" s="202">
        <f>SUM(T145:T146)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3" t="s">
        <v>86</v>
      </c>
      <c r="AT144" s="204" t="s">
        <v>77</v>
      </c>
      <c r="AU144" s="204" t="s">
        <v>88</v>
      </c>
      <c r="AY144" s="203" t="s">
        <v>146</v>
      </c>
      <c r="BK144" s="205">
        <f>SUM(BK145:BK146)</f>
        <v>0</v>
      </c>
    </row>
    <row r="145" s="2" customFormat="1" ht="16.5" customHeight="1">
      <c r="A145" s="42"/>
      <c r="B145" s="43"/>
      <c r="C145" s="265" t="s">
        <v>362</v>
      </c>
      <c r="D145" s="265" t="s">
        <v>286</v>
      </c>
      <c r="E145" s="266" t="s">
        <v>3693</v>
      </c>
      <c r="F145" s="267" t="s">
        <v>3694</v>
      </c>
      <c r="G145" s="268" t="s">
        <v>802</v>
      </c>
      <c r="H145" s="269">
        <v>1</v>
      </c>
      <c r="I145" s="270"/>
      <c r="J145" s="271">
        <f>ROUND(I145*H145,2)</f>
        <v>0</v>
      </c>
      <c r="K145" s="267" t="s">
        <v>3659</v>
      </c>
      <c r="L145" s="272"/>
      <c r="M145" s="273" t="s">
        <v>32</v>
      </c>
      <c r="N145" s="274" t="s">
        <v>49</v>
      </c>
      <c r="O145" s="88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19" t="s">
        <v>538</v>
      </c>
      <c r="AT145" s="219" t="s">
        <v>286</v>
      </c>
      <c r="AU145" s="219" t="s">
        <v>164</v>
      </c>
      <c r="AY145" s="20" t="s">
        <v>146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20" t="s">
        <v>86</v>
      </c>
      <c r="BK145" s="220">
        <f>ROUND(I145*H145,2)</f>
        <v>0</v>
      </c>
      <c r="BL145" s="20" t="s">
        <v>362</v>
      </c>
      <c r="BM145" s="219" t="s">
        <v>538</v>
      </c>
    </row>
    <row r="146" s="2" customFormat="1">
      <c r="A146" s="42"/>
      <c r="B146" s="43"/>
      <c r="C146" s="44"/>
      <c r="D146" s="221" t="s">
        <v>155</v>
      </c>
      <c r="E146" s="44"/>
      <c r="F146" s="222" t="s">
        <v>3694</v>
      </c>
      <c r="G146" s="44"/>
      <c r="H146" s="44"/>
      <c r="I146" s="223"/>
      <c r="J146" s="44"/>
      <c r="K146" s="44"/>
      <c r="L146" s="48"/>
      <c r="M146" s="224"/>
      <c r="N146" s="225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155</v>
      </c>
      <c r="AU146" s="20" t="s">
        <v>164</v>
      </c>
    </row>
    <row r="147" s="12" customFormat="1" ht="20.88" customHeight="1">
      <c r="A147" s="12"/>
      <c r="B147" s="192"/>
      <c r="C147" s="193"/>
      <c r="D147" s="194" t="s">
        <v>77</v>
      </c>
      <c r="E147" s="206" t="s">
        <v>3695</v>
      </c>
      <c r="F147" s="206" t="s">
        <v>3696</v>
      </c>
      <c r="G147" s="193"/>
      <c r="H147" s="193"/>
      <c r="I147" s="196"/>
      <c r="J147" s="207">
        <f>BK147</f>
        <v>0</v>
      </c>
      <c r="K147" s="193"/>
      <c r="L147" s="198"/>
      <c r="M147" s="199"/>
      <c r="N147" s="200"/>
      <c r="O147" s="200"/>
      <c r="P147" s="201">
        <f>SUM(P148:P177)</f>
        <v>0</v>
      </c>
      <c r="Q147" s="200"/>
      <c r="R147" s="201">
        <f>SUM(R148:R177)</f>
        <v>0</v>
      </c>
      <c r="S147" s="200"/>
      <c r="T147" s="202">
        <f>SUM(T148:T177)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3" t="s">
        <v>86</v>
      </c>
      <c r="AT147" s="204" t="s">
        <v>77</v>
      </c>
      <c r="AU147" s="204" t="s">
        <v>88</v>
      </c>
      <c r="AY147" s="203" t="s">
        <v>146</v>
      </c>
      <c r="BK147" s="205">
        <f>SUM(BK148:BK177)</f>
        <v>0</v>
      </c>
    </row>
    <row r="148" s="2" customFormat="1" ht="24.15" customHeight="1">
      <c r="A148" s="42"/>
      <c r="B148" s="43"/>
      <c r="C148" s="265" t="s">
        <v>368</v>
      </c>
      <c r="D148" s="265" t="s">
        <v>286</v>
      </c>
      <c r="E148" s="266" t="s">
        <v>3697</v>
      </c>
      <c r="F148" s="267" t="s">
        <v>3698</v>
      </c>
      <c r="G148" s="268" t="s">
        <v>802</v>
      </c>
      <c r="H148" s="269">
        <v>13</v>
      </c>
      <c r="I148" s="270"/>
      <c r="J148" s="271">
        <f>ROUND(I148*H148,2)</f>
        <v>0</v>
      </c>
      <c r="K148" s="267" t="s">
        <v>3659</v>
      </c>
      <c r="L148" s="272"/>
      <c r="M148" s="273" t="s">
        <v>32</v>
      </c>
      <c r="N148" s="274" t="s">
        <v>49</v>
      </c>
      <c r="O148" s="88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19" t="s">
        <v>538</v>
      </c>
      <c r="AT148" s="219" t="s">
        <v>286</v>
      </c>
      <c r="AU148" s="219" t="s">
        <v>164</v>
      </c>
      <c r="AY148" s="20" t="s">
        <v>146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20" t="s">
        <v>86</v>
      </c>
      <c r="BK148" s="220">
        <f>ROUND(I148*H148,2)</f>
        <v>0</v>
      </c>
      <c r="BL148" s="20" t="s">
        <v>362</v>
      </c>
      <c r="BM148" s="219" t="s">
        <v>558</v>
      </c>
    </row>
    <row r="149" s="2" customFormat="1">
      <c r="A149" s="42"/>
      <c r="B149" s="43"/>
      <c r="C149" s="44"/>
      <c r="D149" s="221" t="s">
        <v>155</v>
      </c>
      <c r="E149" s="44"/>
      <c r="F149" s="222" t="s">
        <v>3698</v>
      </c>
      <c r="G149" s="44"/>
      <c r="H149" s="44"/>
      <c r="I149" s="223"/>
      <c r="J149" s="44"/>
      <c r="K149" s="44"/>
      <c r="L149" s="48"/>
      <c r="M149" s="224"/>
      <c r="N149" s="225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0" t="s">
        <v>155</v>
      </c>
      <c r="AU149" s="20" t="s">
        <v>164</v>
      </c>
    </row>
    <row r="150" s="2" customFormat="1" ht="16.5" customHeight="1">
      <c r="A150" s="42"/>
      <c r="B150" s="43"/>
      <c r="C150" s="265" t="s">
        <v>377</v>
      </c>
      <c r="D150" s="265" t="s">
        <v>286</v>
      </c>
      <c r="E150" s="266" t="s">
        <v>3699</v>
      </c>
      <c r="F150" s="267" t="s">
        <v>3700</v>
      </c>
      <c r="G150" s="268" t="s">
        <v>802</v>
      </c>
      <c r="H150" s="269">
        <v>13</v>
      </c>
      <c r="I150" s="270"/>
      <c r="J150" s="271">
        <f>ROUND(I150*H150,2)</f>
        <v>0</v>
      </c>
      <c r="K150" s="267" t="s">
        <v>3659</v>
      </c>
      <c r="L150" s="272"/>
      <c r="M150" s="273" t="s">
        <v>32</v>
      </c>
      <c r="N150" s="274" t="s">
        <v>49</v>
      </c>
      <c r="O150" s="88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19" t="s">
        <v>538</v>
      </c>
      <c r="AT150" s="219" t="s">
        <v>286</v>
      </c>
      <c r="AU150" s="219" t="s">
        <v>164</v>
      </c>
      <c r="AY150" s="20" t="s">
        <v>146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20" t="s">
        <v>86</v>
      </c>
      <c r="BK150" s="220">
        <f>ROUND(I150*H150,2)</f>
        <v>0</v>
      </c>
      <c r="BL150" s="20" t="s">
        <v>362</v>
      </c>
      <c r="BM150" s="219" t="s">
        <v>574</v>
      </c>
    </row>
    <row r="151" s="2" customFormat="1">
      <c r="A151" s="42"/>
      <c r="B151" s="43"/>
      <c r="C151" s="44"/>
      <c r="D151" s="221" t="s">
        <v>155</v>
      </c>
      <c r="E151" s="44"/>
      <c r="F151" s="222" t="s">
        <v>3700</v>
      </c>
      <c r="G151" s="44"/>
      <c r="H151" s="44"/>
      <c r="I151" s="223"/>
      <c r="J151" s="44"/>
      <c r="K151" s="44"/>
      <c r="L151" s="48"/>
      <c r="M151" s="224"/>
      <c r="N151" s="225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0" t="s">
        <v>155</v>
      </c>
      <c r="AU151" s="20" t="s">
        <v>164</v>
      </c>
    </row>
    <row r="152" s="2" customFormat="1" ht="24.15" customHeight="1">
      <c r="A152" s="42"/>
      <c r="B152" s="43"/>
      <c r="C152" s="265" t="s">
        <v>422</v>
      </c>
      <c r="D152" s="265" t="s">
        <v>286</v>
      </c>
      <c r="E152" s="266" t="s">
        <v>3701</v>
      </c>
      <c r="F152" s="267" t="s">
        <v>3702</v>
      </c>
      <c r="G152" s="268" t="s">
        <v>802</v>
      </c>
      <c r="H152" s="269">
        <v>9</v>
      </c>
      <c r="I152" s="270"/>
      <c r="J152" s="271">
        <f>ROUND(I152*H152,2)</f>
        <v>0</v>
      </c>
      <c r="K152" s="267" t="s">
        <v>3659</v>
      </c>
      <c r="L152" s="272"/>
      <c r="M152" s="273" t="s">
        <v>32</v>
      </c>
      <c r="N152" s="274" t="s">
        <v>49</v>
      </c>
      <c r="O152" s="88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19" t="s">
        <v>538</v>
      </c>
      <c r="AT152" s="219" t="s">
        <v>286</v>
      </c>
      <c r="AU152" s="219" t="s">
        <v>164</v>
      </c>
      <c r="AY152" s="20" t="s">
        <v>146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20" t="s">
        <v>86</v>
      </c>
      <c r="BK152" s="220">
        <f>ROUND(I152*H152,2)</f>
        <v>0</v>
      </c>
      <c r="BL152" s="20" t="s">
        <v>362</v>
      </c>
      <c r="BM152" s="219" t="s">
        <v>592</v>
      </c>
    </row>
    <row r="153" s="2" customFormat="1">
      <c r="A153" s="42"/>
      <c r="B153" s="43"/>
      <c r="C153" s="44"/>
      <c r="D153" s="221" t="s">
        <v>155</v>
      </c>
      <c r="E153" s="44"/>
      <c r="F153" s="222" t="s">
        <v>3702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155</v>
      </c>
      <c r="AU153" s="20" t="s">
        <v>164</v>
      </c>
    </row>
    <row r="154" s="2" customFormat="1" ht="16.5" customHeight="1">
      <c r="A154" s="42"/>
      <c r="B154" s="43"/>
      <c r="C154" s="265" t="s">
        <v>432</v>
      </c>
      <c r="D154" s="265" t="s">
        <v>286</v>
      </c>
      <c r="E154" s="266" t="s">
        <v>3699</v>
      </c>
      <c r="F154" s="267" t="s">
        <v>3700</v>
      </c>
      <c r="G154" s="268" t="s">
        <v>802</v>
      </c>
      <c r="H154" s="269">
        <v>9</v>
      </c>
      <c r="I154" s="270"/>
      <c r="J154" s="271">
        <f>ROUND(I154*H154,2)</f>
        <v>0</v>
      </c>
      <c r="K154" s="267" t="s">
        <v>3659</v>
      </c>
      <c r="L154" s="272"/>
      <c r="M154" s="273" t="s">
        <v>32</v>
      </c>
      <c r="N154" s="274" t="s">
        <v>49</v>
      </c>
      <c r="O154" s="88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19" t="s">
        <v>538</v>
      </c>
      <c r="AT154" s="219" t="s">
        <v>286</v>
      </c>
      <c r="AU154" s="219" t="s">
        <v>164</v>
      </c>
      <c r="AY154" s="20" t="s">
        <v>146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0" t="s">
        <v>86</v>
      </c>
      <c r="BK154" s="220">
        <f>ROUND(I154*H154,2)</f>
        <v>0</v>
      </c>
      <c r="BL154" s="20" t="s">
        <v>362</v>
      </c>
      <c r="BM154" s="219" t="s">
        <v>637</v>
      </c>
    </row>
    <row r="155" s="2" customFormat="1">
      <c r="A155" s="42"/>
      <c r="B155" s="43"/>
      <c r="C155" s="44"/>
      <c r="D155" s="221" t="s">
        <v>155</v>
      </c>
      <c r="E155" s="44"/>
      <c r="F155" s="222" t="s">
        <v>3700</v>
      </c>
      <c r="G155" s="44"/>
      <c r="H155" s="44"/>
      <c r="I155" s="223"/>
      <c r="J155" s="44"/>
      <c r="K155" s="44"/>
      <c r="L155" s="48"/>
      <c r="M155" s="224"/>
      <c r="N155" s="22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155</v>
      </c>
      <c r="AU155" s="20" t="s">
        <v>164</v>
      </c>
    </row>
    <row r="156" s="2" customFormat="1" ht="24.15" customHeight="1">
      <c r="A156" s="42"/>
      <c r="B156" s="43"/>
      <c r="C156" s="265" t="s">
        <v>7</v>
      </c>
      <c r="D156" s="265" t="s">
        <v>286</v>
      </c>
      <c r="E156" s="266" t="s">
        <v>3703</v>
      </c>
      <c r="F156" s="267" t="s">
        <v>3704</v>
      </c>
      <c r="G156" s="268" t="s">
        <v>802</v>
      </c>
      <c r="H156" s="269">
        <v>8</v>
      </c>
      <c r="I156" s="270"/>
      <c r="J156" s="271">
        <f>ROUND(I156*H156,2)</f>
        <v>0</v>
      </c>
      <c r="K156" s="267" t="s">
        <v>3659</v>
      </c>
      <c r="L156" s="272"/>
      <c r="M156" s="273" t="s">
        <v>32</v>
      </c>
      <c r="N156" s="274" t="s">
        <v>49</v>
      </c>
      <c r="O156" s="88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19" t="s">
        <v>538</v>
      </c>
      <c r="AT156" s="219" t="s">
        <v>286</v>
      </c>
      <c r="AU156" s="219" t="s">
        <v>164</v>
      </c>
      <c r="AY156" s="20" t="s">
        <v>146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86</v>
      </c>
      <c r="BK156" s="220">
        <f>ROUND(I156*H156,2)</f>
        <v>0</v>
      </c>
      <c r="BL156" s="20" t="s">
        <v>362</v>
      </c>
      <c r="BM156" s="219" t="s">
        <v>680</v>
      </c>
    </row>
    <row r="157" s="2" customFormat="1">
      <c r="A157" s="42"/>
      <c r="B157" s="43"/>
      <c r="C157" s="44"/>
      <c r="D157" s="221" t="s">
        <v>155</v>
      </c>
      <c r="E157" s="44"/>
      <c r="F157" s="222" t="s">
        <v>3704</v>
      </c>
      <c r="G157" s="44"/>
      <c r="H157" s="44"/>
      <c r="I157" s="223"/>
      <c r="J157" s="44"/>
      <c r="K157" s="44"/>
      <c r="L157" s="48"/>
      <c r="M157" s="224"/>
      <c r="N157" s="225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0" t="s">
        <v>155</v>
      </c>
      <c r="AU157" s="20" t="s">
        <v>164</v>
      </c>
    </row>
    <row r="158" s="2" customFormat="1" ht="16.5" customHeight="1">
      <c r="A158" s="42"/>
      <c r="B158" s="43"/>
      <c r="C158" s="265" t="s">
        <v>456</v>
      </c>
      <c r="D158" s="265" t="s">
        <v>286</v>
      </c>
      <c r="E158" s="266" t="s">
        <v>3699</v>
      </c>
      <c r="F158" s="267" t="s">
        <v>3700</v>
      </c>
      <c r="G158" s="268" t="s">
        <v>802</v>
      </c>
      <c r="H158" s="269">
        <v>8</v>
      </c>
      <c r="I158" s="270"/>
      <c r="J158" s="271">
        <f>ROUND(I158*H158,2)</f>
        <v>0</v>
      </c>
      <c r="K158" s="267" t="s">
        <v>3659</v>
      </c>
      <c r="L158" s="272"/>
      <c r="M158" s="273" t="s">
        <v>32</v>
      </c>
      <c r="N158" s="274" t="s">
        <v>49</v>
      </c>
      <c r="O158" s="88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19" t="s">
        <v>538</v>
      </c>
      <c r="AT158" s="219" t="s">
        <v>286</v>
      </c>
      <c r="AU158" s="219" t="s">
        <v>164</v>
      </c>
      <c r="AY158" s="20" t="s">
        <v>146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20" t="s">
        <v>86</v>
      </c>
      <c r="BK158" s="220">
        <f>ROUND(I158*H158,2)</f>
        <v>0</v>
      </c>
      <c r="BL158" s="20" t="s">
        <v>362</v>
      </c>
      <c r="BM158" s="219" t="s">
        <v>697</v>
      </c>
    </row>
    <row r="159" s="2" customFormat="1">
      <c r="A159" s="42"/>
      <c r="B159" s="43"/>
      <c r="C159" s="44"/>
      <c r="D159" s="221" t="s">
        <v>155</v>
      </c>
      <c r="E159" s="44"/>
      <c r="F159" s="222" t="s">
        <v>3700</v>
      </c>
      <c r="G159" s="44"/>
      <c r="H159" s="44"/>
      <c r="I159" s="223"/>
      <c r="J159" s="44"/>
      <c r="K159" s="44"/>
      <c r="L159" s="48"/>
      <c r="M159" s="224"/>
      <c r="N159" s="225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155</v>
      </c>
      <c r="AU159" s="20" t="s">
        <v>164</v>
      </c>
    </row>
    <row r="160" s="2" customFormat="1" ht="24.15" customHeight="1">
      <c r="A160" s="42"/>
      <c r="B160" s="43"/>
      <c r="C160" s="265" t="s">
        <v>469</v>
      </c>
      <c r="D160" s="265" t="s">
        <v>286</v>
      </c>
      <c r="E160" s="266" t="s">
        <v>3705</v>
      </c>
      <c r="F160" s="267" t="s">
        <v>3706</v>
      </c>
      <c r="G160" s="268" t="s">
        <v>802</v>
      </c>
      <c r="H160" s="269">
        <v>3</v>
      </c>
      <c r="I160" s="270"/>
      <c r="J160" s="271">
        <f>ROUND(I160*H160,2)</f>
        <v>0</v>
      </c>
      <c r="K160" s="267" t="s">
        <v>3659</v>
      </c>
      <c r="L160" s="272"/>
      <c r="M160" s="273" t="s">
        <v>32</v>
      </c>
      <c r="N160" s="274" t="s">
        <v>49</v>
      </c>
      <c r="O160" s="88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19" t="s">
        <v>538</v>
      </c>
      <c r="AT160" s="219" t="s">
        <v>286</v>
      </c>
      <c r="AU160" s="219" t="s">
        <v>164</v>
      </c>
      <c r="AY160" s="20" t="s">
        <v>146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20" t="s">
        <v>86</v>
      </c>
      <c r="BK160" s="220">
        <f>ROUND(I160*H160,2)</f>
        <v>0</v>
      </c>
      <c r="BL160" s="20" t="s">
        <v>362</v>
      </c>
      <c r="BM160" s="219" t="s">
        <v>704</v>
      </c>
    </row>
    <row r="161" s="2" customFormat="1">
      <c r="A161" s="42"/>
      <c r="B161" s="43"/>
      <c r="C161" s="44"/>
      <c r="D161" s="221" t="s">
        <v>155</v>
      </c>
      <c r="E161" s="44"/>
      <c r="F161" s="222" t="s">
        <v>3706</v>
      </c>
      <c r="G161" s="44"/>
      <c r="H161" s="44"/>
      <c r="I161" s="223"/>
      <c r="J161" s="44"/>
      <c r="K161" s="44"/>
      <c r="L161" s="48"/>
      <c r="M161" s="224"/>
      <c r="N161" s="225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0" t="s">
        <v>155</v>
      </c>
      <c r="AU161" s="20" t="s">
        <v>164</v>
      </c>
    </row>
    <row r="162" s="2" customFormat="1" ht="16.5" customHeight="1">
      <c r="A162" s="42"/>
      <c r="B162" s="43"/>
      <c r="C162" s="265" t="s">
        <v>475</v>
      </c>
      <c r="D162" s="265" t="s">
        <v>286</v>
      </c>
      <c r="E162" s="266" t="s">
        <v>3699</v>
      </c>
      <c r="F162" s="267" t="s">
        <v>3700</v>
      </c>
      <c r="G162" s="268" t="s">
        <v>802</v>
      </c>
      <c r="H162" s="269">
        <v>3</v>
      </c>
      <c r="I162" s="270"/>
      <c r="J162" s="271">
        <f>ROUND(I162*H162,2)</f>
        <v>0</v>
      </c>
      <c r="K162" s="267" t="s">
        <v>3659</v>
      </c>
      <c r="L162" s="272"/>
      <c r="M162" s="273" t="s">
        <v>32</v>
      </c>
      <c r="N162" s="274" t="s">
        <v>49</v>
      </c>
      <c r="O162" s="88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19" t="s">
        <v>538</v>
      </c>
      <c r="AT162" s="219" t="s">
        <v>286</v>
      </c>
      <c r="AU162" s="219" t="s">
        <v>164</v>
      </c>
      <c r="AY162" s="20" t="s">
        <v>146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20" t="s">
        <v>86</v>
      </c>
      <c r="BK162" s="220">
        <f>ROUND(I162*H162,2)</f>
        <v>0</v>
      </c>
      <c r="BL162" s="20" t="s">
        <v>362</v>
      </c>
      <c r="BM162" s="219" t="s">
        <v>717</v>
      </c>
    </row>
    <row r="163" s="2" customFormat="1">
      <c r="A163" s="42"/>
      <c r="B163" s="43"/>
      <c r="C163" s="44"/>
      <c r="D163" s="221" t="s">
        <v>155</v>
      </c>
      <c r="E163" s="44"/>
      <c r="F163" s="222" t="s">
        <v>3700</v>
      </c>
      <c r="G163" s="44"/>
      <c r="H163" s="44"/>
      <c r="I163" s="223"/>
      <c r="J163" s="44"/>
      <c r="K163" s="44"/>
      <c r="L163" s="48"/>
      <c r="M163" s="224"/>
      <c r="N163" s="225"/>
      <c r="O163" s="88"/>
      <c r="P163" s="88"/>
      <c r="Q163" s="88"/>
      <c r="R163" s="88"/>
      <c r="S163" s="88"/>
      <c r="T163" s="89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T163" s="20" t="s">
        <v>155</v>
      </c>
      <c r="AU163" s="20" t="s">
        <v>164</v>
      </c>
    </row>
    <row r="164" s="2" customFormat="1" ht="37.8" customHeight="1">
      <c r="A164" s="42"/>
      <c r="B164" s="43"/>
      <c r="C164" s="265" t="s">
        <v>481</v>
      </c>
      <c r="D164" s="265" t="s">
        <v>286</v>
      </c>
      <c r="E164" s="266" t="s">
        <v>3707</v>
      </c>
      <c r="F164" s="267" t="s">
        <v>3708</v>
      </c>
      <c r="G164" s="268" t="s">
        <v>802</v>
      </c>
      <c r="H164" s="269">
        <v>1</v>
      </c>
      <c r="I164" s="270"/>
      <c r="J164" s="271">
        <f>ROUND(I164*H164,2)</f>
        <v>0</v>
      </c>
      <c r="K164" s="267" t="s">
        <v>3659</v>
      </c>
      <c r="L164" s="272"/>
      <c r="M164" s="273" t="s">
        <v>32</v>
      </c>
      <c r="N164" s="274" t="s">
        <v>49</v>
      </c>
      <c r="O164" s="88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R164" s="219" t="s">
        <v>538</v>
      </c>
      <c r="AT164" s="219" t="s">
        <v>286</v>
      </c>
      <c r="AU164" s="219" t="s">
        <v>164</v>
      </c>
      <c r="AY164" s="20" t="s">
        <v>146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20" t="s">
        <v>86</v>
      </c>
      <c r="BK164" s="220">
        <f>ROUND(I164*H164,2)</f>
        <v>0</v>
      </c>
      <c r="BL164" s="20" t="s">
        <v>362</v>
      </c>
      <c r="BM164" s="219" t="s">
        <v>732</v>
      </c>
    </row>
    <row r="165" s="2" customFormat="1">
      <c r="A165" s="42"/>
      <c r="B165" s="43"/>
      <c r="C165" s="44"/>
      <c r="D165" s="221" t="s">
        <v>155</v>
      </c>
      <c r="E165" s="44"/>
      <c r="F165" s="222" t="s">
        <v>3708</v>
      </c>
      <c r="G165" s="44"/>
      <c r="H165" s="44"/>
      <c r="I165" s="223"/>
      <c r="J165" s="44"/>
      <c r="K165" s="44"/>
      <c r="L165" s="48"/>
      <c r="M165" s="224"/>
      <c r="N165" s="225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155</v>
      </c>
      <c r="AU165" s="20" t="s">
        <v>164</v>
      </c>
    </row>
    <row r="166" s="2" customFormat="1" ht="16.5" customHeight="1">
      <c r="A166" s="42"/>
      <c r="B166" s="43"/>
      <c r="C166" s="265" t="s">
        <v>487</v>
      </c>
      <c r="D166" s="265" t="s">
        <v>286</v>
      </c>
      <c r="E166" s="266" t="s">
        <v>3709</v>
      </c>
      <c r="F166" s="267" t="s">
        <v>3710</v>
      </c>
      <c r="G166" s="268" t="s">
        <v>802</v>
      </c>
      <c r="H166" s="269">
        <v>1</v>
      </c>
      <c r="I166" s="270"/>
      <c r="J166" s="271">
        <f>ROUND(I166*H166,2)</f>
        <v>0</v>
      </c>
      <c r="K166" s="267" t="s">
        <v>3659</v>
      </c>
      <c r="L166" s="272"/>
      <c r="M166" s="273" t="s">
        <v>32</v>
      </c>
      <c r="N166" s="274" t="s">
        <v>49</v>
      </c>
      <c r="O166" s="88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19" t="s">
        <v>538</v>
      </c>
      <c r="AT166" s="219" t="s">
        <v>286</v>
      </c>
      <c r="AU166" s="219" t="s">
        <v>164</v>
      </c>
      <c r="AY166" s="20" t="s">
        <v>146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20" t="s">
        <v>86</v>
      </c>
      <c r="BK166" s="220">
        <f>ROUND(I166*H166,2)</f>
        <v>0</v>
      </c>
      <c r="BL166" s="20" t="s">
        <v>362</v>
      </c>
      <c r="BM166" s="219" t="s">
        <v>743</v>
      </c>
    </row>
    <row r="167" s="2" customFormat="1">
      <c r="A167" s="42"/>
      <c r="B167" s="43"/>
      <c r="C167" s="44"/>
      <c r="D167" s="221" t="s">
        <v>155</v>
      </c>
      <c r="E167" s="44"/>
      <c r="F167" s="222" t="s">
        <v>3710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155</v>
      </c>
      <c r="AU167" s="20" t="s">
        <v>164</v>
      </c>
    </row>
    <row r="168" s="2" customFormat="1" ht="16.5" customHeight="1">
      <c r="A168" s="42"/>
      <c r="B168" s="43"/>
      <c r="C168" s="265" t="s">
        <v>495</v>
      </c>
      <c r="D168" s="265" t="s">
        <v>286</v>
      </c>
      <c r="E168" s="266" t="s">
        <v>3711</v>
      </c>
      <c r="F168" s="267" t="s">
        <v>3712</v>
      </c>
      <c r="G168" s="268" t="s">
        <v>802</v>
      </c>
      <c r="H168" s="269">
        <v>6</v>
      </c>
      <c r="I168" s="270"/>
      <c r="J168" s="271">
        <f>ROUND(I168*H168,2)</f>
        <v>0</v>
      </c>
      <c r="K168" s="267" t="s">
        <v>3659</v>
      </c>
      <c r="L168" s="272"/>
      <c r="M168" s="273" t="s">
        <v>32</v>
      </c>
      <c r="N168" s="274" t="s">
        <v>49</v>
      </c>
      <c r="O168" s="88"/>
      <c r="P168" s="217">
        <f>O168*H168</f>
        <v>0</v>
      </c>
      <c r="Q168" s="217">
        <v>0</v>
      </c>
      <c r="R168" s="217">
        <f>Q168*H168</f>
        <v>0</v>
      </c>
      <c r="S168" s="217">
        <v>0</v>
      </c>
      <c r="T168" s="218">
        <f>S168*H168</f>
        <v>0</v>
      </c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R168" s="219" t="s">
        <v>538</v>
      </c>
      <c r="AT168" s="219" t="s">
        <v>286</v>
      </c>
      <c r="AU168" s="219" t="s">
        <v>164</v>
      </c>
      <c r="AY168" s="20" t="s">
        <v>146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20" t="s">
        <v>86</v>
      </c>
      <c r="BK168" s="220">
        <f>ROUND(I168*H168,2)</f>
        <v>0</v>
      </c>
      <c r="BL168" s="20" t="s">
        <v>362</v>
      </c>
      <c r="BM168" s="219" t="s">
        <v>755</v>
      </c>
    </row>
    <row r="169" s="2" customFormat="1">
      <c r="A169" s="42"/>
      <c r="B169" s="43"/>
      <c r="C169" s="44"/>
      <c r="D169" s="221" t="s">
        <v>155</v>
      </c>
      <c r="E169" s="44"/>
      <c r="F169" s="222" t="s">
        <v>3712</v>
      </c>
      <c r="G169" s="44"/>
      <c r="H169" s="44"/>
      <c r="I169" s="223"/>
      <c r="J169" s="44"/>
      <c r="K169" s="44"/>
      <c r="L169" s="48"/>
      <c r="M169" s="224"/>
      <c r="N169" s="225"/>
      <c r="O169" s="88"/>
      <c r="P169" s="88"/>
      <c r="Q169" s="88"/>
      <c r="R169" s="88"/>
      <c r="S169" s="88"/>
      <c r="T169" s="89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T169" s="20" t="s">
        <v>155</v>
      </c>
      <c r="AU169" s="20" t="s">
        <v>164</v>
      </c>
    </row>
    <row r="170" s="2" customFormat="1" ht="21.75" customHeight="1">
      <c r="A170" s="42"/>
      <c r="B170" s="43"/>
      <c r="C170" s="265" t="s">
        <v>500</v>
      </c>
      <c r="D170" s="265" t="s">
        <v>286</v>
      </c>
      <c r="E170" s="266" t="s">
        <v>3713</v>
      </c>
      <c r="F170" s="267" t="s">
        <v>3714</v>
      </c>
      <c r="G170" s="268" t="s">
        <v>802</v>
      </c>
      <c r="H170" s="269">
        <v>9</v>
      </c>
      <c r="I170" s="270"/>
      <c r="J170" s="271">
        <f>ROUND(I170*H170,2)</f>
        <v>0</v>
      </c>
      <c r="K170" s="267" t="s">
        <v>3659</v>
      </c>
      <c r="L170" s="272"/>
      <c r="M170" s="273" t="s">
        <v>32</v>
      </c>
      <c r="N170" s="274" t="s">
        <v>49</v>
      </c>
      <c r="O170" s="88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19" t="s">
        <v>538</v>
      </c>
      <c r="AT170" s="219" t="s">
        <v>286</v>
      </c>
      <c r="AU170" s="219" t="s">
        <v>164</v>
      </c>
      <c r="AY170" s="20" t="s">
        <v>146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20" t="s">
        <v>86</v>
      </c>
      <c r="BK170" s="220">
        <f>ROUND(I170*H170,2)</f>
        <v>0</v>
      </c>
      <c r="BL170" s="20" t="s">
        <v>362</v>
      </c>
      <c r="BM170" s="219" t="s">
        <v>768</v>
      </c>
    </row>
    <row r="171" s="2" customFormat="1">
      <c r="A171" s="42"/>
      <c r="B171" s="43"/>
      <c r="C171" s="44"/>
      <c r="D171" s="221" t="s">
        <v>155</v>
      </c>
      <c r="E171" s="44"/>
      <c r="F171" s="222" t="s">
        <v>3714</v>
      </c>
      <c r="G171" s="44"/>
      <c r="H171" s="44"/>
      <c r="I171" s="223"/>
      <c r="J171" s="44"/>
      <c r="K171" s="44"/>
      <c r="L171" s="48"/>
      <c r="M171" s="224"/>
      <c r="N171" s="225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155</v>
      </c>
      <c r="AU171" s="20" t="s">
        <v>164</v>
      </c>
    </row>
    <row r="172" s="2" customFormat="1" ht="21.75" customHeight="1">
      <c r="A172" s="42"/>
      <c r="B172" s="43"/>
      <c r="C172" s="265" t="s">
        <v>509</v>
      </c>
      <c r="D172" s="265" t="s">
        <v>286</v>
      </c>
      <c r="E172" s="266" t="s">
        <v>3715</v>
      </c>
      <c r="F172" s="267" t="s">
        <v>3716</v>
      </c>
      <c r="G172" s="268" t="s">
        <v>802</v>
      </c>
      <c r="H172" s="269">
        <v>2</v>
      </c>
      <c r="I172" s="270"/>
      <c r="J172" s="271">
        <f>ROUND(I172*H172,2)</f>
        <v>0</v>
      </c>
      <c r="K172" s="267" t="s">
        <v>3659</v>
      </c>
      <c r="L172" s="272"/>
      <c r="M172" s="273" t="s">
        <v>32</v>
      </c>
      <c r="N172" s="274" t="s">
        <v>49</v>
      </c>
      <c r="O172" s="88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19" t="s">
        <v>538</v>
      </c>
      <c r="AT172" s="219" t="s">
        <v>286</v>
      </c>
      <c r="AU172" s="219" t="s">
        <v>164</v>
      </c>
      <c r="AY172" s="20" t="s">
        <v>146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20" t="s">
        <v>86</v>
      </c>
      <c r="BK172" s="220">
        <f>ROUND(I172*H172,2)</f>
        <v>0</v>
      </c>
      <c r="BL172" s="20" t="s">
        <v>362</v>
      </c>
      <c r="BM172" s="219" t="s">
        <v>781</v>
      </c>
    </row>
    <row r="173" s="2" customFormat="1">
      <c r="A173" s="42"/>
      <c r="B173" s="43"/>
      <c r="C173" s="44"/>
      <c r="D173" s="221" t="s">
        <v>155</v>
      </c>
      <c r="E173" s="44"/>
      <c r="F173" s="222" t="s">
        <v>3716</v>
      </c>
      <c r="G173" s="44"/>
      <c r="H173" s="44"/>
      <c r="I173" s="223"/>
      <c r="J173" s="44"/>
      <c r="K173" s="44"/>
      <c r="L173" s="48"/>
      <c r="M173" s="224"/>
      <c r="N173" s="225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155</v>
      </c>
      <c r="AU173" s="20" t="s">
        <v>164</v>
      </c>
    </row>
    <row r="174" s="2" customFormat="1" ht="21.75" customHeight="1">
      <c r="A174" s="42"/>
      <c r="B174" s="43"/>
      <c r="C174" s="265" t="s">
        <v>518</v>
      </c>
      <c r="D174" s="265" t="s">
        <v>286</v>
      </c>
      <c r="E174" s="266" t="s">
        <v>3717</v>
      </c>
      <c r="F174" s="267" t="s">
        <v>3718</v>
      </c>
      <c r="G174" s="268" t="s">
        <v>802</v>
      </c>
      <c r="H174" s="269">
        <v>6</v>
      </c>
      <c r="I174" s="270"/>
      <c r="J174" s="271">
        <f>ROUND(I174*H174,2)</f>
        <v>0</v>
      </c>
      <c r="K174" s="267" t="s">
        <v>3659</v>
      </c>
      <c r="L174" s="272"/>
      <c r="M174" s="273" t="s">
        <v>32</v>
      </c>
      <c r="N174" s="274" t="s">
        <v>49</v>
      </c>
      <c r="O174" s="88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R174" s="219" t="s">
        <v>538</v>
      </c>
      <c r="AT174" s="219" t="s">
        <v>286</v>
      </c>
      <c r="AU174" s="219" t="s">
        <v>164</v>
      </c>
      <c r="AY174" s="20" t="s">
        <v>146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20" t="s">
        <v>86</v>
      </c>
      <c r="BK174" s="220">
        <f>ROUND(I174*H174,2)</f>
        <v>0</v>
      </c>
      <c r="BL174" s="20" t="s">
        <v>362</v>
      </c>
      <c r="BM174" s="219" t="s">
        <v>793</v>
      </c>
    </row>
    <row r="175" s="2" customFormat="1">
      <c r="A175" s="42"/>
      <c r="B175" s="43"/>
      <c r="C175" s="44"/>
      <c r="D175" s="221" t="s">
        <v>155</v>
      </c>
      <c r="E175" s="44"/>
      <c r="F175" s="222" t="s">
        <v>3718</v>
      </c>
      <c r="G175" s="44"/>
      <c r="H175" s="44"/>
      <c r="I175" s="223"/>
      <c r="J175" s="44"/>
      <c r="K175" s="44"/>
      <c r="L175" s="48"/>
      <c r="M175" s="224"/>
      <c r="N175" s="225"/>
      <c r="O175" s="88"/>
      <c r="P175" s="88"/>
      <c r="Q175" s="88"/>
      <c r="R175" s="88"/>
      <c r="S175" s="88"/>
      <c r="T175" s="89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T175" s="20" t="s">
        <v>155</v>
      </c>
      <c r="AU175" s="20" t="s">
        <v>164</v>
      </c>
    </row>
    <row r="176" s="2" customFormat="1" ht="16.5" customHeight="1">
      <c r="A176" s="42"/>
      <c r="B176" s="43"/>
      <c r="C176" s="265" t="s">
        <v>532</v>
      </c>
      <c r="D176" s="265" t="s">
        <v>286</v>
      </c>
      <c r="E176" s="266" t="s">
        <v>3719</v>
      </c>
      <c r="F176" s="267" t="s">
        <v>3720</v>
      </c>
      <c r="G176" s="268" t="s">
        <v>802</v>
      </c>
      <c r="H176" s="269">
        <v>6</v>
      </c>
      <c r="I176" s="270"/>
      <c r="J176" s="271">
        <f>ROUND(I176*H176,2)</f>
        <v>0</v>
      </c>
      <c r="K176" s="267" t="s">
        <v>3659</v>
      </c>
      <c r="L176" s="272"/>
      <c r="M176" s="273" t="s">
        <v>32</v>
      </c>
      <c r="N176" s="274" t="s">
        <v>49</v>
      </c>
      <c r="O176" s="88"/>
      <c r="P176" s="217">
        <f>O176*H176</f>
        <v>0</v>
      </c>
      <c r="Q176" s="217">
        <v>0</v>
      </c>
      <c r="R176" s="217">
        <f>Q176*H176</f>
        <v>0</v>
      </c>
      <c r="S176" s="217">
        <v>0</v>
      </c>
      <c r="T176" s="218">
        <f>S176*H176</f>
        <v>0</v>
      </c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R176" s="219" t="s">
        <v>538</v>
      </c>
      <c r="AT176" s="219" t="s">
        <v>286</v>
      </c>
      <c r="AU176" s="219" t="s">
        <v>164</v>
      </c>
      <c r="AY176" s="20" t="s">
        <v>146</v>
      </c>
      <c r="BE176" s="220">
        <f>IF(N176="základní",J176,0)</f>
        <v>0</v>
      </c>
      <c r="BF176" s="220">
        <f>IF(N176="snížená",J176,0)</f>
        <v>0</v>
      </c>
      <c r="BG176" s="220">
        <f>IF(N176="zákl. přenesená",J176,0)</f>
        <v>0</v>
      </c>
      <c r="BH176" s="220">
        <f>IF(N176="sníž. přenesená",J176,0)</f>
        <v>0</v>
      </c>
      <c r="BI176" s="220">
        <f>IF(N176="nulová",J176,0)</f>
        <v>0</v>
      </c>
      <c r="BJ176" s="20" t="s">
        <v>86</v>
      </c>
      <c r="BK176" s="220">
        <f>ROUND(I176*H176,2)</f>
        <v>0</v>
      </c>
      <c r="BL176" s="20" t="s">
        <v>362</v>
      </c>
      <c r="BM176" s="219" t="s">
        <v>811</v>
      </c>
    </row>
    <row r="177" s="2" customFormat="1">
      <c r="A177" s="42"/>
      <c r="B177" s="43"/>
      <c r="C177" s="44"/>
      <c r="D177" s="221" t="s">
        <v>155</v>
      </c>
      <c r="E177" s="44"/>
      <c r="F177" s="222" t="s">
        <v>3720</v>
      </c>
      <c r="G177" s="44"/>
      <c r="H177" s="44"/>
      <c r="I177" s="223"/>
      <c r="J177" s="44"/>
      <c r="K177" s="44"/>
      <c r="L177" s="48"/>
      <c r="M177" s="224"/>
      <c r="N177" s="225"/>
      <c r="O177" s="88"/>
      <c r="P177" s="88"/>
      <c r="Q177" s="88"/>
      <c r="R177" s="88"/>
      <c r="S177" s="88"/>
      <c r="T177" s="89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T177" s="20" t="s">
        <v>155</v>
      </c>
      <c r="AU177" s="20" t="s">
        <v>164</v>
      </c>
    </row>
    <row r="178" s="12" customFormat="1" ht="20.88" customHeight="1">
      <c r="A178" s="12"/>
      <c r="B178" s="192"/>
      <c r="C178" s="193"/>
      <c r="D178" s="194" t="s">
        <v>77</v>
      </c>
      <c r="E178" s="206" t="s">
        <v>3721</v>
      </c>
      <c r="F178" s="206" t="s">
        <v>3722</v>
      </c>
      <c r="G178" s="193"/>
      <c r="H178" s="193"/>
      <c r="I178" s="196"/>
      <c r="J178" s="207">
        <f>BK178</f>
        <v>0</v>
      </c>
      <c r="K178" s="193"/>
      <c r="L178" s="198"/>
      <c r="M178" s="199"/>
      <c r="N178" s="200"/>
      <c r="O178" s="200"/>
      <c r="P178" s="201">
        <f>SUM(P179:P198)</f>
        <v>0</v>
      </c>
      <c r="Q178" s="200"/>
      <c r="R178" s="201">
        <f>SUM(R179:R198)</f>
        <v>0</v>
      </c>
      <c r="S178" s="200"/>
      <c r="T178" s="202">
        <f>SUM(T179:T198)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3" t="s">
        <v>86</v>
      </c>
      <c r="AT178" s="204" t="s">
        <v>77</v>
      </c>
      <c r="AU178" s="204" t="s">
        <v>88</v>
      </c>
      <c r="AY178" s="203" t="s">
        <v>146</v>
      </c>
      <c r="BK178" s="205">
        <f>SUM(BK179:BK198)</f>
        <v>0</v>
      </c>
    </row>
    <row r="179" s="2" customFormat="1" ht="24.15" customHeight="1">
      <c r="A179" s="42"/>
      <c r="B179" s="43"/>
      <c r="C179" s="265" t="s">
        <v>538</v>
      </c>
      <c r="D179" s="265" t="s">
        <v>286</v>
      </c>
      <c r="E179" s="266" t="s">
        <v>3723</v>
      </c>
      <c r="F179" s="267" t="s">
        <v>3724</v>
      </c>
      <c r="G179" s="268" t="s">
        <v>802</v>
      </c>
      <c r="H179" s="269">
        <v>64</v>
      </c>
      <c r="I179" s="270"/>
      <c r="J179" s="271">
        <f>ROUND(I179*H179,2)</f>
        <v>0</v>
      </c>
      <c r="K179" s="267" t="s">
        <v>3659</v>
      </c>
      <c r="L179" s="272"/>
      <c r="M179" s="273" t="s">
        <v>32</v>
      </c>
      <c r="N179" s="274" t="s">
        <v>49</v>
      </c>
      <c r="O179" s="88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19" t="s">
        <v>538</v>
      </c>
      <c r="AT179" s="219" t="s">
        <v>286</v>
      </c>
      <c r="AU179" s="219" t="s">
        <v>164</v>
      </c>
      <c r="AY179" s="20" t="s">
        <v>146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20" t="s">
        <v>86</v>
      </c>
      <c r="BK179" s="220">
        <f>ROUND(I179*H179,2)</f>
        <v>0</v>
      </c>
      <c r="BL179" s="20" t="s">
        <v>362</v>
      </c>
      <c r="BM179" s="219" t="s">
        <v>823</v>
      </c>
    </row>
    <row r="180" s="2" customFormat="1">
      <c r="A180" s="42"/>
      <c r="B180" s="43"/>
      <c r="C180" s="44"/>
      <c r="D180" s="221" t="s">
        <v>155</v>
      </c>
      <c r="E180" s="44"/>
      <c r="F180" s="222" t="s">
        <v>3724</v>
      </c>
      <c r="G180" s="44"/>
      <c r="H180" s="44"/>
      <c r="I180" s="223"/>
      <c r="J180" s="44"/>
      <c r="K180" s="44"/>
      <c r="L180" s="48"/>
      <c r="M180" s="224"/>
      <c r="N180" s="22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0" t="s">
        <v>155</v>
      </c>
      <c r="AU180" s="20" t="s">
        <v>164</v>
      </c>
    </row>
    <row r="181" s="2" customFormat="1" ht="24.15" customHeight="1">
      <c r="A181" s="42"/>
      <c r="B181" s="43"/>
      <c r="C181" s="265" t="s">
        <v>547</v>
      </c>
      <c r="D181" s="265" t="s">
        <v>286</v>
      </c>
      <c r="E181" s="266" t="s">
        <v>3725</v>
      </c>
      <c r="F181" s="267" t="s">
        <v>3726</v>
      </c>
      <c r="G181" s="268" t="s">
        <v>802</v>
      </c>
      <c r="H181" s="269">
        <v>19</v>
      </c>
      <c r="I181" s="270"/>
      <c r="J181" s="271">
        <f>ROUND(I181*H181,2)</f>
        <v>0</v>
      </c>
      <c r="K181" s="267" t="s">
        <v>3659</v>
      </c>
      <c r="L181" s="272"/>
      <c r="M181" s="273" t="s">
        <v>32</v>
      </c>
      <c r="N181" s="274" t="s">
        <v>49</v>
      </c>
      <c r="O181" s="88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19" t="s">
        <v>538</v>
      </c>
      <c r="AT181" s="219" t="s">
        <v>286</v>
      </c>
      <c r="AU181" s="219" t="s">
        <v>164</v>
      </c>
      <c r="AY181" s="20" t="s">
        <v>146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20" t="s">
        <v>86</v>
      </c>
      <c r="BK181" s="220">
        <f>ROUND(I181*H181,2)</f>
        <v>0</v>
      </c>
      <c r="BL181" s="20" t="s">
        <v>362</v>
      </c>
      <c r="BM181" s="219" t="s">
        <v>838</v>
      </c>
    </row>
    <row r="182" s="2" customFormat="1">
      <c r="A182" s="42"/>
      <c r="B182" s="43"/>
      <c r="C182" s="44"/>
      <c r="D182" s="221" t="s">
        <v>155</v>
      </c>
      <c r="E182" s="44"/>
      <c r="F182" s="222" t="s">
        <v>3726</v>
      </c>
      <c r="G182" s="44"/>
      <c r="H182" s="44"/>
      <c r="I182" s="223"/>
      <c r="J182" s="44"/>
      <c r="K182" s="44"/>
      <c r="L182" s="48"/>
      <c r="M182" s="224"/>
      <c r="N182" s="225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0" t="s">
        <v>155</v>
      </c>
      <c r="AU182" s="20" t="s">
        <v>164</v>
      </c>
    </row>
    <row r="183" s="2" customFormat="1" ht="24.15" customHeight="1">
      <c r="A183" s="42"/>
      <c r="B183" s="43"/>
      <c r="C183" s="265" t="s">
        <v>558</v>
      </c>
      <c r="D183" s="265" t="s">
        <v>286</v>
      </c>
      <c r="E183" s="266" t="s">
        <v>3727</v>
      </c>
      <c r="F183" s="267" t="s">
        <v>3728</v>
      </c>
      <c r="G183" s="268" t="s">
        <v>32</v>
      </c>
      <c r="H183" s="269">
        <v>4</v>
      </c>
      <c r="I183" s="270"/>
      <c r="J183" s="271">
        <f>ROUND(I183*H183,2)</f>
        <v>0</v>
      </c>
      <c r="K183" s="267" t="s">
        <v>3659</v>
      </c>
      <c r="L183" s="272"/>
      <c r="M183" s="273" t="s">
        <v>32</v>
      </c>
      <c r="N183" s="274" t="s">
        <v>49</v>
      </c>
      <c r="O183" s="88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19" t="s">
        <v>538</v>
      </c>
      <c r="AT183" s="219" t="s">
        <v>286</v>
      </c>
      <c r="AU183" s="219" t="s">
        <v>164</v>
      </c>
      <c r="AY183" s="20" t="s">
        <v>146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20" t="s">
        <v>86</v>
      </c>
      <c r="BK183" s="220">
        <f>ROUND(I183*H183,2)</f>
        <v>0</v>
      </c>
      <c r="BL183" s="20" t="s">
        <v>362</v>
      </c>
      <c r="BM183" s="219" t="s">
        <v>851</v>
      </c>
    </row>
    <row r="184" s="2" customFormat="1">
      <c r="A184" s="42"/>
      <c r="B184" s="43"/>
      <c r="C184" s="44"/>
      <c r="D184" s="221" t="s">
        <v>155</v>
      </c>
      <c r="E184" s="44"/>
      <c r="F184" s="222" t="s">
        <v>3728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155</v>
      </c>
      <c r="AU184" s="20" t="s">
        <v>164</v>
      </c>
    </row>
    <row r="185" s="2" customFormat="1" ht="16.5" customHeight="1">
      <c r="A185" s="42"/>
      <c r="B185" s="43"/>
      <c r="C185" s="265" t="s">
        <v>568</v>
      </c>
      <c r="D185" s="265" t="s">
        <v>286</v>
      </c>
      <c r="E185" s="266" t="s">
        <v>3699</v>
      </c>
      <c r="F185" s="267" t="s">
        <v>3700</v>
      </c>
      <c r="G185" s="268" t="s">
        <v>802</v>
      </c>
      <c r="H185" s="269">
        <v>17</v>
      </c>
      <c r="I185" s="270"/>
      <c r="J185" s="271">
        <f>ROUND(I185*H185,2)</f>
        <v>0</v>
      </c>
      <c r="K185" s="267" t="s">
        <v>3659</v>
      </c>
      <c r="L185" s="272"/>
      <c r="M185" s="273" t="s">
        <v>32</v>
      </c>
      <c r="N185" s="274" t="s">
        <v>49</v>
      </c>
      <c r="O185" s="88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R185" s="219" t="s">
        <v>538</v>
      </c>
      <c r="AT185" s="219" t="s">
        <v>286</v>
      </c>
      <c r="AU185" s="219" t="s">
        <v>164</v>
      </c>
      <c r="AY185" s="20" t="s">
        <v>146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20" t="s">
        <v>86</v>
      </c>
      <c r="BK185" s="220">
        <f>ROUND(I185*H185,2)</f>
        <v>0</v>
      </c>
      <c r="BL185" s="20" t="s">
        <v>362</v>
      </c>
      <c r="BM185" s="219" t="s">
        <v>869</v>
      </c>
    </row>
    <row r="186" s="2" customFormat="1">
      <c r="A186" s="42"/>
      <c r="B186" s="43"/>
      <c r="C186" s="44"/>
      <c r="D186" s="221" t="s">
        <v>155</v>
      </c>
      <c r="E186" s="44"/>
      <c r="F186" s="222" t="s">
        <v>3700</v>
      </c>
      <c r="G186" s="44"/>
      <c r="H186" s="44"/>
      <c r="I186" s="223"/>
      <c r="J186" s="44"/>
      <c r="K186" s="44"/>
      <c r="L186" s="48"/>
      <c r="M186" s="224"/>
      <c r="N186" s="225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0" t="s">
        <v>155</v>
      </c>
      <c r="AU186" s="20" t="s">
        <v>164</v>
      </c>
    </row>
    <row r="187" s="2" customFormat="1" ht="16.5" customHeight="1">
      <c r="A187" s="42"/>
      <c r="B187" s="43"/>
      <c r="C187" s="265" t="s">
        <v>574</v>
      </c>
      <c r="D187" s="265" t="s">
        <v>286</v>
      </c>
      <c r="E187" s="266" t="s">
        <v>3729</v>
      </c>
      <c r="F187" s="267" t="s">
        <v>3730</v>
      </c>
      <c r="G187" s="268" t="s">
        <v>802</v>
      </c>
      <c r="H187" s="269">
        <v>24</v>
      </c>
      <c r="I187" s="270"/>
      <c r="J187" s="271">
        <f>ROUND(I187*H187,2)</f>
        <v>0</v>
      </c>
      <c r="K187" s="267" t="s">
        <v>3659</v>
      </c>
      <c r="L187" s="272"/>
      <c r="M187" s="273" t="s">
        <v>32</v>
      </c>
      <c r="N187" s="274" t="s">
        <v>49</v>
      </c>
      <c r="O187" s="88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R187" s="219" t="s">
        <v>538</v>
      </c>
      <c r="AT187" s="219" t="s">
        <v>286</v>
      </c>
      <c r="AU187" s="219" t="s">
        <v>164</v>
      </c>
      <c r="AY187" s="20" t="s">
        <v>146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20" t="s">
        <v>86</v>
      </c>
      <c r="BK187" s="220">
        <f>ROUND(I187*H187,2)</f>
        <v>0</v>
      </c>
      <c r="BL187" s="20" t="s">
        <v>362</v>
      </c>
      <c r="BM187" s="219" t="s">
        <v>884</v>
      </c>
    </row>
    <row r="188" s="2" customFormat="1">
      <c r="A188" s="42"/>
      <c r="B188" s="43"/>
      <c r="C188" s="44"/>
      <c r="D188" s="221" t="s">
        <v>155</v>
      </c>
      <c r="E188" s="44"/>
      <c r="F188" s="222" t="s">
        <v>3730</v>
      </c>
      <c r="G188" s="44"/>
      <c r="H188" s="44"/>
      <c r="I188" s="223"/>
      <c r="J188" s="44"/>
      <c r="K188" s="44"/>
      <c r="L188" s="48"/>
      <c r="M188" s="224"/>
      <c r="N188" s="225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0" t="s">
        <v>155</v>
      </c>
      <c r="AU188" s="20" t="s">
        <v>164</v>
      </c>
    </row>
    <row r="189" s="2" customFormat="1" ht="16.5" customHeight="1">
      <c r="A189" s="42"/>
      <c r="B189" s="43"/>
      <c r="C189" s="265" t="s">
        <v>580</v>
      </c>
      <c r="D189" s="265" t="s">
        <v>286</v>
      </c>
      <c r="E189" s="266" t="s">
        <v>3731</v>
      </c>
      <c r="F189" s="267" t="s">
        <v>3732</v>
      </c>
      <c r="G189" s="268" t="s">
        <v>802</v>
      </c>
      <c r="H189" s="269">
        <v>2</v>
      </c>
      <c r="I189" s="270"/>
      <c r="J189" s="271">
        <f>ROUND(I189*H189,2)</f>
        <v>0</v>
      </c>
      <c r="K189" s="267" t="s">
        <v>3659</v>
      </c>
      <c r="L189" s="272"/>
      <c r="M189" s="273" t="s">
        <v>32</v>
      </c>
      <c r="N189" s="274" t="s">
        <v>49</v>
      </c>
      <c r="O189" s="88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19" t="s">
        <v>538</v>
      </c>
      <c r="AT189" s="219" t="s">
        <v>286</v>
      </c>
      <c r="AU189" s="219" t="s">
        <v>164</v>
      </c>
      <c r="AY189" s="20" t="s">
        <v>146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20" t="s">
        <v>86</v>
      </c>
      <c r="BK189" s="220">
        <f>ROUND(I189*H189,2)</f>
        <v>0</v>
      </c>
      <c r="BL189" s="20" t="s">
        <v>362</v>
      </c>
      <c r="BM189" s="219" t="s">
        <v>895</v>
      </c>
    </row>
    <row r="190" s="2" customFormat="1">
      <c r="A190" s="42"/>
      <c r="B190" s="43"/>
      <c r="C190" s="44"/>
      <c r="D190" s="221" t="s">
        <v>155</v>
      </c>
      <c r="E190" s="44"/>
      <c r="F190" s="222" t="s">
        <v>3732</v>
      </c>
      <c r="G190" s="44"/>
      <c r="H190" s="44"/>
      <c r="I190" s="223"/>
      <c r="J190" s="44"/>
      <c r="K190" s="44"/>
      <c r="L190" s="48"/>
      <c r="M190" s="224"/>
      <c r="N190" s="22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0" t="s">
        <v>155</v>
      </c>
      <c r="AU190" s="20" t="s">
        <v>164</v>
      </c>
    </row>
    <row r="191" s="2" customFormat="1" ht="16.5" customHeight="1">
      <c r="A191" s="42"/>
      <c r="B191" s="43"/>
      <c r="C191" s="265" t="s">
        <v>592</v>
      </c>
      <c r="D191" s="265" t="s">
        <v>286</v>
      </c>
      <c r="E191" s="266" t="s">
        <v>3733</v>
      </c>
      <c r="F191" s="267" t="s">
        <v>3734</v>
      </c>
      <c r="G191" s="268" t="s">
        <v>802</v>
      </c>
      <c r="H191" s="269">
        <v>4</v>
      </c>
      <c r="I191" s="270"/>
      <c r="J191" s="271">
        <f>ROUND(I191*H191,2)</f>
        <v>0</v>
      </c>
      <c r="K191" s="267" t="s">
        <v>3659</v>
      </c>
      <c r="L191" s="272"/>
      <c r="M191" s="273" t="s">
        <v>32</v>
      </c>
      <c r="N191" s="274" t="s">
        <v>49</v>
      </c>
      <c r="O191" s="88"/>
      <c r="P191" s="217">
        <f>O191*H191</f>
        <v>0</v>
      </c>
      <c r="Q191" s="217">
        <v>0</v>
      </c>
      <c r="R191" s="217">
        <f>Q191*H191</f>
        <v>0</v>
      </c>
      <c r="S191" s="217">
        <v>0</v>
      </c>
      <c r="T191" s="218">
        <f>S191*H191</f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R191" s="219" t="s">
        <v>538</v>
      </c>
      <c r="AT191" s="219" t="s">
        <v>286</v>
      </c>
      <c r="AU191" s="219" t="s">
        <v>164</v>
      </c>
      <c r="AY191" s="20" t="s">
        <v>146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20" t="s">
        <v>86</v>
      </c>
      <c r="BK191" s="220">
        <f>ROUND(I191*H191,2)</f>
        <v>0</v>
      </c>
      <c r="BL191" s="20" t="s">
        <v>362</v>
      </c>
      <c r="BM191" s="219" t="s">
        <v>919</v>
      </c>
    </row>
    <row r="192" s="2" customFormat="1">
      <c r="A192" s="42"/>
      <c r="B192" s="43"/>
      <c r="C192" s="44"/>
      <c r="D192" s="221" t="s">
        <v>155</v>
      </c>
      <c r="E192" s="44"/>
      <c r="F192" s="222" t="s">
        <v>3734</v>
      </c>
      <c r="G192" s="44"/>
      <c r="H192" s="44"/>
      <c r="I192" s="223"/>
      <c r="J192" s="44"/>
      <c r="K192" s="44"/>
      <c r="L192" s="48"/>
      <c r="M192" s="224"/>
      <c r="N192" s="225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0" t="s">
        <v>155</v>
      </c>
      <c r="AU192" s="20" t="s">
        <v>164</v>
      </c>
    </row>
    <row r="193" s="2" customFormat="1" ht="24.15" customHeight="1">
      <c r="A193" s="42"/>
      <c r="B193" s="43"/>
      <c r="C193" s="265" t="s">
        <v>630</v>
      </c>
      <c r="D193" s="265" t="s">
        <v>286</v>
      </c>
      <c r="E193" s="266" t="s">
        <v>3735</v>
      </c>
      <c r="F193" s="267" t="s">
        <v>3736</v>
      </c>
      <c r="G193" s="268" t="s">
        <v>802</v>
      </c>
      <c r="H193" s="269">
        <v>10</v>
      </c>
      <c r="I193" s="270"/>
      <c r="J193" s="271">
        <f>ROUND(I193*H193,2)</f>
        <v>0</v>
      </c>
      <c r="K193" s="267" t="s">
        <v>3659</v>
      </c>
      <c r="L193" s="272"/>
      <c r="M193" s="273" t="s">
        <v>32</v>
      </c>
      <c r="N193" s="274" t="s">
        <v>49</v>
      </c>
      <c r="O193" s="88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19" t="s">
        <v>538</v>
      </c>
      <c r="AT193" s="219" t="s">
        <v>286</v>
      </c>
      <c r="AU193" s="219" t="s">
        <v>164</v>
      </c>
      <c r="AY193" s="20" t="s">
        <v>146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20" t="s">
        <v>86</v>
      </c>
      <c r="BK193" s="220">
        <f>ROUND(I193*H193,2)</f>
        <v>0</v>
      </c>
      <c r="BL193" s="20" t="s">
        <v>362</v>
      </c>
      <c r="BM193" s="219" t="s">
        <v>930</v>
      </c>
    </row>
    <row r="194" s="2" customFormat="1">
      <c r="A194" s="42"/>
      <c r="B194" s="43"/>
      <c r="C194" s="44"/>
      <c r="D194" s="221" t="s">
        <v>155</v>
      </c>
      <c r="E194" s="44"/>
      <c r="F194" s="222" t="s">
        <v>3736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155</v>
      </c>
      <c r="AU194" s="20" t="s">
        <v>164</v>
      </c>
    </row>
    <row r="195" s="2" customFormat="1" ht="24.15" customHeight="1">
      <c r="A195" s="42"/>
      <c r="B195" s="43"/>
      <c r="C195" s="265" t="s">
        <v>637</v>
      </c>
      <c r="D195" s="265" t="s">
        <v>286</v>
      </c>
      <c r="E195" s="266" t="s">
        <v>3737</v>
      </c>
      <c r="F195" s="267" t="s">
        <v>3738</v>
      </c>
      <c r="G195" s="268" t="s">
        <v>802</v>
      </c>
      <c r="H195" s="269">
        <v>14</v>
      </c>
      <c r="I195" s="270"/>
      <c r="J195" s="271">
        <f>ROUND(I195*H195,2)</f>
        <v>0</v>
      </c>
      <c r="K195" s="267" t="s">
        <v>3659</v>
      </c>
      <c r="L195" s="272"/>
      <c r="M195" s="273" t="s">
        <v>32</v>
      </c>
      <c r="N195" s="274" t="s">
        <v>49</v>
      </c>
      <c r="O195" s="88"/>
      <c r="P195" s="217">
        <f>O195*H195</f>
        <v>0</v>
      </c>
      <c r="Q195" s="217">
        <v>0</v>
      </c>
      <c r="R195" s="217">
        <f>Q195*H195</f>
        <v>0</v>
      </c>
      <c r="S195" s="217">
        <v>0</v>
      </c>
      <c r="T195" s="218">
        <f>S195*H195</f>
        <v>0</v>
      </c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R195" s="219" t="s">
        <v>538</v>
      </c>
      <c r="AT195" s="219" t="s">
        <v>286</v>
      </c>
      <c r="AU195" s="219" t="s">
        <v>164</v>
      </c>
      <c r="AY195" s="20" t="s">
        <v>146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20" t="s">
        <v>86</v>
      </c>
      <c r="BK195" s="220">
        <f>ROUND(I195*H195,2)</f>
        <v>0</v>
      </c>
      <c r="BL195" s="20" t="s">
        <v>362</v>
      </c>
      <c r="BM195" s="219" t="s">
        <v>941</v>
      </c>
    </row>
    <row r="196" s="2" customFormat="1">
      <c r="A196" s="42"/>
      <c r="B196" s="43"/>
      <c r="C196" s="44"/>
      <c r="D196" s="221" t="s">
        <v>155</v>
      </c>
      <c r="E196" s="44"/>
      <c r="F196" s="222" t="s">
        <v>3738</v>
      </c>
      <c r="G196" s="44"/>
      <c r="H196" s="44"/>
      <c r="I196" s="223"/>
      <c r="J196" s="44"/>
      <c r="K196" s="44"/>
      <c r="L196" s="48"/>
      <c r="M196" s="224"/>
      <c r="N196" s="225"/>
      <c r="O196" s="88"/>
      <c r="P196" s="88"/>
      <c r="Q196" s="88"/>
      <c r="R196" s="88"/>
      <c r="S196" s="88"/>
      <c r="T196" s="89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T196" s="20" t="s">
        <v>155</v>
      </c>
      <c r="AU196" s="20" t="s">
        <v>164</v>
      </c>
    </row>
    <row r="197" s="2" customFormat="1" ht="24.15" customHeight="1">
      <c r="A197" s="42"/>
      <c r="B197" s="43"/>
      <c r="C197" s="265" t="s">
        <v>643</v>
      </c>
      <c r="D197" s="265" t="s">
        <v>286</v>
      </c>
      <c r="E197" s="266" t="s">
        <v>3739</v>
      </c>
      <c r="F197" s="267" t="s">
        <v>3740</v>
      </c>
      <c r="G197" s="268" t="s">
        <v>802</v>
      </c>
      <c r="H197" s="269">
        <v>1</v>
      </c>
      <c r="I197" s="270"/>
      <c r="J197" s="271">
        <f>ROUND(I197*H197,2)</f>
        <v>0</v>
      </c>
      <c r="K197" s="267" t="s">
        <v>3659</v>
      </c>
      <c r="L197" s="272"/>
      <c r="M197" s="273" t="s">
        <v>32</v>
      </c>
      <c r="N197" s="274" t="s">
        <v>49</v>
      </c>
      <c r="O197" s="88"/>
      <c r="P197" s="217">
        <f>O197*H197</f>
        <v>0</v>
      </c>
      <c r="Q197" s="217">
        <v>0</v>
      </c>
      <c r="R197" s="217">
        <f>Q197*H197</f>
        <v>0</v>
      </c>
      <c r="S197" s="217">
        <v>0</v>
      </c>
      <c r="T197" s="218">
        <f>S197*H197</f>
        <v>0</v>
      </c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R197" s="219" t="s">
        <v>538</v>
      </c>
      <c r="AT197" s="219" t="s">
        <v>286</v>
      </c>
      <c r="AU197" s="219" t="s">
        <v>164</v>
      </c>
      <c r="AY197" s="20" t="s">
        <v>146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20" t="s">
        <v>86</v>
      </c>
      <c r="BK197" s="220">
        <f>ROUND(I197*H197,2)</f>
        <v>0</v>
      </c>
      <c r="BL197" s="20" t="s">
        <v>362</v>
      </c>
      <c r="BM197" s="219" t="s">
        <v>956</v>
      </c>
    </row>
    <row r="198" s="2" customFormat="1">
      <c r="A198" s="42"/>
      <c r="B198" s="43"/>
      <c r="C198" s="44"/>
      <c r="D198" s="221" t="s">
        <v>155</v>
      </c>
      <c r="E198" s="44"/>
      <c r="F198" s="222" t="s">
        <v>3740</v>
      </c>
      <c r="G198" s="44"/>
      <c r="H198" s="44"/>
      <c r="I198" s="223"/>
      <c r="J198" s="44"/>
      <c r="K198" s="44"/>
      <c r="L198" s="48"/>
      <c r="M198" s="224"/>
      <c r="N198" s="225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0" t="s">
        <v>155</v>
      </c>
      <c r="AU198" s="20" t="s">
        <v>164</v>
      </c>
    </row>
    <row r="199" s="12" customFormat="1" ht="20.88" customHeight="1">
      <c r="A199" s="12"/>
      <c r="B199" s="192"/>
      <c r="C199" s="193"/>
      <c r="D199" s="194" t="s">
        <v>77</v>
      </c>
      <c r="E199" s="206" t="s">
        <v>3741</v>
      </c>
      <c r="F199" s="206" t="s">
        <v>3742</v>
      </c>
      <c r="G199" s="193"/>
      <c r="H199" s="193"/>
      <c r="I199" s="196"/>
      <c r="J199" s="207">
        <f>BK199</f>
        <v>0</v>
      </c>
      <c r="K199" s="193"/>
      <c r="L199" s="198"/>
      <c r="M199" s="199"/>
      <c r="N199" s="200"/>
      <c r="O199" s="200"/>
      <c r="P199" s="201">
        <f>SUM(P200:P215)</f>
        <v>0</v>
      </c>
      <c r="Q199" s="200"/>
      <c r="R199" s="201">
        <f>SUM(R200:R215)</f>
        <v>0</v>
      </c>
      <c r="S199" s="200"/>
      <c r="T199" s="202">
        <f>SUM(T200:T215)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3" t="s">
        <v>86</v>
      </c>
      <c r="AT199" s="204" t="s">
        <v>77</v>
      </c>
      <c r="AU199" s="204" t="s">
        <v>88</v>
      </c>
      <c r="AY199" s="203" t="s">
        <v>146</v>
      </c>
      <c r="BK199" s="205">
        <f>SUM(BK200:BK215)</f>
        <v>0</v>
      </c>
    </row>
    <row r="200" s="2" customFormat="1" ht="24.15" customHeight="1">
      <c r="A200" s="42"/>
      <c r="B200" s="43"/>
      <c r="C200" s="265" t="s">
        <v>680</v>
      </c>
      <c r="D200" s="265" t="s">
        <v>286</v>
      </c>
      <c r="E200" s="266" t="s">
        <v>3743</v>
      </c>
      <c r="F200" s="267" t="s">
        <v>3744</v>
      </c>
      <c r="G200" s="268" t="s">
        <v>802</v>
      </c>
      <c r="H200" s="269">
        <v>86</v>
      </c>
      <c r="I200" s="270"/>
      <c r="J200" s="271">
        <f>ROUND(I200*H200,2)</f>
        <v>0</v>
      </c>
      <c r="K200" s="267" t="s">
        <v>3659</v>
      </c>
      <c r="L200" s="272"/>
      <c r="M200" s="273" t="s">
        <v>32</v>
      </c>
      <c r="N200" s="274" t="s">
        <v>49</v>
      </c>
      <c r="O200" s="88"/>
      <c r="P200" s="217">
        <f>O200*H200</f>
        <v>0</v>
      </c>
      <c r="Q200" s="217">
        <v>0</v>
      </c>
      <c r="R200" s="217">
        <f>Q200*H200</f>
        <v>0</v>
      </c>
      <c r="S200" s="217">
        <v>0</v>
      </c>
      <c r="T200" s="218">
        <f>S200*H200</f>
        <v>0</v>
      </c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R200" s="219" t="s">
        <v>538</v>
      </c>
      <c r="AT200" s="219" t="s">
        <v>286</v>
      </c>
      <c r="AU200" s="219" t="s">
        <v>164</v>
      </c>
      <c r="AY200" s="20" t="s">
        <v>146</v>
      </c>
      <c r="BE200" s="220">
        <f>IF(N200="základní",J200,0)</f>
        <v>0</v>
      </c>
      <c r="BF200" s="220">
        <f>IF(N200="snížená",J200,0)</f>
        <v>0</v>
      </c>
      <c r="BG200" s="220">
        <f>IF(N200="zákl. přenesená",J200,0)</f>
        <v>0</v>
      </c>
      <c r="BH200" s="220">
        <f>IF(N200="sníž. přenesená",J200,0)</f>
        <v>0</v>
      </c>
      <c r="BI200" s="220">
        <f>IF(N200="nulová",J200,0)</f>
        <v>0</v>
      </c>
      <c r="BJ200" s="20" t="s">
        <v>86</v>
      </c>
      <c r="BK200" s="220">
        <f>ROUND(I200*H200,2)</f>
        <v>0</v>
      </c>
      <c r="BL200" s="20" t="s">
        <v>362</v>
      </c>
      <c r="BM200" s="219" t="s">
        <v>963</v>
      </c>
    </row>
    <row r="201" s="2" customFormat="1">
      <c r="A201" s="42"/>
      <c r="B201" s="43"/>
      <c r="C201" s="44"/>
      <c r="D201" s="221" t="s">
        <v>155</v>
      </c>
      <c r="E201" s="44"/>
      <c r="F201" s="222" t="s">
        <v>3744</v>
      </c>
      <c r="G201" s="44"/>
      <c r="H201" s="44"/>
      <c r="I201" s="223"/>
      <c r="J201" s="44"/>
      <c r="K201" s="44"/>
      <c r="L201" s="48"/>
      <c r="M201" s="224"/>
      <c r="N201" s="225"/>
      <c r="O201" s="88"/>
      <c r="P201" s="88"/>
      <c r="Q201" s="88"/>
      <c r="R201" s="88"/>
      <c r="S201" s="88"/>
      <c r="T201" s="89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T201" s="20" t="s">
        <v>155</v>
      </c>
      <c r="AU201" s="20" t="s">
        <v>164</v>
      </c>
    </row>
    <row r="202" s="2" customFormat="1" ht="24.15" customHeight="1">
      <c r="A202" s="42"/>
      <c r="B202" s="43"/>
      <c r="C202" s="265" t="s">
        <v>692</v>
      </c>
      <c r="D202" s="265" t="s">
        <v>286</v>
      </c>
      <c r="E202" s="266" t="s">
        <v>3745</v>
      </c>
      <c r="F202" s="267" t="s">
        <v>3746</v>
      </c>
      <c r="G202" s="268" t="s">
        <v>802</v>
      </c>
      <c r="H202" s="269">
        <v>66</v>
      </c>
      <c r="I202" s="270"/>
      <c r="J202" s="271">
        <f>ROUND(I202*H202,2)</f>
        <v>0</v>
      </c>
      <c r="K202" s="267" t="s">
        <v>3659</v>
      </c>
      <c r="L202" s="272"/>
      <c r="M202" s="273" t="s">
        <v>32</v>
      </c>
      <c r="N202" s="274" t="s">
        <v>49</v>
      </c>
      <c r="O202" s="88"/>
      <c r="P202" s="217">
        <f>O202*H202</f>
        <v>0</v>
      </c>
      <c r="Q202" s="217">
        <v>0</v>
      </c>
      <c r="R202" s="217">
        <f>Q202*H202</f>
        <v>0</v>
      </c>
      <c r="S202" s="217">
        <v>0</v>
      </c>
      <c r="T202" s="218">
        <f>S202*H202</f>
        <v>0</v>
      </c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R202" s="219" t="s">
        <v>538</v>
      </c>
      <c r="AT202" s="219" t="s">
        <v>286</v>
      </c>
      <c r="AU202" s="219" t="s">
        <v>164</v>
      </c>
      <c r="AY202" s="20" t="s">
        <v>146</v>
      </c>
      <c r="BE202" s="220">
        <f>IF(N202="základní",J202,0)</f>
        <v>0</v>
      </c>
      <c r="BF202" s="220">
        <f>IF(N202="snížená",J202,0)</f>
        <v>0</v>
      </c>
      <c r="BG202" s="220">
        <f>IF(N202="zákl. přenesená",J202,0)</f>
        <v>0</v>
      </c>
      <c r="BH202" s="220">
        <f>IF(N202="sníž. přenesená",J202,0)</f>
        <v>0</v>
      </c>
      <c r="BI202" s="220">
        <f>IF(N202="nulová",J202,0)</f>
        <v>0</v>
      </c>
      <c r="BJ202" s="20" t="s">
        <v>86</v>
      </c>
      <c r="BK202" s="220">
        <f>ROUND(I202*H202,2)</f>
        <v>0</v>
      </c>
      <c r="BL202" s="20" t="s">
        <v>362</v>
      </c>
      <c r="BM202" s="219" t="s">
        <v>974</v>
      </c>
    </row>
    <row r="203" s="2" customFormat="1">
      <c r="A203" s="42"/>
      <c r="B203" s="43"/>
      <c r="C203" s="44"/>
      <c r="D203" s="221" t="s">
        <v>155</v>
      </c>
      <c r="E203" s="44"/>
      <c r="F203" s="222" t="s">
        <v>3746</v>
      </c>
      <c r="G203" s="44"/>
      <c r="H203" s="44"/>
      <c r="I203" s="223"/>
      <c r="J203" s="44"/>
      <c r="K203" s="44"/>
      <c r="L203" s="48"/>
      <c r="M203" s="224"/>
      <c r="N203" s="225"/>
      <c r="O203" s="88"/>
      <c r="P203" s="88"/>
      <c r="Q203" s="88"/>
      <c r="R203" s="88"/>
      <c r="S203" s="88"/>
      <c r="T203" s="89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T203" s="20" t="s">
        <v>155</v>
      </c>
      <c r="AU203" s="20" t="s">
        <v>164</v>
      </c>
    </row>
    <row r="204" s="2" customFormat="1" ht="24.15" customHeight="1">
      <c r="A204" s="42"/>
      <c r="B204" s="43"/>
      <c r="C204" s="265" t="s">
        <v>697</v>
      </c>
      <c r="D204" s="265" t="s">
        <v>286</v>
      </c>
      <c r="E204" s="266" t="s">
        <v>3747</v>
      </c>
      <c r="F204" s="267" t="s">
        <v>3748</v>
      </c>
      <c r="G204" s="268" t="s">
        <v>802</v>
      </c>
      <c r="H204" s="269">
        <v>4</v>
      </c>
      <c r="I204" s="270"/>
      <c r="J204" s="271">
        <f>ROUND(I204*H204,2)</f>
        <v>0</v>
      </c>
      <c r="K204" s="267" t="s">
        <v>3659</v>
      </c>
      <c r="L204" s="272"/>
      <c r="M204" s="273" t="s">
        <v>32</v>
      </c>
      <c r="N204" s="274" t="s">
        <v>49</v>
      </c>
      <c r="O204" s="88"/>
      <c r="P204" s="217">
        <f>O204*H204</f>
        <v>0</v>
      </c>
      <c r="Q204" s="217">
        <v>0</v>
      </c>
      <c r="R204" s="217">
        <f>Q204*H204</f>
        <v>0</v>
      </c>
      <c r="S204" s="217">
        <v>0</v>
      </c>
      <c r="T204" s="218">
        <f>S204*H204</f>
        <v>0</v>
      </c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R204" s="219" t="s">
        <v>538</v>
      </c>
      <c r="AT204" s="219" t="s">
        <v>286</v>
      </c>
      <c r="AU204" s="219" t="s">
        <v>164</v>
      </c>
      <c r="AY204" s="20" t="s">
        <v>146</v>
      </c>
      <c r="BE204" s="220">
        <f>IF(N204="základní",J204,0)</f>
        <v>0</v>
      </c>
      <c r="BF204" s="220">
        <f>IF(N204="snížená",J204,0)</f>
        <v>0</v>
      </c>
      <c r="BG204" s="220">
        <f>IF(N204="zákl. přenesená",J204,0)</f>
        <v>0</v>
      </c>
      <c r="BH204" s="220">
        <f>IF(N204="sníž. přenesená",J204,0)</f>
        <v>0</v>
      </c>
      <c r="BI204" s="220">
        <f>IF(N204="nulová",J204,0)</f>
        <v>0</v>
      </c>
      <c r="BJ204" s="20" t="s">
        <v>86</v>
      </c>
      <c r="BK204" s="220">
        <f>ROUND(I204*H204,2)</f>
        <v>0</v>
      </c>
      <c r="BL204" s="20" t="s">
        <v>362</v>
      </c>
      <c r="BM204" s="219" t="s">
        <v>983</v>
      </c>
    </row>
    <row r="205" s="2" customFormat="1">
      <c r="A205" s="42"/>
      <c r="B205" s="43"/>
      <c r="C205" s="44"/>
      <c r="D205" s="221" t="s">
        <v>155</v>
      </c>
      <c r="E205" s="44"/>
      <c r="F205" s="222" t="s">
        <v>3748</v>
      </c>
      <c r="G205" s="44"/>
      <c r="H205" s="44"/>
      <c r="I205" s="223"/>
      <c r="J205" s="44"/>
      <c r="K205" s="44"/>
      <c r="L205" s="48"/>
      <c r="M205" s="224"/>
      <c r="N205" s="225"/>
      <c r="O205" s="88"/>
      <c r="P205" s="88"/>
      <c r="Q205" s="88"/>
      <c r="R205" s="88"/>
      <c r="S205" s="88"/>
      <c r="T205" s="89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T205" s="20" t="s">
        <v>155</v>
      </c>
      <c r="AU205" s="20" t="s">
        <v>164</v>
      </c>
    </row>
    <row r="206" s="2" customFormat="1" ht="24.15" customHeight="1">
      <c r="A206" s="42"/>
      <c r="B206" s="43"/>
      <c r="C206" s="265" t="s">
        <v>699</v>
      </c>
      <c r="D206" s="265" t="s">
        <v>286</v>
      </c>
      <c r="E206" s="266" t="s">
        <v>3749</v>
      </c>
      <c r="F206" s="267" t="s">
        <v>3750</v>
      </c>
      <c r="G206" s="268" t="s">
        <v>802</v>
      </c>
      <c r="H206" s="269">
        <v>4</v>
      </c>
      <c r="I206" s="270"/>
      <c r="J206" s="271">
        <f>ROUND(I206*H206,2)</f>
        <v>0</v>
      </c>
      <c r="K206" s="267" t="s">
        <v>3659</v>
      </c>
      <c r="L206" s="272"/>
      <c r="M206" s="273" t="s">
        <v>32</v>
      </c>
      <c r="N206" s="274" t="s">
        <v>49</v>
      </c>
      <c r="O206" s="88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R206" s="219" t="s">
        <v>538</v>
      </c>
      <c r="AT206" s="219" t="s">
        <v>286</v>
      </c>
      <c r="AU206" s="219" t="s">
        <v>164</v>
      </c>
      <c r="AY206" s="20" t="s">
        <v>146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20" t="s">
        <v>86</v>
      </c>
      <c r="BK206" s="220">
        <f>ROUND(I206*H206,2)</f>
        <v>0</v>
      </c>
      <c r="BL206" s="20" t="s">
        <v>362</v>
      </c>
      <c r="BM206" s="219" t="s">
        <v>995</v>
      </c>
    </row>
    <row r="207" s="2" customFormat="1">
      <c r="A207" s="42"/>
      <c r="B207" s="43"/>
      <c r="C207" s="44"/>
      <c r="D207" s="221" t="s">
        <v>155</v>
      </c>
      <c r="E207" s="44"/>
      <c r="F207" s="222" t="s">
        <v>3750</v>
      </c>
      <c r="G207" s="44"/>
      <c r="H207" s="44"/>
      <c r="I207" s="223"/>
      <c r="J207" s="44"/>
      <c r="K207" s="44"/>
      <c r="L207" s="48"/>
      <c r="M207" s="224"/>
      <c r="N207" s="225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0" t="s">
        <v>155</v>
      </c>
      <c r="AU207" s="20" t="s">
        <v>164</v>
      </c>
    </row>
    <row r="208" s="2" customFormat="1" ht="24.15" customHeight="1">
      <c r="A208" s="42"/>
      <c r="B208" s="43"/>
      <c r="C208" s="265" t="s">
        <v>704</v>
      </c>
      <c r="D208" s="265" t="s">
        <v>286</v>
      </c>
      <c r="E208" s="266" t="s">
        <v>3751</v>
      </c>
      <c r="F208" s="267" t="s">
        <v>3752</v>
      </c>
      <c r="G208" s="268" t="s">
        <v>802</v>
      </c>
      <c r="H208" s="269">
        <v>4</v>
      </c>
      <c r="I208" s="270"/>
      <c r="J208" s="271">
        <f>ROUND(I208*H208,2)</f>
        <v>0</v>
      </c>
      <c r="K208" s="267" t="s">
        <v>3659</v>
      </c>
      <c r="L208" s="272"/>
      <c r="M208" s="273" t="s">
        <v>32</v>
      </c>
      <c r="N208" s="274" t="s">
        <v>49</v>
      </c>
      <c r="O208" s="88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19" t="s">
        <v>538</v>
      </c>
      <c r="AT208" s="219" t="s">
        <v>286</v>
      </c>
      <c r="AU208" s="219" t="s">
        <v>164</v>
      </c>
      <c r="AY208" s="20" t="s">
        <v>146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20" t="s">
        <v>86</v>
      </c>
      <c r="BK208" s="220">
        <f>ROUND(I208*H208,2)</f>
        <v>0</v>
      </c>
      <c r="BL208" s="20" t="s">
        <v>362</v>
      </c>
      <c r="BM208" s="219" t="s">
        <v>1006</v>
      </c>
    </row>
    <row r="209" s="2" customFormat="1">
      <c r="A209" s="42"/>
      <c r="B209" s="43"/>
      <c r="C209" s="44"/>
      <c r="D209" s="221" t="s">
        <v>155</v>
      </c>
      <c r="E209" s="44"/>
      <c r="F209" s="222" t="s">
        <v>3752</v>
      </c>
      <c r="G209" s="44"/>
      <c r="H209" s="44"/>
      <c r="I209" s="223"/>
      <c r="J209" s="44"/>
      <c r="K209" s="44"/>
      <c r="L209" s="48"/>
      <c r="M209" s="224"/>
      <c r="N209" s="225"/>
      <c r="O209" s="88"/>
      <c r="P209" s="88"/>
      <c r="Q209" s="88"/>
      <c r="R209" s="88"/>
      <c r="S209" s="88"/>
      <c r="T209" s="89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T209" s="20" t="s">
        <v>155</v>
      </c>
      <c r="AU209" s="20" t="s">
        <v>164</v>
      </c>
    </row>
    <row r="210" s="2" customFormat="1" ht="24.15" customHeight="1">
      <c r="A210" s="42"/>
      <c r="B210" s="43"/>
      <c r="C210" s="265" t="s">
        <v>712</v>
      </c>
      <c r="D210" s="265" t="s">
        <v>286</v>
      </c>
      <c r="E210" s="266" t="s">
        <v>3753</v>
      </c>
      <c r="F210" s="267" t="s">
        <v>3754</v>
      </c>
      <c r="G210" s="268" t="s">
        <v>802</v>
      </c>
      <c r="H210" s="269">
        <v>1</v>
      </c>
      <c r="I210" s="270"/>
      <c r="J210" s="271">
        <f>ROUND(I210*H210,2)</f>
        <v>0</v>
      </c>
      <c r="K210" s="267" t="s">
        <v>3659</v>
      </c>
      <c r="L210" s="272"/>
      <c r="M210" s="273" t="s">
        <v>32</v>
      </c>
      <c r="N210" s="274" t="s">
        <v>49</v>
      </c>
      <c r="O210" s="88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19" t="s">
        <v>538</v>
      </c>
      <c r="AT210" s="219" t="s">
        <v>286</v>
      </c>
      <c r="AU210" s="219" t="s">
        <v>164</v>
      </c>
      <c r="AY210" s="20" t="s">
        <v>146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20" t="s">
        <v>86</v>
      </c>
      <c r="BK210" s="220">
        <f>ROUND(I210*H210,2)</f>
        <v>0</v>
      </c>
      <c r="BL210" s="20" t="s">
        <v>362</v>
      </c>
      <c r="BM210" s="219" t="s">
        <v>1018</v>
      </c>
    </row>
    <row r="211" s="2" customFormat="1">
      <c r="A211" s="42"/>
      <c r="B211" s="43"/>
      <c r="C211" s="44"/>
      <c r="D211" s="221" t="s">
        <v>155</v>
      </c>
      <c r="E211" s="44"/>
      <c r="F211" s="222" t="s">
        <v>3754</v>
      </c>
      <c r="G211" s="44"/>
      <c r="H211" s="44"/>
      <c r="I211" s="223"/>
      <c r="J211" s="44"/>
      <c r="K211" s="44"/>
      <c r="L211" s="48"/>
      <c r="M211" s="224"/>
      <c r="N211" s="225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0" t="s">
        <v>155</v>
      </c>
      <c r="AU211" s="20" t="s">
        <v>164</v>
      </c>
    </row>
    <row r="212" s="2" customFormat="1" ht="62.7" customHeight="1">
      <c r="A212" s="42"/>
      <c r="B212" s="43"/>
      <c r="C212" s="265" t="s">
        <v>717</v>
      </c>
      <c r="D212" s="265" t="s">
        <v>286</v>
      </c>
      <c r="E212" s="266" t="s">
        <v>3755</v>
      </c>
      <c r="F212" s="267" t="s">
        <v>3756</v>
      </c>
      <c r="G212" s="268" t="s">
        <v>802</v>
      </c>
      <c r="H212" s="269">
        <v>23</v>
      </c>
      <c r="I212" s="270"/>
      <c r="J212" s="271">
        <f>ROUND(I212*H212,2)</f>
        <v>0</v>
      </c>
      <c r="K212" s="267" t="s">
        <v>3659</v>
      </c>
      <c r="L212" s="272"/>
      <c r="M212" s="273" t="s">
        <v>32</v>
      </c>
      <c r="N212" s="274" t="s">
        <v>49</v>
      </c>
      <c r="O212" s="88"/>
      <c r="P212" s="217">
        <f>O212*H212</f>
        <v>0</v>
      </c>
      <c r="Q212" s="217">
        <v>0</v>
      </c>
      <c r="R212" s="217">
        <f>Q212*H212</f>
        <v>0</v>
      </c>
      <c r="S212" s="217">
        <v>0</v>
      </c>
      <c r="T212" s="218">
        <f>S212*H212</f>
        <v>0</v>
      </c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R212" s="219" t="s">
        <v>538</v>
      </c>
      <c r="AT212" s="219" t="s">
        <v>286</v>
      </c>
      <c r="AU212" s="219" t="s">
        <v>164</v>
      </c>
      <c r="AY212" s="20" t="s">
        <v>146</v>
      </c>
      <c r="BE212" s="220">
        <f>IF(N212="základní",J212,0)</f>
        <v>0</v>
      </c>
      <c r="BF212" s="220">
        <f>IF(N212="snížená",J212,0)</f>
        <v>0</v>
      </c>
      <c r="BG212" s="220">
        <f>IF(N212="zákl. přenesená",J212,0)</f>
        <v>0</v>
      </c>
      <c r="BH212" s="220">
        <f>IF(N212="sníž. přenesená",J212,0)</f>
        <v>0</v>
      </c>
      <c r="BI212" s="220">
        <f>IF(N212="nulová",J212,0)</f>
        <v>0</v>
      </c>
      <c r="BJ212" s="20" t="s">
        <v>86</v>
      </c>
      <c r="BK212" s="220">
        <f>ROUND(I212*H212,2)</f>
        <v>0</v>
      </c>
      <c r="BL212" s="20" t="s">
        <v>362</v>
      </c>
      <c r="BM212" s="219" t="s">
        <v>1030</v>
      </c>
    </row>
    <row r="213" s="2" customFormat="1">
      <c r="A213" s="42"/>
      <c r="B213" s="43"/>
      <c r="C213" s="44"/>
      <c r="D213" s="221" t="s">
        <v>155</v>
      </c>
      <c r="E213" s="44"/>
      <c r="F213" s="222" t="s">
        <v>3756</v>
      </c>
      <c r="G213" s="44"/>
      <c r="H213" s="44"/>
      <c r="I213" s="223"/>
      <c r="J213" s="44"/>
      <c r="K213" s="44"/>
      <c r="L213" s="48"/>
      <c r="M213" s="224"/>
      <c r="N213" s="225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T213" s="20" t="s">
        <v>155</v>
      </c>
      <c r="AU213" s="20" t="s">
        <v>164</v>
      </c>
    </row>
    <row r="214" s="2" customFormat="1" ht="16.5" customHeight="1">
      <c r="A214" s="42"/>
      <c r="B214" s="43"/>
      <c r="C214" s="265" t="s">
        <v>724</v>
      </c>
      <c r="D214" s="265" t="s">
        <v>286</v>
      </c>
      <c r="E214" s="266" t="s">
        <v>3757</v>
      </c>
      <c r="F214" s="267" t="s">
        <v>3758</v>
      </c>
      <c r="G214" s="268" t="s">
        <v>802</v>
      </c>
      <c r="H214" s="269">
        <v>188</v>
      </c>
      <c r="I214" s="270"/>
      <c r="J214" s="271">
        <f>ROUND(I214*H214,2)</f>
        <v>0</v>
      </c>
      <c r="K214" s="267" t="s">
        <v>3659</v>
      </c>
      <c r="L214" s="272"/>
      <c r="M214" s="273" t="s">
        <v>32</v>
      </c>
      <c r="N214" s="274" t="s">
        <v>49</v>
      </c>
      <c r="O214" s="88"/>
      <c r="P214" s="217">
        <f>O214*H214</f>
        <v>0</v>
      </c>
      <c r="Q214" s="217">
        <v>0</v>
      </c>
      <c r="R214" s="217">
        <f>Q214*H214</f>
        <v>0</v>
      </c>
      <c r="S214" s="217">
        <v>0</v>
      </c>
      <c r="T214" s="218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19" t="s">
        <v>538</v>
      </c>
      <c r="AT214" s="219" t="s">
        <v>286</v>
      </c>
      <c r="AU214" s="219" t="s">
        <v>164</v>
      </c>
      <c r="AY214" s="20" t="s">
        <v>146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20" t="s">
        <v>86</v>
      </c>
      <c r="BK214" s="220">
        <f>ROUND(I214*H214,2)</f>
        <v>0</v>
      </c>
      <c r="BL214" s="20" t="s">
        <v>362</v>
      </c>
      <c r="BM214" s="219" t="s">
        <v>1042</v>
      </c>
    </row>
    <row r="215" s="2" customFormat="1">
      <c r="A215" s="42"/>
      <c r="B215" s="43"/>
      <c r="C215" s="44"/>
      <c r="D215" s="221" t="s">
        <v>155</v>
      </c>
      <c r="E215" s="44"/>
      <c r="F215" s="222" t="s">
        <v>3758</v>
      </c>
      <c r="G215" s="44"/>
      <c r="H215" s="44"/>
      <c r="I215" s="223"/>
      <c r="J215" s="44"/>
      <c r="K215" s="44"/>
      <c r="L215" s="48"/>
      <c r="M215" s="224"/>
      <c r="N215" s="225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0" t="s">
        <v>155</v>
      </c>
      <c r="AU215" s="20" t="s">
        <v>164</v>
      </c>
    </row>
    <row r="216" s="12" customFormat="1" ht="20.88" customHeight="1">
      <c r="A216" s="12"/>
      <c r="B216" s="192"/>
      <c r="C216" s="193"/>
      <c r="D216" s="194" t="s">
        <v>77</v>
      </c>
      <c r="E216" s="206" t="s">
        <v>3759</v>
      </c>
      <c r="F216" s="206" t="s">
        <v>3760</v>
      </c>
      <c r="G216" s="193"/>
      <c r="H216" s="193"/>
      <c r="I216" s="196"/>
      <c r="J216" s="207">
        <f>BK216</f>
        <v>0</v>
      </c>
      <c r="K216" s="193"/>
      <c r="L216" s="198"/>
      <c r="M216" s="199"/>
      <c r="N216" s="200"/>
      <c r="O216" s="200"/>
      <c r="P216" s="201">
        <f>SUM(P217:P246)</f>
        <v>0</v>
      </c>
      <c r="Q216" s="200"/>
      <c r="R216" s="201">
        <f>SUM(R217:R246)</f>
        <v>0</v>
      </c>
      <c r="S216" s="200"/>
      <c r="T216" s="202">
        <f>SUM(T217:T246)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3" t="s">
        <v>86</v>
      </c>
      <c r="AT216" s="204" t="s">
        <v>77</v>
      </c>
      <c r="AU216" s="204" t="s">
        <v>88</v>
      </c>
      <c r="AY216" s="203" t="s">
        <v>146</v>
      </c>
      <c r="BK216" s="205">
        <f>SUM(BK217:BK246)</f>
        <v>0</v>
      </c>
    </row>
    <row r="217" s="2" customFormat="1" ht="16.5" customHeight="1">
      <c r="A217" s="42"/>
      <c r="B217" s="43"/>
      <c r="C217" s="265" t="s">
        <v>732</v>
      </c>
      <c r="D217" s="265" t="s">
        <v>286</v>
      </c>
      <c r="E217" s="266" t="s">
        <v>3761</v>
      </c>
      <c r="F217" s="267" t="s">
        <v>3762</v>
      </c>
      <c r="G217" s="268" t="s">
        <v>303</v>
      </c>
      <c r="H217" s="269">
        <v>35</v>
      </c>
      <c r="I217" s="270"/>
      <c r="J217" s="271">
        <f>ROUND(I217*H217,2)</f>
        <v>0</v>
      </c>
      <c r="K217" s="267" t="s">
        <v>3659</v>
      </c>
      <c r="L217" s="272"/>
      <c r="M217" s="273" t="s">
        <v>32</v>
      </c>
      <c r="N217" s="274" t="s">
        <v>49</v>
      </c>
      <c r="O217" s="88"/>
      <c r="P217" s="217">
        <f>O217*H217</f>
        <v>0</v>
      </c>
      <c r="Q217" s="217">
        <v>0</v>
      </c>
      <c r="R217" s="217">
        <f>Q217*H217</f>
        <v>0</v>
      </c>
      <c r="S217" s="217">
        <v>0</v>
      </c>
      <c r="T217" s="218">
        <f>S217*H217</f>
        <v>0</v>
      </c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R217" s="219" t="s">
        <v>538</v>
      </c>
      <c r="AT217" s="219" t="s">
        <v>286</v>
      </c>
      <c r="AU217" s="219" t="s">
        <v>164</v>
      </c>
      <c r="AY217" s="20" t="s">
        <v>146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20" t="s">
        <v>86</v>
      </c>
      <c r="BK217" s="220">
        <f>ROUND(I217*H217,2)</f>
        <v>0</v>
      </c>
      <c r="BL217" s="20" t="s">
        <v>362</v>
      </c>
      <c r="BM217" s="219" t="s">
        <v>1053</v>
      </c>
    </row>
    <row r="218" s="2" customFormat="1">
      <c r="A218" s="42"/>
      <c r="B218" s="43"/>
      <c r="C218" s="44"/>
      <c r="D218" s="221" t="s">
        <v>155</v>
      </c>
      <c r="E218" s="44"/>
      <c r="F218" s="222" t="s">
        <v>3762</v>
      </c>
      <c r="G218" s="44"/>
      <c r="H218" s="44"/>
      <c r="I218" s="223"/>
      <c r="J218" s="44"/>
      <c r="K218" s="44"/>
      <c r="L218" s="48"/>
      <c r="M218" s="224"/>
      <c r="N218" s="225"/>
      <c r="O218" s="88"/>
      <c r="P218" s="88"/>
      <c r="Q218" s="88"/>
      <c r="R218" s="88"/>
      <c r="S218" s="88"/>
      <c r="T218" s="89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T218" s="20" t="s">
        <v>155</v>
      </c>
      <c r="AU218" s="20" t="s">
        <v>164</v>
      </c>
    </row>
    <row r="219" s="2" customFormat="1" ht="16.5" customHeight="1">
      <c r="A219" s="42"/>
      <c r="B219" s="43"/>
      <c r="C219" s="265" t="s">
        <v>737</v>
      </c>
      <c r="D219" s="265" t="s">
        <v>286</v>
      </c>
      <c r="E219" s="266" t="s">
        <v>3763</v>
      </c>
      <c r="F219" s="267" t="s">
        <v>3764</v>
      </c>
      <c r="G219" s="268" t="s">
        <v>802</v>
      </c>
      <c r="H219" s="269">
        <v>35</v>
      </c>
      <c r="I219" s="270"/>
      <c r="J219" s="271">
        <f>ROUND(I219*H219,2)</f>
        <v>0</v>
      </c>
      <c r="K219" s="267" t="s">
        <v>3659</v>
      </c>
      <c r="L219" s="272"/>
      <c r="M219" s="273" t="s">
        <v>32</v>
      </c>
      <c r="N219" s="274" t="s">
        <v>49</v>
      </c>
      <c r="O219" s="88"/>
      <c r="P219" s="217">
        <f>O219*H219</f>
        <v>0</v>
      </c>
      <c r="Q219" s="217">
        <v>0</v>
      </c>
      <c r="R219" s="217">
        <f>Q219*H219</f>
        <v>0</v>
      </c>
      <c r="S219" s="217">
        <v>0</v>
      </c>
      <c r="T219" s="218">
        <f>S219*H219</f>
        <v>0</v>
      </c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R219" s="219" t="s">
        <v>538</v>
      </c>
      <c r="AT219" s="219" t="s">
        <v>286</v>
      </c>
      <c r="AU219" s="219" t="s">
        <v>164</v>
      </c>
      <c r="AY219" s="20" t="s">
        <v>146</v>
      </c>
      <c r="BE219" s="220">
        <f>IF(N219="základní",J219,0)</f>
        <v>0</v>
      </c>
      <c r="BF219" s="220">
        <f>IF(N219="snížená",J219,0)</f>
        <v>0</v>
      </c>
      <c r="BG219" s="220">
        <f>IF(N219="zákl. přenesená",J219,0)</f>
        <v>0</v>
      </c>
      <c r="BH219" s="220">
        <f>IF(N219="sníž. přenesená",J219,0)</f>
        <v>0</v>
      </c>
      <c r="BI219" s="220">
        <f>IF(N219="nulová",J219,0)</f>
        <v>0</v>
      </c>
      <c r="BJ219" s="20" t="s">
        <v>86</v>
      </c>
      <c r="BK219" s="220">
        <f>ROUND(I219*H219,2)</f>
        <v>0</v>
      </c>
      <c r="BL219" s="20" t="s">
        <v>362</v>
      </c>
      <c r="BM219" s="219" t="s">
        <v>1064</v>
      </c>
    </row>
    <row r="220" s="2" customFormat="1">
      <c r="A220" s="42"/>
      <c r="B220" s="43"/>
      <c r="C220" s="44"/>
      <c r="D220" s="221" t="s">
        <v>155</v>
      </c>
      <c r="E220" s="44"/>
      <c r="F220" s="222" t="s">
        <v>3764</v>
      </c>
      <c r="G220" s="44"/>
      <c r="H220" s="44"/>
      <c r="I220" s="223"/>
      <c r="J220" s="44"/>
      <c r="K220" s="44"/>
      <c r="L220" s="48"/>
      <c r="M220" s="224"/>
      <c r="N220" s="225"/>
      <c r="O220" s="88"/>
      <c r="P220" s="88"/>
      <c r="Q220" s="88"/>
      <c r="R220" s="88"/>
      <c r="S220" s="88"/>
      <c r="T220" s="89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T220" s="20" t="s">
        <v>155</v>
      </c>
      <c r="AU220" s="20" t="s">
        <v>164</v>
      </c>
    </row>
    <row r="221" s="2" customFormat="1" ht="16.5" customHeight="1">
      <c r="A221" s="42"/>
      <c r="B221" s="43"/>
      <c r="C221" s="265" t="s">
        <v>743</v>
      </c>
      <c r="D221" s="265" t="s">
        <v>286</v>
      </c>
      <c r="E221" s="266" t="s">
        <v>3765</v>
      </c>
      <c r="F221" s="267" t="s">
        <v>3766</v>
      </c>
      <c r="G221" s="268" t="s">
        <v>303</v>
      </c>
      <c r="H221" s="269">
        <v>10</v>
      </c>
      <c r="I221" s="270"/>
      <c r="J221" s="271">
        <f>ROUND(I221*H221,2)</f>
        <v>0</v>
      </c>
      <c r="K221" s="267" t="s">
        <v>3659</v>
      </c>
      <c r="L221" s="272"/>
      <c r="M221" s="273" t="s">
        <v>32</v>
      </c>
      <c r="N221" s="274" t="s">
        <v>49</v>
      </c>
      <c r="O221" s="88"/>
      <c r="P221" s="217">
        <f>O221*H221</f>
        <v>0</v>
      </c>
      <c r="Q221" s="217">
        <v>0</v>
      </c>
      <c r="R221" s="217">
        <f>Q221*H221</f>
        <v>0</v>
      </c>
      <c r="S221" s="217">
        <v>0</v>
      </c>
      <c r="T221" s="218">
        <f>S221*H221</f>
        <v>0</v>
      </c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R221" s="219" t="s">
        <v>538</v>
      </c>
      <c r="AT221" s="219" t="s">
        <v>286</v>
      </c>
      <c r="AU221" s="219" t="s">
        <v>164</v>
      </c>
      <c r="AY221" s="20" t="s">
        <v>146</v>
      </c>
      <c r="BE221" s="220">
        <f>IF(N221="základní",J221,0)</f>
        <v>0</v>
      </c>
      <c r="BF221" s="220">
        <f>IF(N221="snížená",J221,0)</f>
        <v>0</v>
      </c>
      <c r="BG221" s="220">
        <f>IF(N221="zákl. přenesená",J221,0)</f>
        <v>0</v>
      </c>
      <c r="BH221" s="220">
        <f>IF(N221="sníž. přenesená",J221,0)</f>
        <v>0</v>
      </c>
      <c r="BI221" s="220">
        <f>IF(N221="nulová",J221,0)</f>
        <v>0</v>
      </c>
      <c r="BJ221" s="20" t="s">
        <v>86</v>
      </c>
      <c r="BK221" s="220">
        <f>ROUND(I221*H221,2)</f>
        <v>0</v>
      </c>
      <c r="BL221" s="20" t="s">
        <v>362</v>
      </c>
      <c r="BM221" s="219" t="s">
        <v>1070</v>
      </c>
    </row>
    <row r="222" s="2" customFormat="1">
      <c r="A222" s="42"/>
      <c r="B222" s="43"/>
      <c r="C222" s="44"/>
      <c r="D222" s="221" t="s">
        <v>155</v>
      </c>
      <c r="E222" s="44"/>
      <c r="F222" s="222" t="s">
        <v>3766</v>
      </c>
      <c r="G222" s="44"/>
      <c r="H222" s="44"/>
      <c r="I222" s="223"/>
      <c r="J222" s="44"/>
      <c r="K222" s="44"/>
      <c r="L222" s="48"/>
      <c r="M222" s="224"/>
      <c r="N222" s="225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T222" s="20" t="s">
        <v>155</v>
      </c>
      <c r="AU222" s="20" t="s">
        <v>164</v>
      </c>
    </row>
    <row r="223" s="2" customFormat="1" ht="16.5" customHeight="1">
      <c r="A223" s="42"/>
      <c r="B223" s="43"/>
      <c r="C223" s="265" t="s">
        <v>749</v>
      </c>
      <c r="D223" s="265" t="s">
        <v>286</v>
      </c>
      <c r="E223" s="266" t="s">
        <v>3767</v>
      </c>
      <c r="F223" s="267" t="s">
        <v>3768</v>
      </c>
      <c r="G223" s="268" t="s">
        <v>802</v>
      </c>
      <c r="H223" s="269">
        <v>10</v>
      </c>
      <c r="I223" s="270"/>
      <c r="J223" s="271">
        <f>ROUND(I223*H223,2)</f>
        <v>0</v>
      </c>
      <c r="K223" s="267" t="s">
        <v>3659</v>
      </c>
      <c r="L223" s="272"/>
      <c r="M223" s="273" t="s">
        <v>32</v>
      </c>
      <c r="N223" s="274" t="s">
        <v>49</v>
      </c>
      <c r="O223" s="88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19" t="s">
        <v>538</v>
      </c>
      <c r="AT223" s="219" t="s">
        <v>286</v>
      </c>
      <c r="AU223" s="219" t="s">
        <v>164</v>
      </c>
      <c r="AY223" s="20" t="s">
        <v>146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20" t="s">
        <v>86</v>
      </c>
      <c r="BK223" s="220">
        <f>ROUND(I223*H223,2)</f>
        <v>0</v>
      </c>
      <c r="BL223" s="20" t="s">
        <v>362</v>
      </c>
      <c r="BM223" s="219" t="s">
        <v>1081</v>
      </c>
    </row>
    <row r="224" s="2" customFormat="1">
      <c r="A224" s="42"/>
      <c r="B224" s="43"/>
      <c r="C224" s="44"/>
      <c r="D224" s="221" t="s">
        <v>155</v>
      </c>
      <c r="E224" s="44"/>
      <c r="F224" s="222" t="s">
        <v>3768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155</v>
      </c>
      <c r="AU224" s="20" t="s">
        <v>164</v>
      </c>
    </row>
    <row r="225" s="2" customFormat="1" ht="16.5" customHeight="1">
      <c r="A225" s="42"/>
      <c r="B225" s="43"/>
      <c r="C225" s="265" t="s">
        <v>755</v>
      </c>
      <c r="D225" s="265" t="s">
        <v>286</v>
      </c>
      <c r="E225" s="266" t="s">
        <v>3769</v>
      </c>
      <c r="F225" s="267" t="s">
        <v>3770</v>
      </c>
      <c r="G225" s="268" t="s">
        <v>802</v>
      </c>
      <c r="H225" s="269">
        <v>60</v>
      </c>
      <c r="I225" s="270"/>
      <c r="J225" s="271">
        <f>ROUND(I225*H225,2)</f>
        <v>0</v>
      </c>
      <c r="K225" s="267" t="s">
        <v>3659</v>
      </c>
      <c r="L225" s="272"/>
      <c r="M225" s="273" t="s">
        <v>32</v>
      </c>
      <c r="N225" s="274" t="s">
        <v>49</v>
      </c>
      <c r="O225" s="88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19" t="s">
        <v>538</v>
      </c>
      <c r="AT225" s="219" t="s">
        <v>286</v>
      </c>
      <c r="AU225" s="219" t="s">
        <v>164</v>
      </c>
      <c r="AY225" s="20" t="s">
        <v>146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20" t="s">
        <v>86</v>
      </c>
      <c r="BK225" s="220">
        <f>ROUND(I225*H225,2)</f>
        <v>0</v>
      </c>
      <c r="BL225" s="20" t="s">
        <v>362</v>
      </c>
      <c r="BM225" s="219" t="s">
        <v>1101</v>
      </c>
    </row>
    <row r="226" s="2" customFormat="1">
      <c r="A226" s="42"/>
      <c r="B226" s="43"/>
      <c r="C226" s="44"/>
      <c r="D226" s="221" t="s">
        <v>155</v>
      </c>
      <c r="E226" s="44"/>
      <c r="F226" s="222" t="s">
        <v>3770</v>
      </c>
      <c r="G226" s="44"/>
      <c r="H226" s="44"/>
      <c r="I226" s="223"/>
      <c r="J226" s="44"/>
      <c r="K226" s="44"/>
      <c r="L226" s="48"/>
      <c r="M226" s="224"/>
      <c r="N226" s="225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0" t="s">
        <v>155</v>
      </c>
      <c r="AU226" s="20" t="s">
        <v>164</v>
      </c>
    </row>
    <row r="227" s="2" customFormat="1" ht="16.5" customHeight="1">
      <c r="A227" s="42"/>
      <c r="B227" s="43"/>
      <c r="C227" s="265" t="s">
        <v>762</v>
      </c>
      <c r="D227" s="265" t="s">
        <v>286</v>
      </c>
      <c r="E227" s="266" t="s">
        <v>3771</v>
      </c>
      <c r="F227" s="267" t="s">
        <v>3772</v>
      </c>
      <c r="G227" s="268" t="s">
        <v>2112</v>
      </c>
      <c r="H227" s="269">
        <v>10</v>
      </c>
      <c r="I227" s="270"/>
      <c r="J227" s="271">
        <f>ROUND(I227*H227,2)</f>
        <v>0</v>
      </c>
      <c r="K227" s="267" t="s">
        <v>3659</v>
      </c>
      <c r="L227" s="272"/>
      <c r="M227" s="273" t="s">
        <v>32</v>
      </c>
      <c r="N227" s="274" t="s">
        <v>49</v>
      </c>
      <c r="O227" s="88"/>
      <c r="P227" s="217">
        <f>O227*H227</f>
        <v>0</v>
      </c>
      <c r="Q227" s="217">
        <v>0</v>
      </c>
      <c r="R227" s="217">
        <f>Q227*H227</f>
        <v>0</v>
      </c>
      <c r="S227" s="217">
        <v>0</v>
      </c>
      <c r="T227" s="218">
        <f>S227*H227</f>
        <v>0</v>
      </c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R227" s="219" t="s">
        <v>538</v>
      </c>
      <c r="AT227" s="219" t="s">
        <v>286</v>
      </c>
      <c r="AU227" s="219" t="s">
        <v>164</v>
      </c>
      <c r="AY227" s="20" t="s">
        <v>146</v>
      </c>
      <c r="BE227" s="220">
        <f>IF(N227="základní",J227,0)</f>
        <v>0</v>
      </c>
      <c r="BF227" s="220">
        <f>IF(N227="snížená",J227,0)</f>
        <v>0</v>
      </c>
      <c r="BG227" s="220">
        <f>IF(N227="zákl. přenesená",J227,0)</f>
        <v>0</v>
      </c>
      <c r="BH227" s="220">
        <f>IF(N227="sníž. přenesená",J227,0)</f>
        <v>0</v>
      </c>
      <c r="BI227" s="220">
        <f>IF(N227="nulová",J227,0)</f>
        <v>0</v>
      </c>
      <c r="BJ227" s="20" t="s">
        <v>86</v>
      </c>
      <c r="BK227" s="220">
        <f>ROUND(I227*H227,2)</f>
        <v>0</v>
      </c>
      <c r="BL227" s="20" t="s">
        <v>362</v>
      </c>
      <c r="BM227" s="219" t="s">
        <v>1114</v>
      </c>
    </row>
    <row r="228" s="2" customFormat="1">
      <c r="A228" s="42"/>
      <c r="B228" s="43"/>
      <c r="C228" s="44"/>
      <c r="D228" s="221" t="s">
        <v>155</v>
      </c>
      <c r="E228" s="44"/>
      <c r="F228" s="222" t="s">
        <v>3772</v>
      </c>
      <c r="G228" s="44"/>
      <c r="H228" s="44"/>
      <c r="I228" s="223"/>
      <c r="J228" s="44"/>
      <c r="K228" s="44"/>
      <c r="L228" s="48"/>
      <c r="M228" s="224"/>
      <c r="N228" s="225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0" t="s">
        <v>155</v>
      </c>
      <c r="AU228" s="20" t="s">
        <v>164</v>
      </c>
    </row>
    <row r="229" s="2" customFormat="1" ht="21.75" customHeight="1">
      <c r="A229" s="42"/>
      <c r="B229" s="43"/>
      <c r="C229" s="265" t="s">
        <v>768</v>
      </c>
      <c r="D229" s="265" t="s">
        <v>286</v>
      </c>
      <c r="E229" s="266" t="s">
        <v>3773</v>
      </c>
      <c r="F229" s="267" t="s">
        <v>3774</v>
      </c>
      <c r="G229" s="268" t="s">
        <v>802</v>
      </c>
      <c r="H229" s="269">
        <v>174</v>
      </c>
      <c r="I229" s="270"/>
      <c r="J229" s="271">
        <f>ROUND(I229*H229,2)</f>
        <v>0</v>
      </c>
      <c r="K229" s="267" t="s">
        <v>3659</v>
      </c>
      <c r="L229" s="272"/>
      <c r="M229" s="273" t="s">
        <v>32</v>
      </c>
      <c r="N229" s="274" t="s">
        <v>49</v>
      </c>
      <c r="O229" s="88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19" t="s">
        <v>538</v>
      </c>
      <c r="AT229" s="219" t="s">
        <v>286</v>
      </c>
      <c r="AU229" s="219" t="s">
        <v>164</v>
      </c>
      <c r="AY229" s="20" t="s">
        <v>146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20" t="s">
        <v>86</v>
      </c>
      <c r="BK229" s="220">
        <f>ROUND(I229*H229,2)</f>
        <v>0</v>
      </c>
      <c r="BL229" s="20" t="s">
        <v>362</v>
      </c>
      <c r="BM229" s="219" t="s">
        <v>1125</v>
      </c>
    </row>
    <row r="230" s="2" customFormat="1">
      <c r="A230" s="42"/>
      <c r="B230" s="43"/>
      <c r="C230" s="44"/>
      <c r="D230" s="221" t="s">
        <v>155</v>
      </c>
      <c r="E230" s="44"/>
      <c r="F230" s="222" t="s">
        <v>3774</v>
      </c>
      <c r="G230" s="44"/>
      <c r="H230" s="44"/>
      <c r="I230" s="223"/>
      <c r="J230" s="44"/>
      <c r="K230" s="44"/>
      <c r="L230" s="48"/>
      <c r="M230" s="224"/>
      <c r="N230" s="22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155</v>
      </c>
      <c r="AU230" s="20" t="s">
        <v>164</v>
      </c>
    </row>
    <row r="231" s="2" customFormat="1" ht="24.15" customHeight="1">
      <c r="A231" s="42"/>
      <c r="B231" s="43"/>
      <c r="C231" s="265" t="s">
        <v>774</v>
      </c>
      <c r="D231" s="265" t="s">
        <v>286</v>
      </c>
      <c r="E231" s="266" t="s">
        <v>3775</v>
      </c>
      <c r="F231" s="267" t="s">
        <v>3776</v>
      </c>
      <c r="G231" s="268" t="s">
        <v>802</v>
      </c>
      <c r="H231" s="269">
        <v>90</v>
      </c>
      <c r="I231" s="270"/>
      <c r="J231" s="271">
        <f>ROUND(I231*H231,2)</f>
        <v>0</v>
      </c>
      <c r="K231" s="267" t="s">
        <v>3659</v>
      </c>
      <c r="L231" s="272"/>
      <c r="M231" s="273" t="s">
        <v>32</v>
      </c>
      <c r="N231" s="274" t="s">
        <v>49</v>
      </c>
      <c r="O231" s="88"/>
      <c r="P231" s="217">
        <f>O231*H231</f>
        <v>0</v>
      </c>
      <c r="Q231" s="217">
        <v>0</v>
      </c>
      <c r="R231" s="217">
        <f>Q231*H231</f>
        <v>0</v>
      </c>
      <c r="S231" s="217">
        <v>0</v>
      </c>
      <c r="T231" s="218">
        <f>S231*H231</f>
        <v>0</v>
      </c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R231" s="219" t="s">
        <v>538</v>
      </c>
      <c r="AT231" s="219" t="s">
        <v>286</v>
      </c>
      <c r="AU231" s="219" t="s">
        <v>164</v>
      </c>
      <c r="AY231" s="20" t="s">
        <v>146</v>
      </c>
      <c r="BE231" s="220">
        <f>IF(N231="základní",J231,0)</f>
        <v>0</v>
      </c>
      <c r="BF231" s="220">
        <f>IF(N231="snížená",J231,0)</f>
        <v>0</v>
      </c>
      <c r="BG231" s="220">
        <f>IF(N231="zákl. přenesená",J231,0)</f>
        <v>0</v>
      </c>
      <c r="BH231" s="220">
        <f>IF(N231="sníž. přenesená",J231,0)</f>
        <v>0</v>
      </c>
      <c r="BI231" s="220">
        <f>IF(N231="nulová",J231,0)</f>
        <v>0</v>
      </c>
      <c r="BJ231" s="20" t="s">
        <v>86</v>
      </c>
      <c r="BK231" s="220">
        <f>ROUND(I231*H231,2)</f>
        <v>0</v>
      </c>
      <c r="BL231" s="20" t="s">
        <v>362</v>
      </c>
      <c r="BM231" s="219" t="s">
        <v>1137</v>
      </c>
    </row>
    <row r="232" s="2" customFormat="1">
      <c r="A232" s="42"/>
      <c r="B232" s="43"/>
      <c r="C232" s="44"/>
      <c r="D232" s="221" t="s">
        <v>155</v>
      </c>
      <c r="E232" s="44"/>
      <c r="F232" s="222" t="s">
        <v>3776</v>
      </c>
      <c r="G232" s="44"/>
      <c r="H232" s="44"/>
      <c r="I232" s="223"/>
      <c r="J232" s="44"/>
      <c r="K232" s="44"/>
      <c r="L232" s="48"/>
      <c r="M232" s="224"/>
      <c r="N232" s="225"/>
      <c r="O232" s="88"/>
      <c r="P232" s="88"/>
      <c r="Q232" s="88"/>
      <c r="R232" s="88"/>
      <c r="S232" s="88"/>
      <c r="T232" s="89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T232" s="20" t="s">
        <v>155</v>
      </c>
      <c r="AU232" s="20" t="s">
        <v>164</v>
      </c>
    </row>
    <row r="233" s="2" customFormat="1" ht="24.15" customHeight="1">
      <c r="A233" s="42"/>
      <c r="B233" s="43"/>
      <c r="C233" s="265" t="s">
        <v>781</v>
      </c>
      <c r="D233" s="265" t="s">
        <v>286</v>
      </c>
      <c r="E233" s="266" t="s">
        <v>3777</v>
      </c>
      <c r="F233" s="267" t="s">
        <v>3778</v>
      </c>
      <c r="G233" s="268" t="s">
        <v>802</v>
      </c>
      <c r="H233" s="269">
        <v>31</v>
      </c>
      <c r="I233" s="270"/>
      <c r="J233" s="271">
        <f>ROUND(I233*H233,2)</f>
        <v>0</v>
      </c>
      <c r="K233" s="267" t="s">
        <v>3659</v>
      </c>
      <c r="L233" s="272"/>
      <c r="M233" s="273" t="s">
        <v>32</v>
      </c>
      <c r="N233" s="274" t="s">
        <v>49</v>
      </c>
      <c r="O233" s="88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538</v>
      </c>
      <c r="AT233" s="219" t="s">
        <v>286</v>
      </c>
      <c r="AU233" s="219" t="s">
        <v>164</v>
      </c>
      <c r="AY233" s="20" t="s">
        <v>146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86</v>
      </c>
      <c r="BK233" s="220">
        <f>ROUND(I233*H233,2)</f>
        <v>0</v>
      </c>
      <c r="BL233" s="20" t="s">
        <v>362</v>
      </c>
      <c r="BM233" s="219" t="s">
        <v>1152</v>
      </c>
    </row>
    <row r="234" s="2" customFormat="1">
      <c r="A234" s="42"/>
      <c r="B234" s="43"/>
      <c r="C234" s="44"/>
      <c r="D234" s="221" t="s">
        <v>155</v>
      </c>
      <c r="E234" s="44"/>
      <c r="F234" s="222" t="s">
        <v>3778</v>
      </c>
      <c r="G234" s="44"/>
      <c r="H234" s="44"/>
      <c r="I234" s="223"/>
      <c r="J234" s="44"/>
      <c r="K234" s="44"/>
      <c r="L234" s="48"/>
      <c r="M234" s="224"/>
      <c r="N234" s="22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155</v>
      </c>
      <c r="AU234" s="20" t="s">
        <v>164</v>
      </c>
    </row>
    <row r="235" s="2" customFormat="1" ht="16.5" customHeight="1">
      <c r="A235" s="42"/>
      <c r="B235" s="43"/>
      <c r="C235" s="265" t="s">
        <v>787</v>
      </c>
      <c r="D235" s="265" t="s">
        <v>286</v>
      </c>
      <c r="E235" s="266" t="s">
        <v>3779</v>
      </c>
      <c r="F235" s="267" t="s">
        <v>3780</v>
      </c>
      <c r="G235" s="268" t="s">
        <v>802</v>
      </c>
      <c r="H235" s="269">
        <v>9</v>
      </c>
      <c r="I235" s="270"/>
      <c r="J235" s="271">
        <f>ROUND(I235*H235,2)</f>
        <v>0</v>
      </c>
      <c r="K235" s="267" t="s">
        <v>3659</v>
      </c>
      <c r="L235" s="272"/>
      <c r="M235" s="273" t="s">
        <v>32</v>
      </c>
      <c r="N235" s="274" t="s">
        <v>49</v>
      </c>
      <c r="O235" s="88"/>
      <c r="P235" s="217">
        <f>O235*H235</f>
        <v>0</v>
      </c>
      <c r="Q235" s="217">
        <v>0</v>
      </c>
      <c r="R235" s="217">
        <f>Q235*H235</f>
        <v>0</v>
      </c>
      <c r="S235" s="217">
        <v>0</v>
      </c>
      <c r="T235" s="218">
        <f>S235*H235</f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R235" s="219" t="s">
        <v>538</v>
      </c>
      <c r="AT235" s="219" t="s">
        <v>286</v>
      </c>
      <c r="AU235" s="219" t="s">
        <v>164</v>
      </c>
      <c r="AY235" s="20" t="s">
        <v>146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20" t="s">
        <v>86</v>
      </c>
      <c r="BK235" s="220">
        <f>ROUND(I235*H235,2)</f>
        <v>0</v>
      </c>
      <c r="BL235" s="20" t="s">
        <v>362</v>
      </c>
      <c r="BM235" s="219" t="s">
        <v>1165</v>
      </c>
    </row>
    <row r="236" s="2" customFormat="1">
      <c r="A236" s="42"/>
      <c r="B236" s="43"/>
      <c r="C236" s="44"/>
      <c r="D236" s="221" t="s">
        <v>155</v>
      </c>
      <c r="E236" s="44"/>
      <c r="F236" s="222" t="s">
        <v>3780</v>
      </c>
      <c r="G236" s="44"/>
      <c r="H236" s="44"/>
      <c r="I236" s="223"/>
      <c r="J236" s="44"/>
      <c r="K236" s="44"/>
      <c r="L236" s="48"/>
      <c r="M236" s="224"/>
      <c r="N236" s="225"/>
      <c r="O236" s="88"/>
      <c r="P236" s="88"/>
      <c r="Q236" s="88"/>
      <c r="R236" s="88"/>
      <c r="S236" s="88"/>
      <c r="T236" s="89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T236" s="20" t="s">
        <v>155</v>
      </c>
      <c r="AU236" s="20" t="s">
        <v>164</v>
      </c>
    </row>
    <row r="237" s="2" customFormat="1" ht="16.5" customHeight="1">
      <c r="A237" s="42"/>
      <c r="B237" s="43"/>
      <c r="C237" s="265" t="s">
        <v>793</v>
      </c>
      <c r="D237" s="265" t="s">
        <v>286</v>
      </c>
      <c r="E237" s="266" t="s">
        <v>3781</v>
      </c>
      <c r="F237" s="267" t="s">
        <v>3782</v>
      </c>
      <c r="G237" s="268" t="s">
        <v>303</v>
      </c>
      <c r="H237" s="269">
        <v>16</v>
      </c>
      <c r="I237" s="270"/>
      <c r="J237" s="271">
        <f>ROUND(I237*H237,2)</f>
        <v>0</v>
      </c>
      <c r="K237" s="267" t="s">
        <v>3659</v>
      </c>
      <c r="L237" s="272"/>
      <c r="M237" s="273" t="s">
        <v>32</v>
      </c>
      <c r="N237" s="274" t="s">
        <v>49</v>
      </c>
      <c r="O237" s="88"/>
      <c r="P237" s="217">
        <f>O237*H237</f>
        <v>0</v>
      </c>
      <c r="Q237" s="217">
        <v>0</v>
      </c>
      <c r="R237" s="217">
        <f>Q237*H237</f>
        <v>0</v>
      </c>
      <c r="S237" s="217">
        <v>0</v>
      </c>
      <c r="T237" s="218">
        <f>S237*H237</f>
        <v>0</v>
      </c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R237" s="219" t="s">
        <v>538</v>
      </c>
      <c r="AT237" s="219" t="s">
        <v>286</v>
      </c>
      <c r="AU237" s="219" t="s">
        <v>164</v>
      </c>
      <c r="AY237" s="20" t="s">
        <v>146</v>
      </c>
      <c r="BE237" s="220">
        <f>IF(N237="základní",J237,0)</f>
        <v>0</v>
      </c>
      <c r="BF237" s="220">
        <f>IF(N237="snížená",J237,0)</f>
        <v>0</v>
      </c>
      <c r="BG237" s="220">
        <f>IF(N237="zákl. přenesená",J237,0)</f>
        <v>0</v>
      </c>
      <c r="BH237" s="220">
        <f>IF(N237="sníž. přenesená",J237,0)</f>
        <v>0</v>
      </c>
      <c r="BI237" s="220">
        <f>IF(N237="nulová",J237,0)</f>
        <v>0</v>
      </c>
      <c r="BJ237" s="20" t="s">
        <v>86</v>
      </c>
      <c r="BK237" s="220">
        <f>ROUND(I237*H237,2)</f>
        <v>0</v>
      </c>
      <c r="BL237" s="20" t="s">
        <v>362</v>
      </c>
      <c r="BM237" s="219" t="s">
        <v>1179</v>
      </c>
    </row>
    <row r="238" s="2" customFormat="1">
      <c r="A238" s="42"/>
      <c r="B238" s="43"/>
      <c r="C238" s="44"/>
      <c r="D238" s="221" t="s">
        <v>155</v>
      </c>
      <c r="E238" s="44"/>
      <c r="F238" s="222" t="s">
        <v>3782</v>
      </c>
      <c r="G238" s="44"/>
      <c r="H238" s="44"/>
      <c r="I238" s="223"/>
      <c r="J238" s="44"/>
      <c r="K238" s="44"/>
      <c r="L238" s="48"/>
      <c r="M238" s="224"/>
      <c r="N238" s="225"/>
      <c r="O238" s="88"/>
      <c r="P238" s="88"/>
      <c r="Q238" s="88"/>
      <c r="R238" s="88"/>
      <c r="S238" s="88"/>
      <c r="T238" s="89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T238" s="20" t="s">
        <v>155</v>
      </c>
      <c r="AU238" s="20" t="s">
        <v>164</v>
      </c>
    </row>
    <row r="239" s="2" customFormat="1" ht="16.5" customHeight="1">
      <c r="A239" s="42"/>
      <c r="B239" s="43"/>
      <c r="C239" s="265" t="s">
        <v>799</v>
      </c>
      <c r="D239" s="265" t="s">
        <v>286</v>
      </c>
      <c r="E239" s="266" t="s">
        <v>3783</v>
      </c>
      <c r="F239" s="267" t="s">
        <v>3784</v>
      </c>
      <c r="G239" s="268" t="s">
        <v>802</v>
      </c>
      <c r="H239" s="269">
        <v>188</v>
      </c>
      <c r="I239" s="270"/>
      <c r="J239" s="271">
        <f>ROUND(I239*H239,2)</f>
        <v>0</v>
      </c>
      <c r="K239" s="267" t="s">
        <v>3659</v>
      </c>
      <c r="L239" s="272"/>
      <c r="M239" s="273" t="s">
        <v>32</v>
      </c>
      <c r="N239" s="274" t="s">
        <v>49</v>
      </c>
      <c r="O239" s="88"/>
      <c r="P239" s="217">
        <f>O239*H239</f>
        <v>0</v>
      </c>
      <c r="Q239" s="217">
        <v>0</v>
      </c>
      <c r="R239" s="217">
        <f>Q239*H239</f>
        <v>0</v>
      </c>
      <c r="S239" s="217">
        <v>0</v>
      </c>
      <c r="T239" s="218">
        <f>S239*H239</f>
        <v>0</v>
      </c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R239" s="219" t="s">
        <v>538</v>
      </c>
      <c r="AT239" s="219" t="s">
        <v>286</v>
      </c>
      <c r="AU239" s="219" t="s">
        <v>164</v>
      </c>
      <c r="AY239" s="20" t="s">
        <v>146</v>
      </c>
      <c r="BE239" s="220">
        <f>IF(N239="základní",J239,0)</f>
        <v>0</v>
      </c>
      <c r="BF239" s="220">
        <f>IF(N239="snížená",J239,0)</f>
        <v>0</v>
      </c>
      <c r="BG239" s="220">
        <f>IF(N239="zákl. přenesená",J239,0)</f>
        <v>0</v>
      </c>
      <c r="BH239" s="220">
        <f>IF(N239="sníž. přenesená",J239,0)</f>
        <v>0</v>
      </c>
      <c r="BI239" s="220">
        <f>IF(N239="nulová",J239,0)</f>
        <v>0</v>
      </c>
      <c r="BJ239" s="20" t="s">
        <v>86</v>
      </c>
      <c r="BK239" s="220">
        <f>ROUND(I239*H239,2)</f>
        <v>0</v>
      </c>
      <c r="BL239" s="20" t="s">
        <v>362</v>
      </c>
      <c r="BM239" s="219" t="s">
        <v>1190</v>
      </c>
    </row>
    <row r="240" s="2" customFormat="1">
      <c r="A240" s="42"/>
      <c r="B240" s="43"/>
      <c r="C240" s="44"/>
      <c r="D240" s="221" t="s">
        <v>155</v>
      </c>
      <c r="E240" s="44"/>
      <c r="F240" s="222" t="s">
        <v>3784</v>
      </c>
      <c r="G240" s="44"/>
      <c r="H240" s="44"/>
      <c r="I240" s="223"/>
      <c r="J240" s="44"/>
      <c r="K240" s="44"/>
      <c r="L240" s="48"/>
      <c r="M240" s="224"/>
      <c r="N240" s="225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0" t="s">
        <v>155</v>
      </c>
      <c r="AU240" s="20" t="s">
        <v>164</v>
      </c>
    </row>
    <row r="241" s="2" customFormat="1" ht="16.5" customHeight="1">
      <c r="A241" s="42"/>
      <c r="B241" s="43"/>
      <c r="C241" s="265" t="s">
        <v>811</v>
      </c>
      <c r="D241" s="265" t="s">
        <v>286</v>
      </c>
      <c r="E241" s="266" t="s">
        <v>3785</v>
      </c>
      <c r="F241" s="267" t="s">
        <v>3786</v>
      </c>
      <c r="G241" s="268" t="s">
        <v>802</v>
      </c>
      <c r="H241" s="269">
        <v>10</v>
      </c>
      <c r="I241" s="270"/>
      <c r="J241" s="271">
        <f>ROUND(I241*H241,2)</f>
        <v>0</v>
      </c>
      <c r="K241" s="267" t="s">
        <v>3659</v>
      </c>
      <c r="L241" s="272"/>
      <c r="M241" s="273" t="s">
        <v>32</v>
      </c>
      <c r="N241" s="274" t="s">
        <v>49</v>
      </c>
      <c r="O241" s="88"/>
      <c r="P241" s="217">
        <f>O241*H241</f>
        <v>0</v>
      </c>
      <c r="Q241" s="217">
        <v>0</v>
      </c>
      <c r="R241" s="217">
        <f>Q241*H241</f>
        <v>0</v>
      </c>
      <c r="S241" s="217">
        <v>0</v>
      </c>
      <c r="T241" s="218">
        <f>S241*H241</f>
        <v>0</v>
      </c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R241" s="219" t="s">
        <v>538</v>
      </c>
      <c r="AT241" s="219" t="s">
        <v>286</v>
      </c>
      <c r="AU241" s="219" t="s">
        <v>164</v>
      </c>
      <c r="AY241" s="20" t="s">
        <v>146</v>
      </c>
      <c r="BE241" s="220">
        <f>IF(N241="základní",J241,0)</f>
        <v>0</v>
      </c>
      <c r="BF241" s="220">
        <f>IF(N241="snížená",J241,0)</f>
        <v>0</v>
      </c>
      <c r="BG241" s="220">
        <f>IF(N241="zákl. přenesená",J241,0)</f>
        <v>0</v>
      </c>
      <c r="BH241" s="220">
        <f>IF(N241="sníž. přenesená",J241,0)</f>
        <v>0</v>
      </c>
      <c r="BI241" s="220">
        <f>IF(N241="nulová",J241,0)</f>
        <v>0</v>
      </c>
      <c r="BJ241" s="20" t="s">
        <v>86</v>
      </c>
      <c r="BK241" s="220">
        <f>ROUND(I241*H241,2)</f>
        <v>0</v>
      </c>
      <c r="BL241" s="20" t="s">
        <v>362</v>
      </c>
      <c r="BM241" s="219" t="s">
        <v>1203</v>
      </c>
    </row>
    <row r="242" s="2" customFormat="1">
      <c r="A242" s="42"/>
      <c r="B242" s="43"/>
      <c r="C242" s="44"/>
      <c r="D242" s="221" t="s">
        <v>155</v>
      </c>
      <c r="E242" s="44"/>
      <c r="F242" s="222" t="s">
        <v>3786</v>
      </c>
      <c r="G242" s="44"/>
      <c r="H242" s="44"/>
      <c r="I242" s="223"/>
      <c r="J242" s="44"/>
      <c r="K242" s="44"/>
      <c r="L242" s="48"/>
      <c r="M242" s="224"/>
      <c r="N242" s="225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0" t="s">
        <v>155</v>
      </c>
      <c r="AU242" s="20" t="s">
        <v>164</v>
      </c>
    </row>
    <row r="243" s="2" customFormat="1" ht="16.5" customHeight="1">
      <c r="A243" s="42"/>
      <c r="B243" s="43"/>
      <c r="C243" s="265" t="s">
        <v>815</v>
      </c>
      <c r="D243" s="265" t="s">
        <v>286</v>
      </c>
      <c r="E243" s="266" t="s">
        <v>3787</v>
      </c>
      <c r="F243" s="267" t="s">
        <v>3788</v>
      </c>
      <c r="G243" s="268" t="s">
        <v>802</v>
      </c>
      <c r="H243" s="269">
        <v>430</v>
      </c>
      <c r="I243" s="270"/>
      <c r="J243" s="271">
        <f>ROUND(I243*H243,2)</f>
        <v>0</v>
      </c>
      <c r="K243" s="267" t="s">
        <v>3659</v>
      </c>
      <c r="L243" s="272"/>
      <c r="M243" s="273" t="s">
        <v>32</v>
      </c>
      <c r="N243" s="274" t="s">
        <v>49</v>
      </c>
      <c r="O243" s="88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R243" s="219" t="s">
        <v>538</v>
      </c>
      <c r="AT243" s="219" t="s">
        <v>286</v>
      </c>
      <c r="AU243" s="219" t="s">
        <v>164</v>
      </c>
      <c r="AY243" s="20" t="s">
        <v>146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20" t="s">
        <v>86</v>
      </c>
      <c r="BK243" s="220">
        <f>ROUND(I243*H243,2)</f>
        <v>0</v>
      </c>
      <c r="BL243" s="20" t="s">
        <v>362</v>
      </c>
      <c r="BM243" s="219" t="s">
        <v>1215</v>
      </c>
    </row>
    <row r="244" s="2" customFormat="1">
      <c r="A244" s="42"/>
      <c r="B244" s="43"/>
      <c r="C244" s="44"/>
      <c r="D244" s="221" t="s">
        <v>155</v>
      </c>
      <c r="E244" s="44"/>
      <c r="F244" s="222" t="s">
        <v>3788</v>
      </c>
      <c r="G244" s="44"/>
      <c r="H244" s="44"/>
      <c r="I244" s="223"/>
      <c r="J244" s="44"/>
      <c r="K244" s="44"/>
      <c r="L244" s="48"/>
      <c r="M244" s="224"/>
      <c r="N244" s="225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T244" s="20" t="s">
        <v>155</v>
      </c>
      <c r="AU244" s="20" t="s">
        <v>164</v>
      </c>
    </row>
    <row r="245" s="2" customFormat="1" ht="16.5" customHeight="1">
      <c r="A245" s="42"/>
      <c r="B245" s="43"/>
      <c r="C245" s="265" t="s">
        <v>823</v>
      </c>
      <c r="D245" s="265" t="s">
        <v>286</v>
      </c>
      <c r="E245" s="266" t="s">
        <v>3789</v>
      </c>
      <c r="F245" s="267" t="s">
        <v>3790</v>
      </c>
      <c r="G245" s="268" t="s">
        <v>802</v>
      </c>
      <c r="H245" s="269">
        <v>1</v>
      </c>
      <c r="I245" s="270"/>
      <c r="J245" s="271">
        <f>ROUND(I245*H245,2)</f>
        <v>0</v>
      </c>
      <c r="K245" s="267" t="s">
        <v>3659</v>
      </c>
      <c r="L245" s="272"/>
      <c r="M245" s="273" t="s">
        <v>32</v>
      </c>
      <c r="N245" s="274" t="s">
        <v>49</v>
      </c>
      <c r="O245" s="88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19" t="s">
        <v>538</v>
      </c>
      <c r="AT245" s="219" t="s">
        <v>286</v>
      </c>
      <c r="AU245" s="219" t="s">
        <v>164</v>
      </c>
      <c r="AY245" s="20" t="s">
        <v>146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20" t="s">
        <v>86</v>
      </c>
      <c r="BK245" s="220">
        <f>ROUND(I245*H245,2)</f>
        <v>0</v>
      </c>
      <c r="BL245" s="20" t="s">
        <v>362</v>
      </c>
      <c r="BM245" s="219" t="s">
        <v>1234</v>
      </c>
    </row>
    <row r="246" s="2" customFormat="1">
      <c r="A246" s="42"/>
      <c r="B246" s="43"/>
      <c r="C246" s="44"/>
      <c r="D246" s="221" t="s">
        <v>155</v>
      </c>
      <c r="E246" s="44"/>
      <c r="F246" s="222" t="s">
        <v>3790</v>
      </c>
      <c r="G246" s="44"/>
      <c r="H246" s="44"/>
      <c r="I246" s="223"/>
      <c r="J246" s="44"/>
      <c r="K246" s="44"/>
      <c r="L246" s="48"/>
      <c r="M246" s="224"/>
      <c r="N246" s="225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0" t="s">
        <v>155</v>
      </c>
      <c r="AU246" s="20" t="s">
        <v>164</v>
      </c>
    </row>
    <row r="247" s="12" customFormat="1" ht="20.88" customHeight="1">
      <c r="A247" s="12"/>
      <c r="B247" s="192"/>
      <c r="C247" s="193"/>
      <c r="D247" s="194" t="s">
        <v>77</v>
      </c>
      <c r="E247" s="206" t="s">
        <v>3791</v>
      </c>
      <c r="F247" s="206" t="s">
        <v>3792</v>
      </c>
      <c r="G247" s="193"/>
      <c r="H247" s="193"/>
      <c r="I247" s="196"/>
      <c r="J247" s="207">
        <f>BK247</f>
        <v>0</v>
      </c>
      <c r="K247" s="193"/>
      <c r="L247" s="198"/>
      <c r="M247" s="199"/>
      <c r="N247" s="200"/>
      <c r="O247" s="200"/>
      <c r="P247" s="201">
        <f>SUM(P248:P251)</f>
        <v>0</v>
      </c>
      <c r="Q247" s="200"/>
      <c r="R247" s="201">
        <f>SUM(R248:R251)</f>
        <v>0</v>
      </c>
      <c r="S247" s="200"/>
      <c r="T247" s="202">
        <f>SUM(T248:T251)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3" t="s">
        <v>86</v>
      </c>
      <c r="AT247" s="204" t="s">
        <v>77</v>
      </c>
      <c r="AU247" s="204" t="s">
        <v>88</v>
      </c>
      <c r="AY247" s="203" t="s">
        <v>146</v>
      </c>
      <c r="BK247" s="205">
        <f>SUM(BK248:BK251)</f>
        <v>0</v>
      </c>
    </row>
    <row r="248" s="2" customFormat="1" ht="24.15" customHeight="1">
      <c r="A248" s="42"/>
      <c r="B248" s="43"/>
      <c r="C248" s="265" t="s">
        <v>832</v>
      </c>
      <c r="D248" s="265" t="s">
        <v>286</v>
      </c>
      <c r="E248" s="266" t="s">
        <v>3793</v>
      </c>
      <c r="F248" s="267" t="s">
        <v>3794</v>
      </c>
      <c r="G248" s="268" t="s">
        <v>802</v>
      </c>
      <c r="H248" s="269">
        <v>5</v>
      </c>
      <c r="I248" s="270"/>
      <c r="J248" s="271">
        <f>ROUND(I248*H248,2)</f>
        <v>0</v>
      </c>
      <c r="K248" s="267" t="s">
        <v>3659</v>
      </c>
      <c r="L248" s="272"/>
      <c r="M248" s="273" t="s">
        <v>32</v>
      </c>
      <c r="N248" s="274" t="s">
        <v>49</v>
      </c>
      <c r="O248" s="88"/>
      <c r="P248" s="217">
        <f>O248*H248</f>
        <v>0</v>
      </c>
      <c r="Q248" s="217">
        <v>0</v>
      </c>
      <c r="R248" s="217">
        <f>Q248*H248</f>
        <v>0</v>
      </c>
      <c r="S248" s="217">
        <v>0</v>
      </c>
      <c r="T248" s="218">
        <f>S248*H248</f>
        <v>0</v>
      </c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R248" s="219" t="s">
        <v>538</v>
      </c>
      <c r="AT248" s="219" t="s">
        <v>286</v>
      </c>
      <c r="AU248" s="219" t="s">
        <v>164</v>
      </c>
      <c r="AY248" s="20" t="s">
        <v>146</v>
      </c>
      <c r="BE248" s="220">
        <f>IF(N248="základní",J248,0)</f>
        <v>0</v>
      </c>
      <c r="BF248" s="220">
        <f>IF(N248="snížená",J248,0)</f>
        <v>0</v>
      </c>
      <c r="BG248" s="220">
        <f>IF(N248="zákl. přenesená",J248,0)</f>
        <v>0</v>
      </c>
      <c r="BH248" s="220">
        <f>IF(N248="sníž. přenesená",J248,0)</f>
        <v>0</v>
      </c>
      <c r="BI248" s="220">
        <f>IF(N248="nulová",J248,0)</f>
        <v>0</v>
      </c>
      <c r="BJ248" s="20" t="s">
        <v>86</v>
      </c>
      <c r="BK248" s="220">
        <f>ROUND(I248*H248,2)</f>
        <v>0</v>
      </c>
      <c r="BL248" s="20" t="s">
        <v>362</v>
      </c>
      <c r="BM248" s="219" t="s">
        <v>1249</v>
      </c>
    </row>
    <row r="249" s="2" customFormat="1">
      <c r="A249" s="42"/>
      <c r="B249" s="43"/>
      <c r="C249" s="44"/>
      <c r="D249" s="221" t="s">
        <v>155</v>
      </c>
      <c r="E249" s="44"/>
      <c r="F249" s="222" t="s">
        <v>3794</v>
      </c>
      <c r="G249" s="44"/>
      <c r="H249" s="44"/>
      <c r="I249" s="223"/>
      <c r="J249" s="44"/>
      <c r="K249" s="44"/>
      <c r="L249" s="48"/>
      <c r="M249" s="224"/>
      <c r="N249" s="225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T249" s="20" t="s">
        <v>155</v>
      </c>
      <c r="AU249" s="20" t="s">
        <v>164</v>
      </c>
    </row>
    <row r="250" s="2" customFormat="1" ht="16.5" customHeight="1">
      <c r="A250" s="42"/>
      <c r="B250" s="43"/>
      <c r="C250" s="265" t="s">
        <v>838</v>
      </c>
      <c r="D250" s="265" t="s">
        <v>286</v>
      </c>
      <c r="E250" s="266" t="s">
        <v>3795</v>
      </c>
      <c r="F250" s="267" t="s">
        <v>3796</v>
      </c>
      <c r="G250" s="268" t="s">
        <v>802</v>
      </c>
      <c r="H250" s="269">
        <v>1</v>
      </c>
      <c r="I250" s="270"/>
      <c r="J250" s="271">
        <f>ROUND(I250*H250,2)</f>
        <v>0</v>
      </c>
      <c r="K250" s="267" t="s">
        <v>3659</v>
      </c>
      <c r="L250" s="272"/>
      <c r="M250" s="273" t="s">
        <v>32</v>
      </c>
      <c r="N250" s="274" t="s">
        <v>49</v>
      </c>
      <c r="O250" s="88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19" t="s">
        <v>538</v>
      </c>
      <c r="AT250" s="219" t="s">
        <v>286</v>
      </c>
      <c r="AU250" s="219" t="s">
        <v>164</v>
      </c>
      <c r="AY250" s="20" t="s">
        <v>146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0" t="s">
        <v>86</v>
      </c>
      <c r="BK250" s="220">
        <f>ROUND(I250*H250,2)</f>
        <v>0</v>
      </c>
      <c r="BL250" s="20" t="s">
        <v>362</v>
      </c>
      <c r="BM250" s="219" t="s">
        <v>1264</v>
      </c>
    </row>
    <row r="251" s="2" customFormat="1">
      <c r="A251" s="42"/>
      <c r="B251" s="43"/>
      <c r="C251" s="44"/>
      <c r="D251" s="221" t="s">
        <v>155</v>
      </c>
      <c r="E251" s="44"/>
      <c r="F251" s="222" t="s">
        <v>3796</v>
      </c>
      <c r="G251" s="44"/>
      <c r="H251" s="44"/>
      <c r="I251" s="223"/>
      <c r="J251" s="44"/>
      <c r="K251" s="44"/>
      <c r="L251" s="48"/>
      <c r="M251" s="224"/>
      <c r="N251" s="22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155</v>
      </c>
      <c r="AU251" s="20" t="s">
        <v>164</v>
      </c>
    </row>
    <row r="252" s="12" customFormat="1" ht="20.88" customHeight="1">
      <c r="A252" s="12"/>
      <c r="B252" s="192"/>
      <c r="C252" s="193"/>
      <c r="D252" s="194" t="s">
        <v>77</v>
      </c>
      <c r="E252" s="206" t="s">
        <v>3797</v>
      </c>
      <c r="F252" s="206" t="s">
        <v>3798</v>
      </c>
      <c r="G252" s="193"/>
      <c r="H252" s="193"/>
      <c r="I252" s="196"/>
      <c r="J252" s="207">
        <f>BK252</f>
        <v>0</v>
      </c>
      <c r="K252" s="193"/>
      <c r="L252" s="198"/>
      <c r="M252" s="199"/>
      <c r="N252" s="200"/>
      <c r="O252" s="200"/>
      <c r="P252" s="201">
        <f>SUM(P253:P274)</f>
        <v>0</v>
      </c>
      <c r="Q252" s="200"/>
      <c r="R252" s="201">
        <f>SUM(R253:R274)</f>
        <v>0</v>
      </c>
      <c r="S252" s="200"/>
      <c r="T252" s="202">
        <f>SUM(T253:T274)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3" t="s">
        <v>86</v>
      </c>
      <c r="AT252" s="204" t="s">
        <v>77</v>
      </c>
      <c r="AU252" s="204" t="s">
        <v>88</v>
      </c>
      <c r="AY252" s="203" t="s">
        <v>146</v>
      </c>
      <c r="BK252" s="205">
        <f>SUM(BK253:BK274)</f>
        <v>0</v>
      </c>
    </row>
    <row r="253" s="2" customFormat="1" ht="16.5" customHeight="1">
      <c r="A253" s="42"/>
      <c r="B253" s="43"/>
      <c r="C253" s="265" t="s">
        <v>844</v>
      </c>
      <c r="D253" s="265" t="s">
        <v>286</v>
      </c>
      <c r="E253" s="266" t="s">
        <v>3799</v>
      </c>
      <c r="F253" s="267" t="s">
        <v>3800</v>
      </c>
      <c r="G253" s="268" t="s">
        <v>303</v>
      </c>
      <c r="H253" s="269">
        <v>210</v>
      </c>
      <c r="I253" s="270"/>
      <c r="J253" s="271">
        <f>ROUND(I253*H253,2)</f>
        <v>0</v>
      </c>
      <c r="K253" s="267" t="s">
        <v>3801</v>
      </c>
      <c r="L253" s="272"/>
      <c r="M253" s="273" t="s">
        <v>32</v>
      </c>
      <c r="N253" s="274" t="s">
        <v>49</v>
      </c>
      <c r="O253" s="88"/>
      <c r="P253" s="217">
        <f>O253*H253</f>
        <v>0</v>
      </c>
      <c r="Q253" s="217">
        <v>0</v>
      </c>
      <c r="R253" s="217">
        <f>Q253*H253</f>
        <v>0</v>
      </c>
      <c r="S253" s="217">
        <v>0</v>
      </c>
      <c r="T253" s="218">
        <f>S253*H253</f>
        <v>0</v>
      </c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R253" s="219" t="s">
        <v>538</v>
      </c>
      <c r="AT253" s="219" t="s">
        <v>286</v>
      </c>
      <c r="AU253" s="219" t="s">
        <v>164</v>
      </c>
      <c r="AY253" s="20" t="s">
        <v>146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20" t="s">
        <v>86</v>
      </c>
      <c r="BK253" s="220">
        <f>ROUND(I253*H253,2)</f>
        <v>0</v>
      </c>
      <c r="BL253" s="20" t="s">
        <v>362</v>
      </c>
      <c r="BM253" s="219" t="s">
        <v>1277</v>
      </c>
    </row>
    <row r="254" s="2" customFormat="1">
      <c r="A254" s="42"/>
      <c r="B254" s="43"/>
      <c r="C254" s="44"/>
      <c r="D254" s="221" t="s">
        <v>155</v>
      </c>
      <c r="E254" s="44"/>
      <c r="F254" s="222" t="s">
        <v>3800</v>
      </c>
      <c r="G254" s="44"/>
      <c r="H254" s="44"/>
      <c r="I254" s="223"/>
      <c r="J254" s="44"/>
      <c r="K254" s="44"/>
      <c r="L254" s="48"/>
      <c r="M254" s="224"/>
      <c r="N254" s="225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T254" s="20" t="s">
        <v>155</v>
      </c>
      <c r="AU254" s="20" t="s">
        <v>164</v>
      </c>
    </row>
    <row r="255" s="2" customFormat="1" ht="16.5" customHeight="1">
      <c r="A255" s="42"/>
      <c r="B255" s="43"/>
      <c r="C255" s="265" t="s">
        <v>851</v>
      </c>
      <c r="D255" s="265" t="s">
        <v>286</v>
      </c>
      <c r="E255" s="266" t="s">
        <v>3802</v>
      </c>
      <c r="F255" s="267" t="s">
        <v>3803</v>
      </c>
      <c r="G255" s="268" t="s">
        <v>303</v>
      </c>
      <c r="H255" s="269">
        <v>24</v>
      </c>
      <c r="I255" s="270"/>
      <c r="J255" s="271">
        <f>ROUND(I255*H255,2)</f>
        <v>0</v>
      </c>
      <c r="K255" s="267" t="s">
        <v>3801</v>
      </c>
      <c r="L255" s="272"/>
      <c r="M255" s="273" t="s">
        <v>32</v>
      </c>
      <c r="N255" s="274" t="s">
        <v>49</v>
      </c>
      <c r="O255" s="88"/>
      <c r="P255" s="217">
        <f>O255*H255</f>
        <v>0</v>
      </c>
      <c r="Q255" s="217">
        <v>0</v>
      </c>
      <c r="R255" s="217">
        <f>Q255*H255</f>
        <v>0</v>
      </c>
      <c r="S255" s="217">
        <v>0</v>
      </c>
      <c r="T255" s="218">
        <f>S255*H255</f>
        <v>0</v>
      </c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R255" s="219" t="s">
        <v>538</v>
      </c>
      <c r="AT255" s="219" t="s">
        <v>286</v>
      </c>
      <c r="AU255" s="219" t="s">
        <v>164</v>
      </c>
      <c r="AY255" s="20" t="s">
        <v>146</v>
      </c>
      <c r="BE255" s="220">
        <f>IF(N255="základní",J255,0)</f>
        <v>0</v>
      </c>
      <c r="BF255" s="220">
        <f>IF(N255="snížená",J255,0)</f>
        <v>0</v>
      </c>
      <c r="BG255" s="220">
        <f>IF(N255="zákl. přenesená",J255,0)</f>
        <v>0</v>
      </c>
      <c r="BH255" s="220">
        <f>IF(N255="sníž. přenesená",J255,0)</f>
        <v>0</v>
      </c>
      <c r="BI255" s="220">
        <f>IF(N255="nulová",J255,0)</f>
        <v>0</v>
      </c>
      <c r="BJ255" s="20" t="s">
        <v>86</v>
      </c>
      <c r="BK255" s="220">
        <f>ROUND(I255*H255,2)</f>
        <v>0</v>
      </c>
      <c r="BL255" s="20" t="s">
        <v>362</v>
      </c>
      <c r="BM255" s="219" t="s">
        <v>1294</v>
      </c>
    </row>
    <row r="256" s="2" customFormat="1">
      <c r="A256" s="42"/>
      <c r="B256" s="43"/>
      <c r="C256" s="44"/>
      <c r="D256" s="221" t="s">
        <v>155</v>
      </c>
      <c r="E256" s="44"/>
      <c r="F256" s="222" t="s">
        <v>3803</v>
      </c>
      <c r="G256" s="44"/>
      <c r="H256" s="44"/>
      <c r="I256" s="223"/>
      <c r="J256" s="44"/>
      <c r="K256" s="44"/>
      <c r="L256" s="48"/>
      <c r="M256" s="224"/>
      <c r="N256" s="225"/>
      <c r="O256" s="88"/>
      <c r="P256" s="88"/>
      <c r="Q256" s="88"/>
      <c r="R256" s="88"/>
      <c r="S256" s="88"/>
      <c r="T256" s="89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T256" s="20" t="s">
        <v>155</v>
      </c>
      <c r="AU256" s="20" t="s">
        <v>164</v>
      </c>
    </row>
    <row r="257" s="2" customFormat="1" ht="16.5" customHeight="1">
      <c r="A257" s="42"/>
      <c r="B257" s="43"/>
      <c r="C257" s="265" t="s">
        <v>859</v>
      </c>
      <c r="D257" s="265" t="s">
        <v>286</v>
      </c>
      <c r="E257" s="266" t="s">
        <v>3804</v>
      </c>
      <c r="F257" s="267" t="s">
        <v>3805</v>
      </c>
      <c r="G257" s="268" t="s">
        <v>303</v>
      </c>
      <c r="H257" s="269">
        <v>230</v>
      </c>
      <c r="I257" s="270"/>
      <c r="J257" s="271">
        <f>ROUND(I257*H257,2)</f>
        <v>0</v>
      </c>
      <c r="K257" s="267" t="s">
        <v>3801</v>
      </c>
      <c r="L257" s="272"/>
      <c r="M257" s="273" t="s">
        <v>32</v>
      </c>
      <c r="N257" s="274" t="s">
        <v>49</v>
      </c>
      <c r="O257" s="88"/>
      <c r="P257" s="217">
        <f>O257*H257</f>
        <v>0</v>
      </c>
      <c r="Q257" s="217">
        <v>0</v>
      </c>
      <c r="R257" s="217">
        <f>Q257*H257</f>
        <v>0</v>
      </c>
      <c r="S257" s="217">
        <v>0</v>
      </c>
      <c r="T257" s="218">
        <f>S257*H257</f>
        <v>0</v>
      </c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R257" s="219" t="s">
        <v>538</v>
      </c>
      <c r="AT257" s="219" t="s">
        <v>286</v>
      </c>
      <c r="AU257" s="219" t="s">
        <v>164</v>
      </c>
      <c r="AY257" s="20" t="s">
        <v>146</v>
      </c>
      <c r="BE257" s="220">
        <f>IF(N257="základní",J257,0)</f>
        <v>0</v>
      </c>
      <c r="BF257" s="220">
        <f>IF(N257="snížená",J257,0)</f>
        <v>0</v>
      </c>
      <c r="BG257" s="220">
        <f>IF(N257="zákl. přenesená",J257,0)</f>
        <v>0</v>
      </c>
      <c r="BH257" s="220">
        <f>IF(N257="sníž. přenesená",J257,0)</f>
        <v>0</v>
      </c>
      <c r="BI257" s="220">
        <f>IF(N257="nulová",J257,0)</f>
        <v>0</v>
      </c>
      <c r="BJ257" s="20" t="s">
        <v>86</v>
      </c>
      <c r="BK257" s="220">
        <f>ROUND(I257*H257,2)</f>
        <v>0</v>
      </c>
      <c r="BL257" s="20" t="s">
        <v>362</v>
      </c>
      <c r="BM257" s="219" t="s">
        <v>1305</v>
      </c>
    </row>
    <row r="258" s="2" customFormat="1">
      <c r="A258" s="42"/>
      <c r="B258" s="43"/>
      <c r="C258" s="44"/>
      <c r="D258" s="221" t="s">
        <v>155</v>
      </c>
      <c r="E258" s="44"/>
      <c r="F258" s="222" t="s">
        <v>3805</v>
      </c>
      <c r="G258" s="44"/>
      <c r="H258" s="44"/>
      <c r="I258" s="223"/>
      <c r="J258" s="44"/>
      <c r="K258" s="44"/>
      <c r="L258" s="48"/>
      <c r="M258" s="224"/>
      <c r="N258" s="225"/>
      <c r="O258" s="88"/>
      <c r="P258" s="88"/>
      <c r="Q258" s="88"/>
      <c r="R258" s="88"/>
      <c r="S258" s="88"/>
      <c r="T258" s="89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T258" s="20" t="s">
        <v>155</v>
      </c>
      <c r="AU258" s="20" t="s">
        <v>164</v>
      </c>
    </row>
    <row r="259" s="2" customFormat="1" ht="24.15" customHeight="1">
      <c r="A259" s="42"/>
      <c r="B259" s="43"/>
      <c r="C259" s="265" t="s">
        <v>869</v>
      </c>
      <c r="D259" s="265" t="s">
        <v>286</v>
      </c>
      <c r="E259" s="266" t="s">
        <v>3806</v>
      </c>
      <c r="F259" s="267" t="s">
        <v>3807</v>
      </c>
      <c r="G259" s="268" t="s">
        <v>303</v>
      </c>
      <c r="H259" s="269">
        <v>64</v>
      </c>
      <c r="I259" s="270"/>
      <c r="J259" s="271">
        <f>ROUND(I259*H259,2)</f>
        <v>0</v>
      </c>
      <c r="K259" s="267" t="s">
        <v>3801</v>
      </c>
      <c r="L259" s="272"/>
      <c r="M259" s="273" t="s">
        <v>32</v>
      </c>
      <c r="N259" s="274" t="s">
        <v>49</v>
      </c>
      <c r="O259" s="88"/>
      <c r="P259" s="217">
        <f>O259*H259</f>
        <v>0</v>
      </c>
      <c r="Q259" s="217">
        <v>0</v>
      </c>
      <c r="R259" s="217">
        <f>Q259*H259</f>
        <v>0</v>
      </c>
      <c r="S259" s="217">
        <v>0</v>
      </c>
      <c r="T259" s="218">
        <f>S259*H259</f>
        <v>0</v>
      </c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R259" s="219" t="s">
        <v>538</v>
      </c>
      <c r="AT259" s="219" t="s">
        <v>286</v>
      </c>
      <c r="AU259" s="219" t="s">
        <v>164</v>
      </c>
      <c r="AY259" s="20" t="s">
        <v>146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20" t="s">
        <v>86</v>
      </c>
      <c r="BK259" s="220">
        <f>ROUND(I259*H259,2)</f>
        <v>0</v>
      </c>
      <c r="BL259" s="20" t="s">
        <v>362</v>
      </c>
      <c r="BM259" s="219" t="s">
        <v>1324</v>
      </c>
    </row>
    <row r="260" s="2" customFormat="1">
      <c r="A260" s="42"/>
      <c r="B260" s="43"/>
      <c r="C260" s="44"/>
      <c r="D260" s="221" t="s">
        <v>155</v>
      </c>
      <c r="E260" s="44"/>
      <c r="F260" s="222" t="s">
        <v>3807</v>
      </c>
      <c r="G260" s="44"/>
      <c r="H260" s="44"/>
      <c r="I260" s="223"/>
      <c r="J260" s="44"/>
      <c r="K260" s="44"/>
      <c r="L260" s="48"/>
      <c r="M260" s="224"/>
      <c r="N260" s="225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0" t="s">
        <v>155</v>
      </c>
      <c r="AU260" s="20" t="s">
        <v>164</v>
      </c>
    </row>
    <row r="261" s="2" customFormat="1" ht="24.15" customHeight="1">
      <c r="A261" s="42"/>
      <c r="B261" s="43"/>
      <c r="C261" s="265" t="s">
        <v>879</v>
      </c>
      <c r="D261" s="265" t="s">
        <v>286</v>
      </c>
      <c r="E261" s="266" t="s">
        <v>3808</v>
      </c>
      <c r="F261" s="267" t="s">
        <v>3809</v>
      </c>
      <c r="G261" s="268" t="s">
        <v>303</v>
      </c>
      <c r="H261" s="269">
        <v>56</v>
      </c>
      <c r="I261" s="270"/>
      <c r="J261" s="271">
        <f>ROUND(I261*H261,2)</f>
        <v>0</v>
      </c>
      <c r="K261" s="267" t="s">
        <v>3659</v>
      </c>
      <c r="L261" s="272"/>
      <c r="M261" s="273" t="s">
        <v>32</v>
      </c>
      <c r="N261" s="274" t="s">
        <v>49</v>
      </c>
      <c r="O261" s="88"/>
      <c r="P261" s="217">
        <f>O261*H261</f>
        <v>0</v>
      </c>
      <c r="Q261" s="217">
        <v>0</v>
      </c>
      <c r="R261" s="217">
        <f>Q261*H261</f>
        <v>0</v>
      </c>
      <c r="S261" s="217">
        <v>0</v>
      </c>
      <c r="T261" s="218">
        <f>S261*H261</f>
        <v>0</v>
      </c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R261" s="219" t="s">
        <v>538</v>
      </c>
      <c r="AT261" s="219" t="s">
        <v>286</v>
      </c>
      <c r="AU261" s="219" t="s">
        <v>164</v>
      </c>
      <c r="AY261" s="20" t="s">
        <v>146</v>
      </c>
      <c r="BE261" s="220">
        <f>IF(N261="základní",J261,0)</f>
        <v>0</v>
      </c>
      <c r="BF261" s="220">
        <f>IF(N261="snížená",J261,0)</f>
        <v>0</v>
      </c>
      <c r="BG261" s="220">
        <f>IF(N261="zákl. přenesená",J261,0)</f>
        <v>0</v>
      </c>
      <c r="BH261" s="220">
        <f>IF(N261="sníž. přenesená",J261,0)</f>
        <v>0</v>
      </c>
      <c r="BI261" s="220">
        <f>IF(N261="nulová",J261,0)</f>
        <v>0</v>
      </c>
      <c r="BJ261" s="20" t="s">
        <v>86</v>
      </c>
      <c r="BK261" s="220">
        <f>ROUND(I261*H261,2)</f>
        <v>0</v>
      </c>
      <c r="BL261" s="20" t="s">
        <v>362</v>
      </c>
      <c r="BM261" s="219" t="s">
        <v>1333</v>
      </c>
    </row>
    <row r="262" s="2" customFormat="1">
      <c r="A262" s="42"/>
      <c r="B262" s="43"/>
      <c r="C262" s="44"/>
      <c r="D262" s="221" t="s">
        <v>155</v>
      </c>
      <c r="E262" s="44"/>
      <c r="F262" s="222" t="s">
        <v>3809</v>
      </c>
      <c r="G262" s="44"/>
      <c r="H262" s="44"/>
      <c r="I262" s="223"/>
      <c r="J262" s="44"/>
      <c r="K262" s="44"/>
      <c r="L262" s="48"/>
      <c r="M262" s="224"/>
      <c r="N262" s="225"/>
      <c r="O262" s="88"/>
      <c r="P262" s="88"/>
      <c r="Q262" s="88"/>
      <c r="R262" s="88"/>
      <c r="S262" s="88"/>
      <c r="T262" s="89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T262" s="20" t="s">
        <v>155</v>
      </c>
      <c r="AU262" s="20" t="s">
        <v>164</v>
      </c>
    </row>
    <row r="263" s="2" customFormat="1" ht="16.5" customHeight="1">
      <c r="A263" s="42"/>
      <c r="B263" s="43"/>
      <c r="C263" s="265" t="s">
        <v>884</v>
      </c>
      <c r="D263" s="265" t="s">
        <v>286</v>
      </c>
      <c r="E263" s="266" t="s">
        <v>3810</v>
      </c>
      <c r="F263" s="267" t="s">
        <v>3811</v>
      </c>
      <c r="G263" s="268" t="s">
        <v>802</v>
      </c>
      <c r="H263" s="269">
        <v>205</v>
      </c>
      <c r="I263" s="270"/>
      <c r="J263" s="271">
        <f>ROUND(I263*H263,2)</f>
        <v>0</v>
      </c>
      <c r="K263" s="267" t="s">
        <v>3801</v>
      </c>
      <c r="L263" s="272"/>
      <c r="M263" s="273" t="s">
        <v>32</v>
      </c>
      <c r="N263" s="274" t="s">
        <v>49</v>
      </c>
      <c r="O263" s="88"/>
      <c r="P263" s="217">
        <f>O263*H263</f>
        <v>0</v>
      </c>
      <c r="Q263" s="217">
        <v>0</v>
      </c>
      <c r="R263" s="217">
        <f>Q263*H263</f>
        <v>0</v>
      </c>
      <c r="S263" s="217">
        <v>0</v>
      </c>
      <c r="T263" s="218">
        <f>S263*H263</f>
        <v>0</v>
      </c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R263" s="219" t="s">
        <v>538</v>
      </c>
      <c r="AT263" s="219" t="s">
        <v>286</v>
      </c>
      <c r="AU263" s="219" t="s">
        <v>164</v>
      </c>
      <c r="AY263" s="20" t="s">
        <v>146</v>
      </c>
      <c r="BE263" s="220">
        <f>IF(N263="základní",J263,0)</f>
        <v>0</v>
      </c>
      <c r="BF263" s="220">
        <f>IF(N263="snížená",J263,0)</f>
        <v>0</v>
      </c>
      <c r="BG263" s="220">
        <f>IF(N263="zákl. přenesená",J263,0)</f>
        <v>0</v>
      </c>
      <c r="BH263" s="220">
        <f>IF(N263="sníž. přenesená",J263,0)</f>
        <v>0</v>
      </c>
      <c r="BI263" s="220">
        <f>IF(N263="nulová",J263,0)</f>
        <v>0</v>
      </c>
      <c r="BJ263" s="20" t="s">
        <v>86</v>
      </c>
      <c r="BK263" s="220">
        <f>ROUND(I263*H263,2)</f>
        <v>0</v>
      </c>
      <c r="BL263" s="20" t="s">
        <v>362</v>
      </c>
      <c r="BM263" s="219" t="s">
        <v>1344</v>
      </c>
    </row>
    <row r="264" s="2" customFormat="1">
      <c r="A264" s="42"/>
      <c r="B264" s="43"/>
      <c r="C264" s="44"/>
      <c r="D264" s="221" t="s">
        <v>155</v>
      </c>
      <c r="E264" s="44"/>
      <c r="F264" s="222" t="s">
        <v>3811</v>
      </c>
      <c r="G264" s="44"/>
      <c r="H264" s="44"/>
      <c r="I264" s="223"/>
      <c r="J264" s="44"/>
      <c r="K264" s="44"/>
      <c r="L264" s="48"/>
      <c r="M264" s="224"/>
      <c r="N264" s="225"/>
      <c r="O264" s="88"/>
      <c r="P264" s="88"/>
      <c r="Q264" s="88"/>
      <c r="R264" s="88"/>
      <c r="S264" s="88"/>
      <c r="T264" s="89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T264" s="20" t="s">
        <v>155</v>
      </c>
      <c r="AU264" s="20" t="s">
        <v>164</v>
      </c>
    </row>
    <row r="265" s="2" customFormat="1" ht="16.5" customHeight="1">
      <c r="A265" s="42"/>
      <c r="B265" s="43"/>
      <c r="C265" s="265" t="s">
        <v>890</v>
      </c>
      <c r="D265" s="265" t="s">
        <v>286</v>
      </c>
      <c r="E265" s="266" t="s">
        <v>3812</v>
      </c>
      <c r="F265" s="267" t="s">
        <v>3813</v>
      </c>
      <c r="G265" s="268" t="s">
        <v>802</v>
      </c>
      <c r="H265" s="269">
        <v>98</v>
      </c>
      <c r="I265" s="270"/>
      <c r="J265" s="271">
        <f>ROUND(I265*H265,2)</f>
        <v>0</v>
      </c>
      <c r="K265" s="267" t="s">
        <v>3801</v>
      </c>
      <c r="L265" s="272"/>
      <c r="M265" s="273" t="s">
        <v>32</v>
      </c>
      <c r="N265" s="274" t="s">
        <v>49</v>
      </c>
      <c r="O265" s="88"/>
      <c r="P265" s="217">
        <f>O265*H265</f>
        <v>0</v>
      </c>
      <c r="Q265" s="217">
        <v>0</v>
      </c>
      <c r="R265" s="217">
        <f>Q265*H265</f>
        <v>0</v>
      </c>
      <c r="S265" s="217">
        <v>0</v>
      </c>
      <c r="T265" s="218">
        <f>S265*H265</f>
        <v>0</v>
      </c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R265" s="219" t="s">
        <v>538</v>
      </c>
      <c r="AT265" s="219" t="s">
        <v>286</v>
      </c>
      <c r="AU265" s="219" t="s">
        <v>164</v>
      </c>
      <c r="AY265" s="20" t="s">
        <v>146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20" t="s">
        <v>86</v>
      </c>
      <c r="BK265" s="220">
        <f>ROUND(I265*H265,2)</f>
        <v>0</v>
      </c>
      <c r="BL265" s="20" t="s">
        <v>362</v>
      </c>
      <c r="BM265" s="219" t="s">
        <v>1357</v>
      </c>
    </row>
    <row r="266" s="2" customFormat="1">
      <c r="A266" s="42"/>
      <c r="B266" s="43"/>
      <c r="C266" s="44"/>
      <c r="D266" s="221" t="s">
        <v>155</v>
      </c>
      <c r="E266" s="44"/>
      <c r="F266" s="222" t="s">
        <v>3813</v>
      </c>
      <c r="G266" s="44"/>
      <c r="H266" s="44"/>
      <c r="I266" s="223"/>
      <c r="J266" s="44"/>
      <c r="K266" s="44"/>
      <c r="L266" s="48"/>
      <c r="M266" s="224"/>
      <c r="N266" s="225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0" t="s">
        <v>155</v>
      </c>
      <c r="AU266" s="20" t="s">
        <v>164</v>
      </c>
    </row>
    <row r="267" s="2" customFormat="1" ht="16.5" customHeight="1">
      <c r="A267" s="42"/>
      <c r="B267" s="43"/>
      <c r="C267" s="265" t="s">
        <v>895</v>
      </c>
      <c r="D267" s="265" t="s">
        <v>286</v>
      </c>
      <c r="E267" s="266" t="s">
        <v>3814</v>
      </c>
      <c r="F267" s="267" t="s">
        <v>3815</v>
      </c>
      <c r="G267" s="268" t="s">
        <v>802</v>
      </c>
      <c r="H267" s="269">
        <v>8</v>
      </c>
      <c r="I267" s="270"/>
      <c r="J267" s="271">
        <f>ROUND(I267*H267,2)</f>
        <v>0</v>
      </c>
      <c r="K267" s="267" t="s">
        <v>3659</v>
      </c>
      <c r="L267" s="272"/>
      <c r="M267" s="273" t="s">
        <v>32</v>
      </c>
      <c r="N267" s="274" t="s">
        <v>49</v>
      </c>
      <c r="O267" s="88"/>
      <c r="P267" s="217">
        <f>O267*H267</f>
        <v>0</v>
      </c>
      <c r="Q267" s="217">
        <v>0</v>
      </c>
      <c r="R267" s="217">
        <f>Q267*H267</f>
        <v>0</v>
      </c>
      <c r="S267" s="217">
        <v>0</v>
      </c>
      <c r="T267" s="218">
        <f>S267*H267</f>
        <v>0</v>
      </c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R267" s="219" t="s">
        <v>538</v>
      </c>
      <c r="AT267" s="219" t="s">
        <v>286</v>
      </c>
      <c r="AU267" s="219" t="s">
        <v>164</v>
      </c>
      <c r="AY267" s="20" t="s">
        <v>146</v>
      </c>
      <c r="BE267" s="220">
        <f>IF(N267="základní",J267,0)</f>
        <v>0</v>
      </c>
      <c r="BF267" s="220">
        <f>IF(N267="snížená",J267,0)</f>
        <v>0</v>
      </c>
      <c r="BG267" s="220">
        <f>IF(N267="zákl. přenesená",J267,0)</f>
        <v>0</v>
      </c>
      <c r="BH267" s="220">
        <f>IF(N267="sníž. přenesená",J267,0)</f>
        <v>0</v>
      </c>
      <c r="BI267" s="220">
        <f>IF(N267="nulová",J267,0)</f>
        <v>0</v>
      </c>
      <c r="BJ267" s="20" t="s">
        <v>86</v>
      </c>
      <c r="BK267" s="220">
        <f>ROUND(I267*H267,2)</f>
        <v>0</v>
      </c>
      <c r="BL267" s="20" t="s">
        <v>362</v>
      </c>
      <c r="BM267" s="219" t="s">
        <v>1368</v>
      </c>
    </row>
    <row r="268" s="2" customFormat="1">
      <c r="A268" s="42"/>
      <c r="B268" s="43"/>
      <c r="C268" s="44"/>
      <c r="D268" s="221" t="s">
        <v>155</v>
      </c>
      <c r="E268" s="44"/>
      <c r="F268" s="222" t="s">
        <v>3815</v>
      </c>
      <c r="G268" s="44"/>
      <c r="H268" s="44"/>
      <c r="I268" s="223"/>
      <c r="J268" s="44"/>
      <c r="K268" s="44"/>
      <c r="L268" s="48"/>
      <c r="M268" s="224"/>
      <c r="N268" s="225"/>
      <c r="O268" s="88"/>
      <c r="P268" s="88"/>
      <c r="Q268" s="88"/>
      <c r="R268" s="88"/>
      <c r="S268" s="88"/>
      <c r="T268" s="89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T268" s="20" t="s">
        <v>155</v>
      </c>
      <c r="AU268" s="20" t="s">
        <v>164</v>
      </c>
    </row>
    <row r="269" s="2" customFormat="1" ht="16.5" customHeight="1">
      <c r="A269" s="42"/>
      <c r="B269" s="43"/>
      <c r="C269" s="265" t="s">
        <v>903</v>
      </c>
      <c r="D269" s="265" t="s">
        <v>286</v>
      </c>
      <c r="E269" s="266" t="s">
        <v>3816</v>
      </c>
      <c r="F269" s="267" t="s">
        <v>3817</v>
      </c>
      <c r="G269" s="268" t="s">
        <v>802</v>
      </c>
      <c r="H269" s="269">
        <v>28</v>
      </c>
      <c r="I269" s="270"/>
      <c r="J269" s="271">
        <f>ROUND(I269*H269,2)</f>
        <v>0</v>
      </c>
      <c r="K269" s="267" t="s">
        <v>3801</v>
      </c>
      <c r="L269" s="272"/>
      <c r="M269" s="273" t="s">
        <v>32</v>
      </c>
      <c r="N269" s="274" t="s">
        <v>49</v>
      </c>
      <c r="O269" s="88"/>
      <c r="P269" s="217">
        <f>O269*H269</f>
        <v>0</v>
      </c>
      <c r="Q269" s="217">
        <v>0</v>
      </c>
      <c r="R269" s="217">
        <f>Q269*H269</f>
        <v>0</v>
      </c>
      <c r="S269" s="217">
        <v>0</v>
      </c>
      <c r="T269" s="218">
        <f>S269*H269</f>
        <v>0</v>
      </c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R269" s="219" t="s">
        <v>538</v>
      </c>
      <c r="AT269" s="219" t="s">
        <v>286</v>
      </c>
      <c r="AU269" s="219" t="s">
        <v>164</v>
      </c>
      <c r="AY269" s="20" t="s">
        <v>146</v>
      </c>
      <c r="BE269" s="220">
        <f>IF(N269="základní",J269,0)</f>
        <v>0</v>
      </c>
      <c r="BF269" s="220">
        <f>IF(N269="snížená",J269,0)</f>
        <v>0</v>
      </c>
      <c r="BG269" s="220">
        <f>IF(N269="zákl. přenesená",J269,0)</f>
        <v>0</v>
      </c>
      <c r="BH269" s="220">
        <f>IF(N269="sníž. přenesená",J269,0)</f>
        <v>0</v>
      </c>
      <c r="BI269" s="220">
        <f>IF(N269="nulová",J269,0)</f>
        <v>0</v>
      </c>
      <c r="BJ269" s="20" t="s">
        <v>86</v>
      </c>
      <c r="BK269" s="220">
        <f>ROUND(I269*H269,2)</f>
        <v>0</v>
      </c>
      <c r="BL269" s="20" t="s">
        <v>362</v>
      </c>
      <c r="BM269" s="219" t="s">
        <v>1399</v>
      </c>
    </row>
    <row r="270" s="2" customFormat="1">
      <c r="A270" s="42"/>
      <c r="B270" s="43"/>
      <c r="C270" s="44"/>
      <c r="D270" s="221" t="s">
        <v>155</v>
      </c>
      <c r="E270" s="44"/>
      <c r="F270" s="222" t="s">
        <v>3817</v>
      </c>
      <c r="G270" s="44"/>
      <c r="H270" s="44"/>
      <c r="I270" s="223"/>
      <c r="J270" s="44"/>
      <c r="K270" s="44"/>
      <c r="L270" s="48"/>
      <c r="M270" s="224"/>
      <c r="N270" s="225"/>
      <c r="O270" s="88"/>
      <c r="P270" s="88"/>
      <c r="Q270" s="88"/>
      <c r="R270" s="88"/>
      <c r="S270" s="88"/>
      <c r="T270" s="89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T270" s="20" t="s">
        <v>155</v>
      </c>
      <c r="AU270" s="20" t="s">
        <v>164</v>
      </c>
    </row>
    <row r="271" s="2" customFormat="1" ht="16.5" customHeight="1">
      <c r="A271" s="42"/>
      <c r="B271" s="43"/>
      <c r="C271" s="265" t="s">
        <v>919</v>
      </c>
      <c r="D271" s="265" t="s">
        <v>286</v>
      </c>
      <c r="E271" s="266" t="s">
        <v>3818</v>
      </c>
      <c r="F271" s="267" t="s">
        <v>3819</v>
      </c>
      <c r="G271" s="268" t="s">
        <v>802</v>
      </c>
      <c r="H271" s="269">
        <v>8</v>
      </c>
      <c r="I271" s="270"/>
      <c r="J271" s="271">
        <f>ROUND(I271*H271,2)</f>
        <v>0</v>
      </c>
      <c r="K271" s="267" t="s">
        <v>3801</v>
      </c>
      <c r="L271" s="272"/>
      <c r="M271" s="273" t="s">
        <v>32</v>
      </c>
      <c r="N271" s="274" t="s">
        <v>49</v>
      </c>
      <c r="O271" s="88"/>
      <c r="P271" s="217">
        <f>O271*H271</f>
        <v>0</v>
      </c>
      <c r="Q271" s="217">
        <v>0</v>
      </c>
      <c r="R271" s="217">
        <f>Q271*H271</f>
        <v>0</v>
      </c>
      <c r="S271" s="217">
        <v>0</v>
      </c>
      <c r="T271" s="218">
        <f>S271*H271</f>
        <v>0</v>
      </c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R271" s="219" t="s">
        <v>538</v>
      </c>
      <c r="AT271" s="219" t="s">
        <v>286</v>
      </c>
      <c r="AU271" s="219" t="s">
        <v>164</v>
      </c>
      <c r="AY271" s="20" t="s">
        <v>146</v>
      </c>
      <c r="BE271" s="220">
        <f>IF(N271="základní",J271,0)</f>
        <v>0</v>
      </c>
      <c r="BF271" s="220">
        <f>IF(N271="snížená",J271,0)</f>
        <v>0</v>
      </c>
      <c r="BG271" s="220">
        <f>IF(N271="zákl. přenesená",J271,0)</f>
        <v>0</v>
      </c>
      <c r="BH271" s="220">
        <f>IF(N271="sníž. přenesená",J271,0)</f>
        <v>0</v>
      </c>
      <c r="BI271" s="220">
        <f>IF(N271="nulová",J271,0)</f>
        <v>0</v>
      </c>
      <c r="BJ271" s="20" t="s">
        <v>86</v>
      </c>
      <c r="BK271" s="220">
        <f>ROUND(I271*H271,2)</f>
        <v>0</v>
      </c>
      <c r="BL271" s="20" t="s">
        <v>362</v>
      </c>
      <c r="BM271" s="219" t="s">
        <v>1428</v>
      </c>
    </row>
    <row r="272" s="2" customFormat="1">
      <c r="A272" s="42"/>
      <c r="B272" s="43"/>
      <c r="C272" s="44"/>
      <c r="D272" s="221" t="s">
        <v>155</v>
      </c>
      <c r="E272" s="44"/>
      <c r="F272" s="222" t="s">
        <v>3819</v>
      </c>
      <c r="G272" s="44"/>
      <c r="H272" s="44"/>
      <c r="I272" s="223"/>
      <c r="J272" s="44"/>
      <c r="K272" s="44"/>
      <c r="L272" s="48"/>
      <c r="M272" s="224"/>
      <c r="N272" s="225"/>
      <c r="O272" s="88"/>
      <c r="P272" s="88"/>
      <c r="Q272" s="88"/>
      <c r="R272" s="88"/>
      <c r="S272" s="88"/>
      <c r="T272" s="89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T272" s="20" t="s">
        <v>155</v>
      </c>
      <c r="AU272" s="20" t="s">
        <v>164</v>
      </c>
    </row>
    <row r="273" s="2" customFormat="1" ht="16.5" customHeight="1">
      <c r="A273" s="42"/>
      <c r="B273" s="43"/>
      <c r="C273" s="265" t="s">
        <v>924</v>
      </c>
      <c r="D273" s="265" t="s">
        <v>286</v>
      </c>
      <c r="E273" s="266" t="s">
        <v>3820</v>
      </c>
      <c r="F273" s="267" t="s">
        <v>3821</v>
      </c>
      <c r="G273" s="268" t="s">
        <v>2112</v>
      </c>
      <c r="H273" s="269">
        <v>5</v>
      </c>
      <c r="I273" s="270"/>
      <c r="J273" s="271">
        <f>ROUND(I273*H273,2)</f>
        <v>0</v>
      </c>
      <c r="K273" s="267" t="s">
        <v>3801</v>
      </c>
      <c r="L273" s="272"/>
      <c r="M273" s="273" t="s">
        <v>32</v>
      </c>
      <c r="N273" s="274" t="s">
        <v>49</v>
      </c>
      <c r="O273" s="88"/>
      <c r="P273" s="217">
        <f>O273*H273</f>
        <v>0</v>
      </c>
      <c r="Q273" s="217">
        <v>0</v>
      </c>
      <c r="R273" s="217">
        <f>Q273*H273</f>
        <v>0</v>
      </c>
      <c r="S273" s="217">
        <v>0</v>
      </c>
      <c r="T273" s="218">
        <f>S273*H273</f>
        <v>0</v>
      </c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R273" s="219" t="s">
        <v>538</v>
      </c>
      <c r="AT273" s="219" t="s">
        <v>286</v>
      </c>
      <c r="AU273" s="219" t="s">
        <v>164</v>
      </c>
      <c r="AY273" s="20" t="s">
        <v>146</v>
      </c>
      <c r="BE273" s="220">
        <f>IF(N273="základní",J273,0)</f>
        <v>0</v>
      </c>
      <c r="BF273" s="220">
        <f>IF(N273="snížená",J273,0)</f>
        <v>0</v>
      </c>
      <c r="BG273" s="220">
        <f>IF(N273="zákl. přenesená",J273,0)</f>
        <v>0</v>
      </c>
      <c r="BH273" s="220">
        <f>IF(N273="sníž. přenesená",J273,0)</f>
        <v>0</v>
      </c>
      <c r="BI273" s="220">
        <f>IF(N273="nulová",J273,0)</f>
        <v>0</v>
      </c>
      <c r="BJ273" s="20" t="s">
        <v>86</v>
      </c>
      <c r="BK273" s="220">
        <f>ROUND(I273*H273,2)</f>
        <v>0</v>
      </c>
      <c r="BL273" s="20" t="s">
        <v>362</v>
      </c>
      <c r="BM273" s="219" t="s">
        <v>1443</v>
      </c>
    </row>
    <row r="274" s="2" customFormat="1">
      <c r="A274" s="42"/>
      <c r="B274" s="43"/>
      <c r="C274" s="44"/>
      <c r="D274" s="221" t="s">
        <v>155</v>
      </c>
      <c r="E274" s="44"/>
      <c r="F274" s="222" t="s">
        <v>3821</v>
      </c>
      <c r="G274" s="44"/>
      <c r="H274" s="44"/>
      <c r="I274" s="223"/>
      <c r="J274" s="44"/>
      <c r="K274" s="44"/>
      <c r="L274" s="48"/>
      <c r="M274" s="224"/>
      <c r="N274" s="225"/>
      <c r="O274" s="88"/>
      <c r="P274" s="88"/>
      <c r="Q274" s="88"/>
      <c r="R274" s="88"/>
      <c r="S274" s="88"/>
      <c r="T274" s="89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T274" s="20" t="s">
        <v>155</v>
      </c>
      <c r="AU274" s="20" t="s">
        <v>164</v>
      </c>
    </row>
    <row r="275" s="12" customFormat="1" ht="20.88" customHeight="1">
      <c r="A275" s="12"/>
      <c r="B275" s="192"/>
      <c r="C275" s="193"/>
      <c r="D275" s="194" t="s">
        <v>77</v>
      </c>
      <c r="E275" s="206" t="s">
        <v>3822</v>
      </c>
      <c r="F275" s="206" t="s">
        <v>3823</v>
      </c>
      <c r="G275" s="193"/>
      <c r="H275" s="193"/>
      <c r="I275" s="196"/>
      <c r="J275" s="207">
        <f>BK275</f>
        <v>0</v>
      </c>
      <c r="K275" s="193"/>
      <c r="L275" s="198"/>
      <c r="M275" s="199"/>
      <c r="N275" s="200"/>
      <c r="O275" s="200"/>
      <c r="P275" s="201">
        <f>SUM(P276:P295)</f>
        <v>0</v>
      </c>
      <c r="Q275" s="200"/>
      <c r="R275" s="201">
        <f>SUM(R276:R295)</f>
        <v>0</v>
      </c>
      <c r="S275" s="200"/>
      <c r="T275" s="202">
        <f>SUM(T276:T295)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03" t="s">
        <v>86</v>
      </c>
      <c r="AT275" s="204" t="s">
        <v>77</v>
      </c>
      <c r="AU275" s="204" t="s">
        <v>88</v>
      </c>
      <c r="AY275" s="203" t="s">
        <v>146</v>
      </c>
      <c r="BK275" s="205">
        <f>SUM(BK276:BK295)</f>
        <v>0</v>
      </c>
    </row>
    <row r="276" s="2" customFormat="1" ht="21.75" customHeight="1">
      <c r="A276" s="42"/>
      <c r="B276" s="43"/>
      <c r="C276" s="265" t="s">
        <v>930</v>
      </c>
      <c r="D276" s="265" t="s">
        <v>286</v>
      </c>
      <c r="E276" s="266" t="s">
        <v>3713</v>
      </c>
      <c r="F276" s="267" t="s">
        <v>3714</v>
      </c>
      <c r="G276" s="268" t="s">
        <v>802</v>
      </c>
      <c r="H276" s="269">
        <v>1</v>
      </c>
      <c r="I276" s="270"/>
      <c r="J276" s="271">
        <f>ROUND(I276*H276,2)</f>
        <v>0</v>
      </c>
      <c r="K276" s="267" t="s">
        <v>3659</v>
      </c>
      <c r="L276" s="272"/>
      <c r="M276" s="273" t="s">
        <v>32</v>
      </c>
      <c r="N276" s="274" t="s">
        <v>49</v>
      </c>
      <c r="O276" s="88"/>
      <c r="P276" s="217">
        <f>O276*H276</f>
        <v>0</v>
      </c>
      <c r="Q276" s="217">
        <v>0</v>
      </c>
      <c r="R276" s="217">
        <f>Q276*H276</f>
        <v>0</v>
      </c>
      <c r="S276" s="217">
        <v>0</v>
      </c>
      <c r="T276" s="218">
        <f>S276*H276</f>
        <v>0</v>
      </c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R276" s="219" t="s">
        <v>538</v>
      </c>
      <c r="AT276" s="219" t="s">
        <v>286</v>
      </c>
      <c r="AU276" s="219" t="s">
        <v>164</v>
      </c>
      <c r="AY276" s="20" t="s">
        <v>146</v>
      </c>
      <c r="BE276" s="220">
        <f>IF(N276="základní",J276,0)</f>
        <v>0</v>
      </c>
      <c r="BF276" s="220">
        <f>IF(N276="snížená",J276,0)</f>
        <v>0</v>
      </c>
      <c r="BG276" s="220">
        <f>IF(N276="zákl. přenesená",J276,0)</f>
        <v>0</v>
      </c>
      <c r="BH276" s="220">
        <f>IF(N276="sníž. přenesená",J276,0)</f>
        <v>0</v>
      </c>
      <c r="BI276" s="220">
        <f>IF(N276="nulová",J276,0)</f>
        <v>0</v>
      </c>
      <c r="BJ276" s="20" t="s">
        <v>86</v>
      </c>
      <c r="BK276" s="220">
        <f>ROUND(I276*H276,2)</f>
        <v>0</v>
      </c>
      <c r="BL276" s="20" t="s">
        <v>362</v>
      </c>
      <c r="BM276" s="219" t="s">
        <v>1466</v>
      </c>
    </row>
    <row r="277" s="2" customFormat="1">
      <c r="A277" s="42"/>
      <c r="B277" s="43"/>
      <c r="C277" s="44"/>
      <c r="D277" s="221" t="s">
        <v>155</v>
      </c>
      <c r="E277" s="44"/>
      <c r="F277" s="222" t="s">
        <v>3714</v>
      </c>
      <c r="G277" s="44"/>
      <c r="H277" s="44"/>
      <c r="I277" s="223"/>
      <c r="J277" s="44"/>
      <c r="K277" s="44"/>
      <c r="L277" s="48"/>
      <c r="M277" s="224"/>
      <c r="N277" s="225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0" t="s">
        <v>155</v>
      </c>
      <c r="AU277" s="20" t="s">
        <v>164</v>
      </c>
    </row>
    <row r="278" s="2" customFormat="1" ht="21.75" customHeight="1">
      <c r="A278" s="42"/>
      <c r="B278" s="43"/>
      <c r="C278" s="265" t="s">
        <v>935</v>
      </c>
      <c r="D278" s="265" t="s">
        <v>286</v>
      </c>
      <c r="E278" s="266" t="s">
        <v>3824</v>
      </c>
      <c r="F278" s="267" t="s">
        <v>3825</v>
      </c>
      <c r="G278" s="268" t="s">
        <v>802</v>
      </c>
      <c r="H278" s="269">
        <v>1</v>
      </c>
      <c r="I278" s="270"/>
      <c r="J278" s="271">
        <f>ROUND(I278*H278,2)</f>
        <v>0</v>
      </c>
      <c r="K278" s="267" t="s">
        <v>3659</v>
      </c>
      <c r="L278" s="272"/>
      <c r="M278" s="273" t="s">
        <v>32</v>
      </c>
      <c r="N278" s="274" t="s">
        <v>49</v>
      </c>
      <c r="O278" s="88"/>
      <c r="P278" s="217">
        <f>O278*H278</f>
        <v>0</v>
      </c>
      <c r="Q278" s="217">
        <v>0</v>
      </c>
      <c r="R278" s="217">
        <f>Q278*H278</f>
        <v>0</v>
      </c>
      <c r="S278" s="217">
        <v>0</v>
      </c>
      <c r="T278" s="218">
        <f>S278*H278</f>
        <v>0</v>
      </c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R278" s="219" t="s">
        <v>538</v>
      </c>
      <c r="AT278" s="219" t="s">
        <v>286</v>
      </c>
      <c r="AU278" s="219" t="s">
        <v>164</v>
      </c>
      <c r="AY278" s="20" t="s">
        <v>146</v>
      </c>
      <c r="BE278" s="220">
        <f>IF(N278="základní",J278,0)</f>
        <v>0</v>
      </c>
      <c r="BF278" s="220">
        <f>IF(N278="snížená",J278,0)</f>
        <v>0</v>
      </c>
      <c r="BG278" s="220">
        <f>IF(N278="zákl. přenesená",J278,0)</f>
        <v>0</v>
      </c>
      <c r="BH278" s="220">
        <f>IF(N278="sníž. přenesená",J278,0)</f>
        <v>0</v>
      </c>
      <c r="BI278" s="220">
        <f>IF(N278="nulová",J278,0)</f>
        <v>0</v>
      </c>
      <c r="BJ278" s="20" t="s">
        <v>86</v>
      </c>
      <c r="BK278" s="220">
        <f>ROUND(I278*H278,2)</f>
        <v>0</v>
      </c>
      <c r="BL278" s="20" t="s">
        <v>362</v>
      </c>
      <c r="BM278" s="219" t="s">
        <v>1515</v>
      </c>
    </row>
    <row r="279" s="2" customFormat="1">
      <c r="A279" s="42"/>
      <c r="B279" s="43"/>
      <c r="C279" s="44"/>
      <c r="D279" s="221" t="s">
        <v>155</v>
      </c>
      <c r="E279" s="44"/>
      <c r="F279" s="222" t="s">
        <v>3825</v>
      </c>
      <c r="G279" s="44"/>
      <c r="H279" s="44"/>
      <c r="I279" s="223"/>
      <c r="J279" s="44"/>
      <c r="K279" s="44"/>
      <c r="L279" s="48"/>
      <c r="M279" s="224"/>
      <c r="N279" s="225"/>
      <c r="O279" s="88"/>
      <c r="P279" s="88"/>
      <c r="Q279" s="88"/>
      <c r="R279" s="88"/>
      <c r="S279" s="88"/>
      <c r="T279" s="89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T279" s="20" t="s">
        <v>155</v>
      </c>
      <c r="AU279" s="20" t="s">
        <v>164</v>
      </c>
    </row>
    <row r="280" s="2" customFormat="1" ht="16.5" customHeight="1">
      <c r="A280" s="42"/>
      <c r="B280" s="43"/>
      <c r="C280" s="265" t="s">
        <v>941</v>
      </c>
      <c r="D280" s="265" t="s">
        <v>286</v>
      </c>
      <c r="E280" s="266" t="s">
        <v>3783</v>
      </c>
      <c r="F280" s="267" t="s">
        <v>3784</v>
      </c>
      <c r="G280" s="268" t="s">
        <v>802</v>
      </c>
      <c r="H280" s="269">
        <v>1</v>
      </c>
      <c r="I280" s="270"/>
      <c r="J280" s="271">
        <f>ROUND(I280*H280,2)</f>
        <v>0</v>
      </c>
      <c r="K280" s="267" t="s">
        <v>3659</v>
      </c>
      <c r="L280" s="272"/>
      <c r="M280" s="273" t="s">
        <v>32</v>
      </c>
      <c r="N280" s="274" t="s">
        <v>49</v>
      </c>
      <c r="O280" s="88"/>
      <c r="P280" s="217">
        <f>O280*H280</f>
        <v>0</v>
      </c>
      <c r="Q280" s="217">
        <v>0</v>
      </c>
      <c r="R280" s="217">
        <f>Q280*H280</f>
        <v>0</v>
      </c>
      <c r="S280" s="217">
        <v>0</v>
      </c>
      <c r="T280" s="218">
        <f>S280*H280</f>
        <v>0</v>
      </c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R280" s="219" t="s">
        <v>538</v>
      </c>
      <c r="AT280" s="219" t="s">
        <v>286</v>
      </c>
      <c r="AU280" s="219" t="s">
        <v>164</v>
      </c>
      <c r="AY280" s="20" t="s">
        <v>146</v>
      </c>
      <c r="BE280" s="220">
        <f>IF(N280="základní",J280,0)</f>
        <v>0</v>
      </c>
      <c r="BF280" s="220">
        <f>IF(N280="snížená",J280,0)</f>
        <v>0</v>
      </c>
      <c r="BG280" s="220">
        <f>IF(N280="zákl. přenesená",J280,0)</f>
        <v>0</v>
      </c>
      <c r="BH280" s="220">
        <f>IF(N280="sníž. přenesená",J280,0)</f>
        <v>0</v>
      </c>
      <c r="BI280" s="220">
        <f>IF(N280="nulová",J280,0)</f>
        <v>0</v>
      </c>
      <c r="BJ280" s="20" t="s">
        <v>86</v>
      </c>
      <c r="BK280" s="220">
        <f>ROUND(I280*H280,2)</f>
        <v>0</v>
      </c>
      <c r="BL280" s="20" t="s">
        <v>362</v>
      </c>
      <c r="BM280" s="219" t="s">
        <v>1555</v>
      </c>
    </row>
    <row r="281" s="2" customFormat="1">
      <c r="A281" s="42"/>
      <c r="B281" s="43"/>
      <c r="C281" s="44"/>
      <c r="D281" s="221" t="s">
        <v>155</v>
      </c>
      <c r="E281" s="44"/>
      <c r="F281" s="222" t="s">
        <v>3784</v>
      </c>
      <c r="G281" s="44"/>
      <c r="H281" s="44"/>
      <c r="I281" s="223"/>
      <c r="J281" s="44"/>
      <c r="K281" s="44"/>
      <c r="L281" s="48"/>
      <c r="M281" s="224"/>
      <c r="N281" s="225"/>
      <c r="O281" s="88"/>
      <c r="P281" s="88"/>
      <c r="Q281" s="88"/>
      <c r="R281" s="88"/>
      <c r="S281" s="88"/>
      <c r="T281" s="89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T281" s="20" t="s">
        <v>155</v>
      </c>
      <c r="AU281" s="20" t="s">
        <v>164</v>
      </c>
    </row>
    <row r="282" s="2" customFormat="1" ht="16.5" customHeight="1">
      <c r="A282" s="42"/>
      <c r="B282" s="43"/>
      <c r="C282" s="265" t="s">
        <v>945</v>
      </c>
      <c r="D282" s="265" t="s">
        <v>286</v>
      </c>
      <c r="E282" s="266" t="s">
        <v>3826</v>
      </c>
      <c r="F282" s="267" t="s">
        <v>3827</v>
      </c>
      <c r="G282" s="268" t="s">
        <v>802</v>
      </c>
      <c r="H282" s="269">
        <v>1</v>
      </c>
      <c r="I282" s="270"/>
      <c r="J282" s="271">
        <f>ROUND(I282*H282,2)</f>
        <v>0</v>
      </c>
      <c r="K282" s="267" t="s">
        <v>3659</v>
      </c>
      <c r="L282" s="272"/>
      <c r="M282" s="273" t="s">
        <v>32</v>
      </c>
      <c r="N282" s="274" t="s">
        <v>49</v>
      </c>
      <c r="O282" s="88"/>
      <c r="P282" s="217">
        <f>O282*H282</f>
        <v>0</v>
      </c>
      <c r="Q282" s="217">
        <v>0</v>
      </c>
      <c r="R282" s="217">
        <f>Q282*H282</f>
        <v>0</v>
      </c>
      <c r="S282" s="217">
        <v>0</v>
      </c>
      <c r="T282" s="218">
        <f>S282*H282</f>
        <v>0</v>
      </c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R282" s="219" t="s">
        <v>538</v>
      </c>
      <c r="AT282" s="219" t="s">
        <v>286</v>
      </c>
      <c r="AU282" s="219" t="s">
        <v>164</v>
      </c>
      <c r="AY282" s="20" t="s">
        <v>146</v>
      </c>
      <c r="BE282" s="220">
        <f>IF(N282="základní",J282,0)</f>
        <v>0</v>
      </c>
      <c r="BF282" s="220">
        <f>IF(N282="snížená",J282,0)</f>
        <v>0</v>
      </c>
      <c r="BG282" s="220">
        <f>IF(N282="zákl. přenesená",J282,0)</f>
        <v>0</v>
      </c>
      <c r="BH282" s="220">
        <f>IF(N282="sníž. přenesená",J282,0)</f>
        <v>0</v>
      </c>
      <c r="BI282" s="220">
        <f>IF(N282="nulová",J282,0)</f>
        <v>0</v>
      </c>
      <c r="BJ282" s="20" t="s">
        <v>86</v>
      </c>
      <c r="BK282" s="220">
        <f>ROUND(I282*H282,2)</f>
        <v>0</v>
      </c>
      <c r="BL282" s="20" t="s">
        <v>362</v>
      </c>
      <c r="BM282" s="219" t="s">
        <v>1574</v>
      </c>
    </row>
    <row r="283" s="2" customFormat="1">
      <c r="A283" s="42"/>
      <c r="B283" s="43"/>
      <c r="C283" s="44"/>
      <c r="D283" s="221" t="s">
        <v>155</v>
      </c>
      <c r="E283" s="44"/>
      <c r="F283" s="222" t="s">
        <v>3827</v>
      </c>
      <c r="G283" s="44"/>
      <c r="H283" s="44"/>
      <c r="I283" s="223"/>
      <c r="J283" s="44"/>
      <c r="K283" s="44"/>
      <c r="L283" s="48"/>
      <c r="M283" s="224"/>
      <c r="N283" s="225"/>
      <c r="O283" s="88"/>
      <c r="P283" s="88"/>
      <c r="Q283" s="88"/>
      <c r="R283" s="88"/>
      <c r="S283" s="88"/>
      <c r="T283" s="89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T283" s="20" t="s">
        <v>155</v>
      </c>
      <c r="AU283" s="20" t="s">
        <v>164</v>
      </c>
    </row>
    <row r="284" s="2" customFormat="1" ht="37.8" customHeight="1">
      <c r="A284" s="42"/>
      <c r="B284" s="43"/>
      <c r="C284" s="265" t="s">
        <v>956</v>
      </c>
      <c r="D284" s="265" t="s">
        <v>286</v>
      </c>
      <c r="E284" s="266" t="s">
        <v>3679</v>
      </c>
      <c r="F284" s="267" t="s">
        <v>3680</v>
      </c>
      <c r="G284" s="268" t="s">
        <v>303</v>
      </c>
      <c r="H284" s="269">
        <v>30</v>
      </c>
      <c r="I284" s="270"/>
      <c r="J284" s="271">
        <f>ROUND(I284*H284,2)</f>
        <v>0</v>
      </c>
      <c r="K284" s="267" t="s">
        <v>3659</v>
      </c>
      <c r="L284" s="272"/>
      <c r="M284" s="273" t="s">
        <v>32</v>
      </c>
      <c r="N284" s="274" t="s">
        <v>49</v>
      </c>
      <c r="O284" s="88"/>
      <c r="P284" s="217">
        <f>O284*H284</f>
        <v>0</v>
      </c>
      <c r="Q284" s="217">
        <v>0</v>
      </c>
      <c r="R284" s="217">
        <f>Q284*H284</f>
        <v>0</v>
      </c>
      <c r="S284" s="217">
        <v>0</v>
      </c>
      <c r="T284" s="218">
        <f>S284*H284</f>
        <v>0</v>
      </c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R284" s="219" t="s">
        <v>538</v>
      </c>
      <c r="AT284" s="219" t="s">
        <v>286</v>
      </c>
      <c r="AU284" s="219" t="s">
        <v>164</v>
      </c>
      <c r="AY284" s="20" t="s">
        <v>146</v>
      </c>
      <c r="BE284" s="220">
        <f>IF(N284="základní",J284,0)</f>
        <v>0</v>
      </c>
      <c r="BF284" s="220">
        <f>IF(N284="snížená",J284,0)</f>
        <v>0</v>
      </c>
      <c r="BG284" s="220">
        <f>IF(N284="zákl. přenesená",J284,0)</f>
        <v>0</v>
      </c>
      <c r="BH284" s="220">
        <f>IF(N284="sníž. přenesená",J284,0)</f>
        <v>0</v>
      </c>
      <c r="BI284" s="220">
        <f>IF(N284="nulová",J284,0)</f>
        <v>0</v>
      </c>
      <c r="BJ284" s="20" t="s">
        <v>86</v>
      </c>
      <c r="BK284" s="220">
        <f>ROUND(I284*H284,2)</f>
        <v>0</v>
      </c>
      <c r="BL284" s="20" t="s">
        <v>362</v>
      </c>
      <c r="BM284" s="219" t="s">
        <v>1583</v>
      </c>
    </row>
    <row r="285" s="2" customFormat="1">
      <c r="A285" s="42"/>
      <c r="B285" s="43"/>
      <c r="C285" s="44"/>
      <c r="D285" s="221" t="s">
        <v>155</v>
      </c>
      <c r="E285" s="44"/>
      <c r="F285" s="222" t="s">
        <v>3680</v>
      </c>
      <c r="G285" s="44"/>
      <c r="H285" s="44"/>
      <c r="I285" s="223"/>
      <c r="J285" s="44"/>
      <c r="K285" s="44"/>
      <c r="L285" s="48"/>
      <c r="M285" s="224"/>
      <c r="N285" s="225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0" t="s">
        <v>155</v>
      </c>
      <c r="AU285" s="20" t="s">
        <v>164</v>
      </c>
    </row>
    <row r="286" s="2" customFormat="1" ht="37.8" customHeight="1">
      <c r="A286" s="42"/>
      <c r="B286" s="43"/>
      <c r="C286" s="265" t="s">
        <v>961</v>
      </c>
      <c r="D286" s="265" t="s">
        <v>286</v>
      </c>
      <c r="E286" s="266" t="s">
        <v>3681</v>
      </c>
      <c r="F286" s="267" t="s">
        <v>3682</v>
      </c>
      <c r="G286" s="268" t="s">
        <v>303</v>
      </c>
      <c r="H286" s="269">
        <v>30</v>
      </c>
      <c r="I286" s="270"/>
      <c r="J286" s="271">
        <f>ROUND(I286*H286,2)</f>
        <v>0</v>
      </c>
      <c r="K286" s="267" t="s">
        <v>3659</v>
      </c>
      <c r="L286" s="272"/>
      <c r="M286" s="273" t="s">
        <v>32</v>
      </c>
      <c r="N286" s="274" t="s">
        <v>49</v>
      </c>
      <c r="O286" s="88"/>
      <c r="P286" s="217">
        <f>O286*H286</f>
        <v>0</v>
      </c>
      <c r="Q286" s="217">
        <v>0</v>
      </c>
      <c r="R286" s="217">
        <f>Q286*H286</f>
        <v>0</v>
      </c>
      <c r="S286" s="217">
        <v>0</v>
      </c>
      <c r="T286" s="218">
        <f>S286*H286</f>
        <v>0</v>
      </c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R286" s="219" t="s">
        <v>538</v>
      </c>
      <c r="AT286" s="219" t="s">
        <v>286</v>
      </c>
      <c r="AU286" s="219" t="s">
        <v>164</v>
      </c>
      <c r="AY286" s="20" t="s">
        <v>146</v>
      </c>
      <c r="BE286" s="220">
        <f>IF(N286="základní",J286,0)</f>
        <v>0</v>
      </c>
      <c r="BF286" s="220">
        <f>IF(N286="snížená",J286,0)</f>
        <v>0</v>
      </c>
      <c r="BG286" s="220">
        <f>IF(N286="zákl. přenesená",J286,0)</f>
        <v>0</v>
      </c>
      <c r="BH286" s="220">
        <f>IF(N286="sníž. přenesená",J286,0)</f>
        <v>0</v>
      </c>
      <c r="BI286" s="220">
        <f>IF(N286="nulová",J286,0)</f>
        <v>0</v>
      </c>
      <c r="BJ286" s="20" t="s">
        <v>86</v>
      </c>
      <c r="BK286" s="220">
        <f>ROUND(I286*H286,2)</f>
        <v>0</v>
      </c>
      <c r="BL286" s="20" t="s">
        <v>362</v>
      </c>
      <c r="BM286" s="219" t="s">
        <v>1602</v>
      </c>
    </row>
    <row r="287" s="2" customFormat="1">
      <c r="A287" s="42"/>
      <c r="B287" s="43"/>
      <c r="C287" s="44"/>
      <c r="D287" s="221" t="s">
        <v>155</v>
      </c>
      <c r="E287" s="44"/>
      <c r="F287" s="222" t="s">
        <v>3682</v>
      </c>
      <c r="G287" s="44"/>
      <c r="H287" s="44"/>
      <c r="I287" s="223"/>
      <c r="J287" s="44"/>
      <c r="K287" s="44"/>
      <c r="L287" s="48"/>
      <c r="M287" s="224"/>
      <c r="N287" s="225"/>
      <c r="O287" s="88"/>
      <c r="P287" s="88"/>
      <c r="Q287" s="88"/>
      <c r="R287" s="88"/>
      <c r="S287" s="88"/>
      <c r="T287" s="89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T287" s="20" t="s">
        <v>155</v>
      </c>
      <c r="AU287" s="20" t="s">
        <v>164</v>
      </c>
    </row>
    <row r="288" s="2" customFormat="1" ht="16.5" customHeight="1">
      <c r="A288" s="42"/>
      <c r="B288" s="43"/>
      <c r="C288" s="265" t="s">
        <v>963</v>
      </c>
      <c r="D288" s="265" t="s">
        <v>286</v>
      </c>
      <c r="E288" s="266" t="s">
        <v>3828</v>
      </c>
      <c r="F288" s="267" t="s">
        <v>3829</v>
      </c>
      <c r="G288" s="268" t="s">
        <v>303</v>
      </c>
      <c r="H288" s="269">
        <v>10</v>
      </c>
      <c r="I288" s="270"/>
      <c r="J288" s="271">
        <f>ROUND(I288*H288,2)</f>
        <v>0</v>
      </c>
      <c r="K288" s="267" t="s">
        <v>3659</v>
      </c>
      <c r="L288" s="272"/>
      <c r="M288" s="273" t="s">
        <v>32</v>
      </c>
      <c r="N288" s="274" t="s">
        <v>49</v>
      </c>
      <c r="O288" s="88"/>
      <c r="P288" s="217">
        <f>O288*H288</f>
        <v>0</v>
      </c>
      <c r="Q288" s="217">
        <v>0</v>
      </c>
      <c r="R288" s="217">
        <f>Q288*H288</f>
        <v>0</v>
      </c>
      <c r="S288" s="217">
        <v>0</v>
      </c>
      <c r="T288" s="218">
        <f>S288*H288</f>
        <v>0</v>
      </c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R288" s="219" t="s">
        <v>538</v>
      </c>
      <c r="AT288" s="219" t="s">
        <v>286</v>
      </c>
      <c r="AU288" s="219" t="s">
        <v>164</v>
      </c>
      <c r="AY288" s="20" t="s">
        <v>146</v>
      </c>
      <c r="BE288" s="220">
        <f>IF(N288="základní",J288,0)</f>
        <v>0</v>
      </c>
      <c r="BF288" s="220">
        <f>IF(N288="snížená",J288,0)</f>
        <v>0</v>
      </c>
      <c r="BG288" s="220">
        <f>IF(N288="zákl. přenesená",J288,0)</f>
        <v>0</v>
      </c>
      <c r="BH288" s="220">
        <f>IF(N288="sníž. přenesená",J288,0)</f>
        <v>0</v>
      </c>
      <c r="BI288" s="220">
        <f>IF(N288="nulová",J288,0)</f>
        <v>0</v>
      </c>
      <c r="BJ288" s="20" t="s">
        <v>86</v>
      </c>
      <c r="BK288" s="220">
        <f>ROUND(I288*H288,2)</f>
        <v>0</v>
      </c>
      <c r="BL288" s="20" t="s">
        <v>362</v>
      </c>
      <c r="BM288" s="219" t="s">
        <v>1615</v>
      </c>
    </row>
    <row r="289" s="2" customFormat="1">
      <c r="A289" s="42"/>
      <c r="B289" s="43"/>
      <c r="C289" s="44"/>
      <c r="D289" s="221" t="s">
        <v>155</v>
      </c>
      <c r="E289" s="44"/>
      <c r="F289" s="222" t="s">
        <v>3829</v>
      </c>
      <c r="G289" s="44"/>
      <c r="H289" s="44"/>
      <c r="I289" s="223"/>
      <c r="J289" s="44"/>
      <c r="K289" s="44"/>
      <c r="L289" s="48"/>
      <c r="M289" s="224"/>
      <c r="N289" s="225"/>
      <c r="O289" s="88"/>
      <c r="P289" s="88"/>
      <c r="Q289" s="88"/>
      <c r="R289" s="88"/>
      <c r="S289" s="88"/>
      <c r="T289" s="89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T289" s="20" t="s">
        <v>155</v>
      </c>
      <c r="AU289" s="20" t="s">
        <v>164</v>
      </c>
    </row>
    <row r="290" s="2" customFormat="1" ht="16.5" customHeight="1">
      <c r="A290" s="42"/>
      <c r="B290" s="43"/>
      <c r="C290" s="265" t="s">
        <v>968</v>
      </c>
      <c r="D290" s="265" t="s">
        <v>286</v>
      </c>
      <c r="E290" s="266" t="s">
        <v>3787</v>
      </c>
      <c r="F290" s="267" t="s">
        <v>3788</v>
      </c>
      <c r="G290" s="268" t="s">
        <v>802</v>
      </c>
      <c r="H290" s="269">
        <v>20</v>
      </c>
      <c r="I290" s="270"/>
      <c r="J290" s="271">
        <f>ROUND(I290*H290,2)</f>
        <v>0</v>
      </c>
      <c r="K290" s="267" t="s">
        <v>3659</v>
      </c>
      <c r="L290" s="272"/>
      <c r="M290" s="273" t="s">
        <v>32</v>
      </c>
      <c r="N290" s="274" t="s">
        <v>49</v>
      </c>
      <c r="O290" s="88"/>
      <c r="P290" s="217">
        <f>O290*H290</f>
        <v>0</v>
      </c>
      <c r="Q290" s="217">
        <v>0</v>
      </c>
      <c r="R290" s="217">
        <f>Q290*H290</f>
        <v>0</v>
      </c>
      <c r="S290" s="217">
        <v>0</v>
      </c>
      <c r="T290" s="218">
        <f>S290*H290</f>
        <v>0</v>
      </c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R290" s="219" t="s">
        <v>538</v>
      </c>
      <c r="AT290" s="219" t="s">
        <v>286</v>
      </c>
      <c r="AU290" s="219" t="s">
        <v>164</v>
      </c>
      <c r="AY290" s="20" t="s">
        <v>146</v>
      </c>
      <c r="BE290" s="220">
        <f>IF(N290="základní",J290,0)</f>
        <v>0</v>
      </c>
      <c r="BF290" s="220">
        <f>IF(N290="snížená",J290,0)</f>
        <v>0</v>
      </c>
      <c r="BG290" s="220">
        <f>IF(N290="zákl. přenesená",J290,0)</f>
        <v>0</v>
      </c>
      <c r="BH290" s="220">
        <f>IF(N290="sníž. přenesená",J290,0)</f>
        <v>0</v>
      </c>
      <c r="BI290" s="220">
        <f>IF(N290="nulová",J290,0)</f>
        <v>0</v>
      </c>
      <c r="BJ290" s="20" t="s">
        <v>86</v>
      </c>
      <c r="BK290" s="220">
        <f>ROUND(I290*H290,2)</f>
        <v>0</v>
      </c>
      <c r="BL290" s="20" t="s">
        <v>362</v>
      </c>
      <c r="BM290" s="219" t="s">
        <v>1631</v>
      </c>
    </row>
    <row r="291" s="2" customFormat="1">
      <c r="A291" s="42"/>
      <c r="B291" s="43"/>
      <c r="C291" s="44"/>
      <c r="D291" s="221" t="s">
        <v>155</v>
      </c>
      <c r="E291" s="44"/>
      <c r="F291" s="222" t="s">
        <v>3788</v>
      </c>
      <c r="G291" s="44"/>
      <c r="H291" s="44"/>
      <c r="I291" s="223"/>
      <c r="J291" s="44"/>
      <c r="K291" s="44"/>
      <c r="L291" s="48"/>
      <c r="M291" s="224"/>
      <c r="N291" s="225"/>
      <c r="O291" s="88"/>
      <c r="P291" s="88"/>
      <c r="Q291" s="88"/>
      <c r="R291" s="88"/>
      <c r="S291" s="88"/>
      <c r="T291" s="89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T291" s="20" t="s">
        <v>155</v>
      </c>
      <c r="AU291" s="20" t="s">
        <v>164</v>
      </c>
    </row>
    <row r="292" s="2" customFormat="1" ht="16.5" customHeight="1">
      <c r="A292" s="42"/>
      <c r="B292" s="43"/>
      <c r="C292" s="265" t="s">
        <v>974</v>
      </c>
      <c r="D292" s="265" t="s">
        <v>286</v>
      </c>
      <c r="E292" s="266" t="s">
        <v>3830</v>
      </c>
      <c r="F292" s="267" t="s">
        <v>3831</v>
      </c>
      <c r="G292" s="268" t="s">
        <v>802</v>
      </c>
      <c r="H292" s="269">
        <v>1</v>
      </c>
      <c r="I292" s="270"/>
      <c r="J292" s="271">
        <f>ROUND(I292*H292,2)</f>
        <v>0</v>
      </c>
      <c r="K292" s="267" t="s">
        <v>3659</v>
      </c>
      <c r="L292" s="272"/>
      <c r="M292" s="273" t="s">
        <v>32</v>
      </c>
      <c r="N292" s="274" t="s">
        <v>49</v>
      </c>
      <c r="O292" s="88"/>
      <c r="P292" s="217">
        <f>O292*H292</f>
        <v>0</v>
      </c>
      <c r="Q292" s="217">
        <v>0</v>
      </c>
      <c r="R292" s="217">
        <f>Q292*H292</f>
        <v>0</v>
      </c>
      <c r="S292" s="217">
        <v>0</v>
      </c>
      <c r="T292" s="218">
        <f>S292*H292</f>
        <v>0</v>
      </c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R292" s="219" t="s">
        <v>538</v>
      </c>
      <c r="AT292" s="219" t="s">
        <v>286</v>
      </c>
      <c r="AU292" s="219" t="s">
        <v>164</v>
      </c>
      <c r="AY292" s="20" t="s">
        <v>146</v>
      </c>
      <c r="BE292" s="220">
        <f>IF(N292="základní",J292,0)</f>
        <v>0</v>
      </c>
      <c r="BF292" s="220">
        <f>IF(N292="snížená",J292,0)</f>
        <v>0</v>
      </c>
      <c r="BG292" s="220">
        <f>IF(N292="zákl. přenesená",J292,0)</f>
        <v>0</v>
      </c>
      <c r="BH292" s="220">
        <f>IF(N292="sníž. přenesená",J292,0)</f>
        <v>0</v>
      </c>
      <c r="BI292" s="220">
        <f>IF(N292="nulová",J292,0)</f>
        <v>0</v>
      </c>
      <c r="BJ292" s="20" t="s">
        <v>86</v>
      </c>
      <c r="BK292" s="220">
        <f>ROUND(I292*H292,2)</f>
        <v>0</v>
      </c>
      <c r="BL292" s="20" t="s">
        <v>362</v>
      </c>
      <c r="BM292" s="219" t="s">
        <v>1640</v>
      </c>
    </row>
    <row r="293" s="2" customFormat="1">
      <c r="A293" s="42"/>
      <c r="B293" s="43"/>
      <c r="C293" s="44"/>
      <c r="D293" s="221" t="s">
        <v>155</v>
      </c>
      <c r="E293" s="44"/>
      <c r="F293" s="222" t="s">
        <v>3831</v>
      </c>
      <c r="G293" s="44"/>
      <c r="H293" s="44"/>
      <c r="I293" s="223"/>
      <c r="J293" s="44"/>
      <c r="K293" s="44"/>
      <c r="L293" s="48"/>
      <c r="M293" s="224"/>
      <c r="N293" s="225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0" t="s">
        <v>155</v>
      </c>
      <c r="AU293" s="20" t="s">
        <v>164</v>
      </c>
    </row>
    <row r="294" s="2" customFormat="1" ht="16.5" customHeight="1">
      <c r="A294" s="42"/>
      <c r="B294" s="43"/>
      <c r="C294" s="265" t="s">
        <v>977</v>
      </c>
      <c r="D294" s="265" t="s">
        <v>286</v>
      </c>
      <c r="E294" s="266" t="s">
        <v>3832</v>
      </c>
      <c r="F294" s="267" t="s">
        <v>3758</v>
      </c>
      <c r="G294" s="268" t="s">
        <v>802</v>
      </c>
      <c r="H294" s="269">
        <v>1</v>
      </c>
      <c r="I294" s="270"/>
      <c r="J294" s="271">
        <f>ROUND(I294*H294,2)</f>
        <v>0</v>
      </c>
      <c r="K294" s="267" t="s">
        <v>3659</v>
      </c>
      <c r="L294" s="272"/>
      <c r="M294" s="273" t="s">
        <v>32</v>
      </c>
      <c r="N294" s="274" t="s">
        <v>49</v>
      </c>
      <c r="O294" s="88"/>
      <c r="P294" s="217">
        <f>O294*H294</f>
        <v>0</v>
      </c>
      <c r="Q294" s="217">
        <v>0</v>
      </c>
      <c r="R294" s="217">
        <f>Q294*H294</f>
        <v>0</v>
      </c>
      <c r="S294" s="217">
        <v>0</v>
      </c>
      <c r="T294" s="218">
        <f>S294*H294</f>
        <v>0</v>
      </c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R294" s="219" t="s">
        <v>538</v>
      </c>
      <c r="AT294" s="219" t="s">
        <v>286</v>
      </c>
      <c r="AU294" s="219" t="s">
        <v>164</v>
      </c>
      <c r="AY294" s="20" t="s">
        <v>146</v>
      </c>
      <c r="BE294" s="220">
        <f>IF(N294="základní",J294,0)</f>
        <v>0</v>
      </c>
      <c r="BF294" s="220">
        <f>IF(N294="snížená",J294,0)</f>
        <v>0</v>
      </c>
      <c r="BG294" s="220">
        <f>IF(N294="zákl. přenesená",J294,0)</f>
        <v>0</v>
      </c>
      <c r="BH294" s="220">
        <f>IF(N294="sníž. přenesená",J294,0)</f>
        <v>0</v>
      </c>
      <c r="BI294" s="220">
        <f>IF(N294="nulová",J294,0)</f>
        <v>0</v>
      </c>
      <c r="BJ294" s="20" t="s">
        <v>86</v>
      </c>
      <c r="BK294" s="220">
        <f>ROUND(I294*H294,2)</f>
        <v>0</v>
      </c>
      <c r="BL294" s="20" t="s">
        <v>362</v>
      </c>
      <c r="BM294" s="219" t="s">
        <v>1651</v>
      </c>
    </row>
    <row r="295" s="2" customFormat="1">
      <c r="A295" s="42"/>
      <c r="B295" s="43"/>
      <c r="C295" s="44"/>
      <c r="D295" s="221" t="s">
        <v>155</v>
      </c>
      <c r="E295" s="44"/>
      <c r="F295" s="222" t="s">
        <v>3758</v>
      </c>
      <c r="G295" s="44"/>
      <c r="H295" s="44"/>
      <c r="I295" s="223"/>
      <c r="J295" s="44"/>
      <c r="K295" s="44"/>
      <c r="L295" s="48"/>
      <c r="M295" s="224"/>
      <c r="N295" s="225"/>
      <c r="O295" s="88"/>
      <c r="P295" s="88"/>
      <c r="Q295" s="88"/>
      <c r="R295" s="88"/>
      <c r="S295" s="88"/>
      <c r="T295" s="89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T295" s="20" t="s">
        <v>155</v>
      </c>
      <c r="AU295" s="20" t="s">
        <v>164</v>
      </c>
    </row>
    <row r="296" s="12" customFormat="1" ht="20.88" customHeight="1">
      <c r="A296" s="12"/>
      <c r="B296" s="192"/>
      <c r="C296" s="193"/>
      <c r="D296" s="194" t="s">
        <v>77</v>
      </c>
      <c r="E296" s="206" t="s">
        <v>3833</v>
      </c>
      <c r="F296" s="206" t="s">
        <v>3834</v>
      </c>
      <c r="G296" s="193"/>
      <c r="H296" s="193"/>
      <c r="I296" s="196"/>
      <c r="J296" s="207">
        <f>BK296</f>
        <v>0</v>
      </c>
      <c r="K296" s="193"/>
      <c r="L296" s="198"/>
      <c r="M296" s="199"/>
      <c r="N296" s="200"/>
      <c r="O296" s="200"/>
      <c r="P296" s="201">
        <f>SUM(P297:P314)</f>
        <v>0</v>
      </c>
      <c r="Q296" s="200"/>
      <c r="R296" s="201">
        <f>SUM(R297:R314)</f>
        <v>0</v>
      </c>
      <c r="S296" s="200"/>
      <c r="T296" s="202">
        <f>SUM(T297:T314)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03" t="s">
        <v>86</v>
      </c>
      <c r="AT296" s="204" t="s">
        <v>77</v>
      </c>
      <c r="AU296" s="204" t="s">
        <v>88</v>
      </c>
      <c r="AY296" s="203" t="s">
        <v>146</v>
      </c>
      <c r="BK296" s="205">
        <f>SUM(BK297:BK314)</f>
        <v>0</v>
      </c>
    </row>
    <row r="297" s="2" customFormat="1" ht="49.05" customHeight="1">
      <c r="A297" s="42"/>
      <c r="B297" s="43"/>
      <c r="C297" s="265" t="s">
        <v>983</v>
      </c>
      <c r="D297" s="265" t="s">
        <v>286</v>
      </c>
      <c r="E297" s="266" t="s">
        <v>3835</v>
      </c>
      <c r="F297" s="267" t="s">
        <v>3836</v>
      </c>
      <c r="G297" s="268" t="s">
        <v>802</v>
      </c>
      <c r="H297" s="269">
        <v>1</v>
      </c>
      <c r="I297" s="270"/>
      <c r="J297" s="271">
        <f>ROUND(I297*H297,2)</f>
        <v>0</v>
      </c>
      <c r="K297" s="267" t="s">
        <v>3659</v>
      </c>
      <c r="L297" s="272"/>
      <c r="M297" s="273" t="s">
        <v>32</v>
      </c>
      <c r="N297" s="274" t="s">
        <v>49</v>
      </c>
      <c r="O297" s="88"/>
      <c r="P297" s="217">
        <f>O297*H297</f>
        <v>0</v>
      </c>
      <c r="Q297" s="217">
        <v>0</v>
      </c>
      <c r="R297" s="217">
        <f>Q297*H297</f>
        <v>0</v>
      </c>
      <c r="S297" s="217">
        <v>0</v>
      </c>
      <c r="T297" s="218">
        <f>S297*H297</f>
        <v>0</v>
      </c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R297" s="219" t="s">
        <v>538</v>
      </c>
      <c r="AT297" s="219" t="s">
        <v>286</v>
      </c>
      <c r="AU297" s="219" t="s">
        <v>164</v>
      </c>
      <c r="AY297" s="20" t="s">
        <v>146</v>
      </c>
      <c r="BE297" s="220">
        <f>IF(N297="základní",J297,0)</f>
        <v>0</v>
      </c>
      <c r="BF297" s="220">
        <f>IF(N297="snížená",J297,0)</f>
        <v>0</v>
      </c>
      <c r="BG297" s="220">
        <f>IF(N297="zákl. přenesená",J297,0)</f>
        <v>0</v>
      </c>
      <c r="BH297" s="220">
        <f>IF(N297="sníž. přenesená",J297,0)</f>
        <v>0</v>
      </c>
      <c r="BI297" s="220">
        <f>IF(N297="nulová",J297,0)</f>
        <v>0</v>
      </c>
      <c r="BJ297" s="20" t="s">
        <v>86</v>
      </c>
      <c r="BK297" s="220">
        <f>ROUND(I297*H297,2)</f>
        <v>0</v>
      </c>
      <c r="BL297" s="20" t="s">
        <v>362</v>
      </c>
      <c r="BM297" s="219" t="s">
        <v>1665</v>
      </c>
    </row>
    <row r="298" s="2" customFormat="1">
      <c r="A298" s="42"/>
      <c r="B298" s="43"/>
      <c r="C298" s="44"/>
      <c r="D298" s="221" t="s">
        <v>155</v>
      </c>
      <c r="E298" s="44"/>
      <c r="F298" s="222" t="s">
        <v>3836</v>
      </c>
      <c r="G298" s="44"/>
      <c r="H298" s="44"/>
      <c r="I298" s="223"/>
      <c r="J298" s="44"/>
      <c r="K298" s="44"/>
      <c r="L298" s="48"/>
      <c r="M298" s="224"/>
      <c r="N298" s="225"/>
      <c r="O298" s="88"/>
      <c r="P298" s="88"/>
      <c r="Q298" s="88"/>
      <c r="R298" s="88"/>
      <c r="S298" s="88"/>
      <c r="T298" s="89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T298" s="20" t="s">
        <v>155</v>
      </c>
      <c r="AU298" s="20" t="s">
        <v>164</v>
      </c>
    </row>
    <row r="299" s="2" customFormat="1" ht="21.75" customHeight="1">
      <c r="A299" s="42"/>
      <c r="B299" s="43"/>
      <c r="C299" s="265" t="s">
        <v>989</v>
      </c>
      <c r="D299" s="265" t="s">
        <v>286</v>
      </c>
      <c r="E299" s="266" t="s">
        <v>3713</v>
      </c>
      <c r="F299" s="267" t="s">
        <v>3714</v>
      </c>
      <c r="G299" s="268" t="s">
        <v>802</v>
      </c>
      <c r="H299" s="269">
        <v>1</v>
      </c>
      <c r="I299" s="270"/>
      <c r="J299" s="271">
        <f>ROUND(I299*H299,2)</f>
        <v>0</v>
      </c>
      <c r="K299" s="267" t="s">
        <v>3659</v>
      </c>
      <c r="L299" s="272"/>
      <c r="M299" s="273" t="s">
        <v>32</v>
      </c>
      <c r="N299" s="274" t="s">
        <v>49</v>
      </c>
      <c r="O299" s="88"/>
      <c r="P299" s="217">
        <f>O299*H299</f>
        <v>0</v>
      </c>
      <c r="Q299" s="217">
        <v>0</v>
      </c>
      <c r="R299" s="217">
        <f>Q299*H299</f>
        <v>0</v>
      </c>
      <c r="S299" s="217">
        <v>0</v>
      </c>
      <c r="T299" s="218">
        <f>S299*H299</f>
        <v>0</v>
      </c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R299" s="219" t="s">
        <v>538</v>
      </c>
      <c r="AT299" s="219" t="s">
        <v>286</v>
      </c>
      <c r="AU299" s="219" t="s">
        <v>164</v>
      </c>
      <c r="AY299" s="20" t="s">
        <v>146</v>
      </c>
      <c r="BE299" s="220">
        <f>IF(N299="základní",J299,0)</f>
        <v>0</v>
      </c>
      <c r="BF299" s="220">
        <f>IF(N299="snížená",J299,0)</f>
        <v>0</v>
      </c>
      <c r="BG299" s="220">
        <f>IF(N299="zákl. přenesená",J299,0)</f>
        <v>0</v>
      </c>
      <c r="BH299" s="220">
        <f>IF(N299="sníž. přenesená",J299,0)</f>
        <v>0</v>
      </c>
      <c r="BI299" s="220">
        <f>IF(N299="nulová",J299,0)</f>
        <v>0</v>
      </c>
      <c r="BJ299" s="20" t="s">
        <v>86</v>
      </c>
      <c r="BK299" s="220">
        <f>ROUND(I299*H299,2)</f>
        <v>0</v>
      </c>
      <c r="BL299" s="20" t="s">
        <v>362</v>
      </c>
      <c r="BM299" s="219" t="s">
        <v>1678</v>
      </c>
    </row>
    <row r="300" s="2" customFormat="1">
      <c r="A300" s="42"/>
      <c r="B300" s="43"/>
      <c r="C300" s="44"/>
      <c r="D300" s="221" t="s">
        <v>155</v>
      </c>
      <c r="E300" s="44"/>
      <c r="F300" s="222" t="s">
        <v>3714</v>
      </c>
      <c r="G300" s="44"/>
      <c r="H300" s="44"/>
      <c r="I300" s="223"/>
      <c r="J300" s="44"/>
      <c r="K300" s="44"/>
      <c r="L300" s="48"/>
      <c r="M300" s="224"/>
      <c r="N300" s="225"/>
      <c r="O300" s="88"/>
      <c r="P300" s="88"/>
      <c r="Q300" s="88"/>
      <c r="R300" s="88"/>
      <c r="S300" s="88"/>
      <c r="T300" s="89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T300" s="20" t="s">
        <v>155</v>
      </c>
      <c r="AU300" s="20" t="s">
        <v>164</v>
      </c>
    </row>
    <row r="301" s="2" customFormat="1" ht="21.75" customHeight="1">
      <c r="A301" s="42"/>
      <c r="B301" s="43"/>
      <c r="C301" s="265" t="s">
        <v>995</v>
      </c>
      <c r="D301" s="265" t="s">
        <v>286</v>
      </c>
      <c r="E301" s="266" t="s">
        <v>3824</v>
      </c>
      <c r="F301" s="267" t="s">
        <v>3825</v>
      </c>
      <c r="G301" s="268" t="s">
        <v>802</v>
      </c>
      <c r="H301" s="269">
        <v>1</v>
      </c>
      <c r="I301" s="270"/>
      <c r="J301" s="271">
        <f>ROUND(I301*H301,2)</f>
        <v>0</v>
      </c>
      <c r="K301" s="267" t="s">
        <v>3659</v>
      </c>
      <c r="L301" s="272"/>
      <c r="M301" s="273" t="s">
        <v>32</v>
      </c>
      <c r="N301" s="274" t="s">
        <v>49</v>
      </c>
      <c r="O301" s="88"/>
      <c r="P301" s="217">
        <f>O301*H301</f>
        <v>0</v>
      </c>
      <c r="Q301" s="217">
        <v>0</v>
      </c>
      <c r="R301" s="217">
        <f>Q301*H301</f>
        <v>0</v>
      </c>
      <c r="S301" s="217">
        <v>0</v>
      </c>
      <c r="T301" s="218">
        <f>S301*H301</f>
        <v>0</v>
      </c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R301" s="219" t="s">
        <v>538</v>
      </c>
      <c r="AT301" s="219" t="s">
        <v>286</v>
      </c>
      <c r="AU301" s="219" t="s">
        <v>164</v>
      </c>
      <c r="AY301" s="20" t="s">
        <v>146</v>
      </c>
      <c r="BE301" s="220">
        <f>IF(N301="základní",J301,0)</f>
        <v>0</v>
      </c>
      <c r="BF301" s="220">
        <f>IF(N301="snížená",J301,0)</f>
        <v>0</v>
      </c>
      <c r="BG301" s="220">
        <f>IF(N301="zákl. přenesená",J301,0)</f>
        <v>0</v>
      </c>
      <c r="BH301" s="220">
        <f>IF(N301="sníž. přenesená",J301,0)</f>
        <v>0</v>
      </c>
      <c r="BI301" s="220">
        <f>IF(N301="nulová",J301,0)</f>
        <v>0</v>
      </c>
      <c r="BJ301" s="20" t="s">
        <v>86</v>
      </c>
      <c r="BK301" s="220">
        <f>ROUND(I301*H301,2)</f>
        <v>0</v>
      </c>
      <c r="BL301" s="20" t="s">
        <v>362</v>
      </c>
      <c r="BM301" s="219" t="s">
        <v>1702</v>
      </c>
    </row>
    <row r="302" s="2" customFormat="1">
      <c r="A302" s="42"/>
      <c r="B302" s="43"/>
      <c r="C302" s="44"/>
      <c r="D302" s="221" t="s">
        <v>155</v>
      </c>
      <c r="E302" s="44"/>
      <c r="F302" s="222" t="s">
        <v>3825</v>
      </c>
      <c r="G302" s="44"/>
      <c r="H302" s="44"/>
      <c r="I302" s="223"/>
      <c r="J302" s="44"/>
      <c r="K302" s="44"/>
      <c r="L302" s="48"/>
      <c r="M302" s="224"/>
      <c r="N302" s="225"/>
      <c r="O302" s="88"/>
      <c r="P302" s="88"/>
      <c r="Q302" s="88"/>
      <c r="R302" s="88"/>
      <c r="S302" s="88"/>
      <c r="T302" s="89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T302" s="20" t="s">
        <v>155</v>
      </c>
      <c r="AU302" s="20" t="s">
        <v>164</v>
      </c>
    </row>
    <row r="303" s="2" customFormat="1" ht="16.5" customHeight="1">
      <c r="A303" s="42"/>
      <c r="B303" s="43"/>
      <c r="C303" s="265" t="s">
        <v>1000</v>
      </c>
      <c r="D303" s="265" t="s">
        <v>286</v>
      </c>
      <c r="E303" s="266" t="s">
        <v>3783</v>
      </c>
      <c r="F303" s="267" t="s">
        <v>3784</v>
      </c>
      <c r="G303" s="268" t="s">
        <v>802</v>
      </c>
      <c r="H303" s="269">
        <v>3</v>
      </c>
      <c r="I303" s="270"/>
      <c r="J303" s="271">
        <f>ROUND(I303*H303,2)</f>
        <v>0</v>
      </c>
      <c r="K303" s="267" t="s">
        <v>3659</v>
      </c>
      <c r="L303" s="272"/>
      <c r="M303" s="273" t="s">
        <v>32</v>
      </c>
      <c r="N303" s="274" t="s">
        <v>49</v>
      </c>
      <c r="O303" s="88"/>
      <c r="P303" s="217">
        <f>O303*H303</f>
        <v>0</v>
      </c>
      <c r="Q303" s="217">
        <v>0</v>
      </c>
      <c r="R303" s="217">
        <f>Q303*H303</f>
        <v>0</v>
      </c>
      <c r="S303" s="217">
        <v>0</v>
      </c>
      <c r="T303" s="218">
        <f>S303*H303</f>
        <v>0</v>
      </c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R303" s="219" t="s">
        <v>538</v>
      </c>
      <c r="AT303" s="219" t="s">
        <v>286</v>
      </c>
      <c r="AU303" s="219" t="s">
        <v>164</v>
      </c>
      <c r="AY303" s="20" t="s">
        <v>146</v>
      </c>
      <c r="BE303" s="220">
        <f>IF(N303="základní",J303,0)</f>
        <v>0</v>
      </c>
      <c r="BF303" s="220">
        <f>IF(N303="snížená",J303,0)</f>
        <v>0</v>
      </c>
      <c r="BG303" s="220">
        <f>IF(N303="zákl. přenesená",J303,0)</f>
        <v>0</v>
      </c>
      <c r="BH303" s="220">
        <f>IF(N303="sníž. přenesená",J303,0)</f>
        <v>0</v>
      </c>
      <c r="BI303" s="220">
        <f>IF(N303="nulová",J303,0)</f>
        <v>0</v>
      </c>
      <c r="BJ303" s="20" t="s">
        <v>86</v>
      </c>
      <c r="BK303" s="220">
        <f>ROUND(I303*H303,2)</f>
        <v>0</v>
      </c>
      <c r="BL303" s="20" t="s">
        <v>362</v>
      </c>
      <c r="BM303" s="219" t="s">
        <v>1725</v>
      </c>
    </row>
    <row r="304" s="2" customFormat="1">
      <c r="A304" s="42"/>
      <c r="B304" s="43"/>
      <c r="C304" s="44"/>
      <c r="D304" s="221" t="s">
        <v>155</v>
      </c>
      <c r="E304" s="44"/>
      <c r="F304" s="222" t="s">
        <v>3784</v>
      </c>
      <c r="G304" s="44"/>
      <c r="H304" s="44"/>
      <c r="I304" s="223"/>
      <c r="J304" s="44"/>
      <c r="K304" s="44"/>
      <c r="L304" s="48"/>
      <c r="M304" s="224"/>
      <c r="N304" s="225"/>
      <c r="O304" s="88"/>
      <c r="P304" s="88"/>
      <c r="Q304" s="88"/>
      <c r="R304" s="88"/>
      <c r="S304" s="88"/>
      <c r="T304" s="89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T304" s="20" t="s">
        <v>155</v>
      </c>
      <c r="AU304" s="20" t="s">
        <v>164</v>
      </c>
    </row>
    <row r="305" s="2" customFormat="1" ht="16.5" customHeight="1">
      <c r="A305" s="42"/>
      <c r="B305" s="43"/>
      <c r="C305" s="265" t="s">
        <v>1006</v>
      </c>
      <c r="D305" s="265" t="s">
        <v>286</v>
      </c>
      <c r="E305" s="266" t="s">
        <v>3779</v>
      </c>
      <c r="F305" s="267" t="s">
        <v>3780</v>
      </c>
      <c r="G305" s="268" t="s">
        <v>802</v>
      </c>
      <c r="H305" s="269">
        <v>1</v>
      </c>
      <c r="I305" s="270"/>
      <c r="J305" s="271">
        <f>ROUND(I305*H305,2)</f>
        <v>0</v>
      </c>
      <c r="K305" s="267" t="s">
        <v>3659</v>
      </c>
      <c r="L305" s="272"/>
      <c r="M305" s="273" t="s">
        <v>32</v>
      </c>
      <c r="N305" s="274" t="s">
        <v>49</v>
      </c>
      <c r="O305" s="88"/>
      <c r="P305" s="217">
        <f>O305*H305</f>
        <v>0</v>
      </c>
      <c r="Q305" s="217">
        <v>0</v>
      </c>
      <c r="R305" s="217">
        <f>Q305*H305</f>
        <v>0</v>
      </c>
      <c r="S305" s="217">
        <v>0</v>
      </c>
      <c r="T305" s="218">
        <f>S305*H305</f>
        <v>0</v>
      </c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R305" s="219" t="s">
        <v>538</v>
      </c>
      <c r="AT305" s="219" t="s">
        <v>286</v>
      </c>
      <c r="AU305" s="219" t="s">
        <v>164</v>
      </c>
      <c r="AY305" s="20" t="s">
        <v>146</v>
      </c>
      <c r="BE305" s="220">
        <f>IF(N305="základní",J305,0)</f>
        <v>0</v>
      </c>
      <c r="BF305" s="220">
        <f>IF(N305="snížená",J305,0)</f>
        <v>0</v>
      </c>
      <c r="BG305" s="220">
        <f>IF(N305="zákl. přenesená",J305,0)</f>
        <v>0</v>
      </c>
      <c r="BH305" s="220">
        <f>IF(N305="sníž. přenesená",J305,0)</f>
        <v>0</v>
      </c>
      <c r="BI305" s="220">
        <f>IF(N305="nulová",J305,0)</f>
        <v>0</v>
      </c>
      <c r="BJ305" s="20" t="s">
        <v>86</v>
      </c>
      <c r="BK305" s="220">
        <f>ROUND(I305*H305,2)</f>
        <v>0</v>
      </c>
      <c r="BL305" s="20" t="s">
        <v>362</v>
      </c>
      <c r="BM305" s="219" t="s">
        <v>1736</v>
      </c>
    </row>
    <row r="306" s="2" customFormat="1">
      <c r="A306" s="42"/>
      <c r="B306" s="43"/>
      <c r="C306" s="44"/>
      <c r="D306" s="221" t="s">
        <v>155</v>
      </c>
      <c r="E306" s="44"/>
      <c r="F306" s="222" t="s">
        <v>3780</v>
      </c>
      <c r="G306" s="44"/>
      <c r="H306" s="44"/>
      <c r="I306" s="223"/>
      <c r="J306" s="44"/>
      <c r="K306" s="44"/>
      <c r="L306" s="48"/>
      <c r="M306" s="224"/>
      <c r="N306" s="225"/>
      <c r="O306" s="88"/>
      <c r="P306" s="88"/>
      <c r="Q306" s="88"/>
      <c r="R306" s="88"/>
      <c r="S306" s="88"/>
      <c r="T306" s="89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T306" s="20" t="s">
        <v>155</v>
      </c>
      <c r="AU306" s="20" t="s">
        <v>164</v>
      </c>
    </row>
    <row r="307" s="2" customFormat="1" ht="16.5" customHeight="1">
      <c r="A307" s="42"/>
      <c r="B307" s="43"/>
      <c r="C307" s="265" t="s">
        <v>1012</v>
      </c>
      <c r="D307" s="265" t="s">
        <v>286</v>
      </c>
      <c r="E307" s="266" t="s">
        <v>3826</v>
      </c>
      <c r="F307" s="267" t="s">
        <v>3827</v>
      </c>
      <c r="G307" s="268" t="s">
        <v>802</v>
      </c>
      <c r="H307" s="269">
        <v>3</v>
      </c>
      <c r="I307" s="270"/>
      <c r="J307" s="271">
        <f>ROUND(I307*H307,2)</f>
        <v>0</v>
      </c>
      <c r="K307" s="267" t="s">
        <v>3659</v>
      </c>
      <c r="L307" s="272"/>
      <c r="M307" s="273" t="s">
        <v>32</v>
      </c>
      <c r="N307" s="274" t="s">
        <v>49</v>
      </c>
      <c r="O307" s="88"/>
      <c r="P307" s="217">
        <f>O307*H307</f>
        <v>0</v>
      </c>
      <c r="Q307" s="217">
        <v>0</v>
      </c>
      <c r="R307" s="217">
        <f>Q307*H307</f>
        <v>0</v>
      </c>
      <c r="S307" s="217">
        <v>0</v>
      </c>
      <c r="T307" s="218">
        <f>S307*H307</f>
        <v>0</v>
      </c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R307" s="219" t="s">
        <v>538</v>
      </c>
      <c r="AT307" s="219" t="s">
        <v>286</v>
      </c>
      <c r="AU307" s="219" t="s">
        <v>164</v>
      </c>
      <c r="AY307" s="20" t="s">
        <v>146</v>
      </c>
      <c r="BE307" s="220">
        <f>IF(N307="základní",J307,0)</f>
        <v>0</v>
      </c>
      <c r="BF307" s="220">
        <f>IF(N307="snížená",J307,0)</f>
        <v>0</v>
      </c>
      <c r="BG307" s="220">
        <f>IF(N307="zákl. přenesená",J307,0)</f>
        <v>0</v>
      </c>
      <c r="BH307" s="220">
        <f>IF(N307="sníž. přenesená",J307,0)</f>
        <v>0</v>
      </c>
      <c r="BI307" s="220">
        <f>IF(N307="nulová",J307,0)</f>
        <v>0</v>
      </c>
      <c r="BJ307" s="20" t="s">
        <v>86</v>
      </c>
      <c r="BK307" s="220">
        <f>ROUND(I307*H307,2)</f>
        <v>0</v>
      </c>
      <c r="BL307" s="20" t="s">
        <v>362</v>
      </c>
      <c r="BM307" s="219" t="s">
        <v>1759</v>
      </c>
    </row>
    <row r="308" s="2" customFormat="1">
      <c r="A308" s="42"/>
      <c r="B308" s="43"/>
      <c r="C308" s="44"/>
      <c r="D308" s="221" t="s">
        <v>155</v>
      </c>
      <c r="E308" s="44"/>
      <c r="F308" s="222" t="s">
        <v>3827</v>
      </c>
      <c r="G308" s="44"/>
      <c r="H308" s="44"/>
      <c r="I308" s="223"/>
      <c r="J308" s="44"/>
      <c r="K308" s="44"/>
      <c r="L308" s="48"/>
      <c r="M308" s="224"/>
      <c r="N308" s="225"/>
      <c r="O308" s="88"/>
      <c r="P308" s="88"/>
      <c r="Q308" s="88"/>
      <c r="R308" s="88"/>
      <c r="S308" s="88"/>
      <c r="T308" s="89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T308" s="20" t="s">
        <v>155</v>
      </c>
      <c r="AU308" s="20" t="s">
        <v>164</v>
      </c>
    </row>
    <row r="309" s="2" customFormat="1" ht="16.5" customHeight="1">
      <c r="A309" s="42"/>
      <c r="B309" s="43"/>
      <c r="C309" s="265" t="s">
        <v>1018</v>
      </c>
      <c r="D309" s="265" t="s">
        <v>286</v>
      </c>
      <c r="E309" s="266" t="s">
        <v>3837</v>
      </c>
      <c r="F309" s="267" t="s">
        <v>3758</v>
      </c>
      <c r="G309" s="268" t="s">
        <v>802</v>
      </c>
      <c r="H309" s="269">
        <v>3</v>
      </c>
      <c r="I309" s="270"/>
      <c r="J309" s="271">
        <f>ROUND(I309*H309,2)</f>
        <v>0</v>
      </c>
      <c r="K309" s="267" t="s">
        <v>3659</v>
      </c>
      <c r="L309" s="272"/>
      <c r="M309" s="273" t="s">
        <v>32</v>
      </c>
      <c r="N309" s="274" t="s">
        <v>49</v>
      </c>
      <c r="O309" s="88"/>
      <c r="P309" s="217">
        <f>O309*H309</f>
        <v>0</v>
      </c>
      <c r="Q309" s="217">
        <v>0</v>
      </c>
      <c r="R309" s="217">
        <f>Q309*H309</f>
        <v>0</v>
      </c>
      <c r="S309" s="217">
        <v>0</v>
      </c>
      <c r="T309" s="218">
        <f>S309*H309</f>
        <v>0</v>
      </c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R309" s="219" t="s">
        <v>538</v>
      </c>
      <c r="AT309" s="219" t="s">
        <v>286</v>
      </c>
      <c r="AU309" s="219" t="s">
        <v>164</v>
      </c>
      <c r="AY309" s="20" t="s">
        <v>146</v>
      </c>
      <c r="BE309" s="220">
        <f>IF(N309="základní",J309,0)</f>
        <v>0</v>
      </c>
      <c r="BF309" s="220">
        <f>IF(N309="snížená",J309,0)</f>
        <v>0</v>
      </c>
      <c r="BG309" s="220">
        <f>IF(N309="zákl. přenesená",J309,0)</f>
        <v>0</v>
      </c>
      <c r="BH309" s="220">
        <f>IF(N309="sníž. přenesená",J309,0)</f>
        <v>0</v>
      </c>
      <c r="BI309" s="220">
        <f>IF(N309="nulová",J309,0)</f>
        <v>0</v>
      </c>
      <c r="BJ309" s="20" t="s">
        <v>86</v>
      </c>
      <c r="BK309" s="220">
        <f>ROUND(I309*H309,2)</f>
        <v>0</v>
      </c>
      <c r="BL309" s="20" t="s">
        <v>362</v>
      </c>
      <c r="BM309" s="219" t="s">
        <v>1767</v>
      </c>
    </row>
    <row r="310" s="2" customFormat="1">
      <c r="A310" s="42"/>
      <c r="B310" s="43"/>
      <c r="C310" s="44"/>
      <c r="D310" s="221" t="s">
        <v>155</v>
      </c>
      <c r="E310" s="44"/>
      <c r="F310" s="222" t="s">
        <v>3758</v>
      </c>
      <c r="G310" s="44"/>
      <c r="H310" s="44"/>
      <c r="I310" s="223"/>
      <c r="J310" s="44"/>
      <c r="K310" s="44"/>
      <c r="L310" s="48"/>
      <c r="M310" s="224"/>
      <c r="N310" s="225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0" t="s">
        <v>155</v>
      </c>
      <c r="AU310" s="20" t="s">
        <v>164</v>
      </c>
    </row>
    <row r="311" s="2" customFormat="1" ht="37.8" customHeight="1">
      <c r="A311" s="42"/>
      <c r="B311" s="43"/>
      <c r="C311" s="265" t="s">
        <v>1023</v>
      </c>
      <c r="D311" s="265" t="s">
        <v>286</v>
      </c>
      <c r="E311" s="266" t="s">
        <v>3679</v>
      </c>
      <c r="F311" s="267" t="s">
        <v>3680</v>
      </c>
      <c r="G311" s="268" t="s">
        <v>303</v>
      </c>
      <c r="H311" s="269">
        <v>5</v>
      </c>
      <c r="I311" s="270"/>
      <c r="J311" s="271">
        <f>ROUND(I311*H311,2)</f>
        <v>0</v>
      </c>
      <c r="K311" s="267" t="s">
        <v>3659</v>
      </c>
      <c r="L311" s="272"/>
      <c r="M311" s="273" t="s">
        <v>32</v>
      </c>
      <c r="N311" s="274" t="s">
        <v>49</v>
      </c>
      <c r="O311" s="88"/>
      <c r="P311" s="217">
        <f>O311*H311</f>
        <v>0</v>
      </c>
      <c r="Q311" s="217">
        <v>0</v>
      </c>
      <c r="R311" s="217">
        <f>Q311*H311</f>
        <v>0</v>
      </c>
      <c r="S311" s="217">
        <v>0</v>
      </c>
      <c r="T311" s="218">
        <f>S311*H311</f>
        <v>0</v>
      </c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R311" s="219" t="s">
        <v>538</v>
      </c>
      <c r="AT311" s="219" t="s">
        <v>286</v>
      </c>
      <c r="AU311" s="219" t="s">
        <v>164</v>
      </c>
      <c r="AY311" s="20" t="s">
        <v>146</v>
      </c>
      <c r="BE311" s="220">
        <f>IF(N311="základní",J311,0)</f>
        <v>0</v>
      </c>
      <c r="BF311" s="220">
        <f>IF(N311="snížená",J311,0)</f>
        <v>0</v>
      </c>
      <c r="BG311" s="220">
        <f>IF(N311="zákl. přenesená",J311,0)</f>
        <v>0</v>
      </c>
      <c r="BH311" s="220">
        <f>IF(N311="sníž. přenesená",J311,0)</f>
        <v>0</v>
      </c>
      <c r="BI311" s="220">
        <f>IF(N311="nulová",J311,0)</f>
        <v>0</v>
      </c>
      <c r="BJ311" s="20" t="s">
        <v>86</v>
      </c>
      <c r="BK311" s="220">
        <f>ROUND(I311*H311,2)</f>
        <v>0</v>
      </c>
      <c r="BL311" s="20" t="s">
        <v>362</v>
      </c>
      <c r="BM311" s="219" t="s">
        <v>1791</v>
      </c>
    </row>
    <row r="312" s="2" customFormat="1">
      <c r="A312" s="42"/>
      <c r="B312" s="43"/>
      <c r="C312" s="44"/>
      <c r="D312" s="221" t="s">
        <v>155</v>
      </c>
      <c r="E312" s="44"/>
      <c r="F312" s="222" t="s">
        <v>3680</v>
      </c>
      <c r="G312" s="44"/>
      <c r="H312" s="44"/>
      <c r="I312" s="223"/>
      <c r="J312" s="44"/>
      <c r="K312" s="44"/>
      <c r="L312" s="48"/>
      <c r="M312" s="224"/>
      <c r="N312" s="225"/>
      <c r="O312" s="88"/>
      <c r="P312" s="88"/>
      <c r="Q312" s="88"/>
      <c r="R312" s="88"/>
      <c r="S312" s="88"/>
      <c r="T312" s="89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T312" s="20" t="s">
        <v>155</v>
      </c>
      <c r="AU312" s="20" t="s">
        <v>164</v>
      </c>
    </row>
    <row r="313" s="2" customFormat="1" ht="37.8" customHeight="1">
      <c r="A313" s="42"/>
      <c r="B313" s="43"/>
      <c r="C313" s="265" t="s">
        <v>1030</v>
      </c>
      <c r="D313" s="265" t="s">
        <v>286</v>
      </c>
      <c r="E313" s="266" t="s">
        <v>3681</v>
      </c>
      <c r="F313" s="267" t="s">
        <v>3682</v>
      </c>
      <c r="G313" s="268" t="s">
        <v>303</v>
      </c>
      <c r="H313" s="269">
        <v>17</v>
      </c>
      <c r="I313" s="270"/>
      <c r="J313" s="271">
        <f>ROUND(I313*H313,2)</f>
        <v>0</v>
      </c>
      <c r="K313" s="267" t="s">
        <v>3659</v>
      </c>
      <c r="L313" s="272"/>
      <c r="M313" s="273" t="s">
        <v>32</v>
      </c>
      <c r="N313" s="274" t="s">
        <v>49</v>
      </c>
      <c r="O313" s="88"/>
      <c r="P313" s="217">
        <f>O313*H313</f>
        <v>0</v>
      </c>
      <c r="Q313" s="217">
        <v>0</v>
      </c>
      <c r="R313" s="217">
        <f>Q313*H313</f>
        <v>0</v>
      </c>
      <c r="S313" s="217">
        <v>0</v>
      </c>
      <c r="T313" s="218">
        <f>S313*H313</f>
        <v>0</v>
      </c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R313" s="219" t="s">
        <v>538</v>
      </c>
      <c r="AT313" s="219" t="s">
        <v>286</v>
      </c>
      <c r="AU313" s="219" t="s">
        <v>164</v>
      </c>
      <c r="AY313" s="20" t="s">
        <v>146</v>
      </c>
      <c r="BE313" s="220">
        <f>IF(N313="základní",J313,0)</f>
        <v>0</v>
      </c>
      <c r="BF313" s="220">
        <f>IF(N313="snížená",J313,0)</f>
        <v>0</v>
      </c>
      <c r="BG313" s="220">
        <f>IF(N313="zákl. přenesená",J313,0)</f>
        <v>0</v>
      </c>
      <c r="BH313" s="220">
        <f>IF(N313="sníž. přenesená",J313,0)</f>
        <v>0</v>
      </c>
      <c r="BI313" s="220">
        <f>IF(N313="nulová",J313,0)</f>
        <v>0</v>
      </c>
      <c r="BJ313" s="20" t="s">
        <v>86</v>
      </c>
      <c r="BK313" s="220">
        <f>ROUND(I313*H313,2)</f>
        <v>0</v>
      </c>
      <c r="BL313" s="20" t="s">
        <v>362</v>
      </c>
      <c r="BM313" s="219" t="s">
        <v>1797</v>
      </c>
    </row>
    <row r="314" s="2" customFormat="1">
      <c r="A314" s="42"/>
      <c r="B314" s="43"/>
      <c r="C314" s="44"/>
      <c r="D314" s="221" t="s">
        <v>155</v>
      </c>
      <c r="E314" s="44"/>
      <c r="F314" s="222" t="s">
        <v>3682</v>
      </c>
      <c r="G314" s="44"/>
      <c r="H314" s="44"/>
      <c r="I314" s="223"/>
      <c r="J314" s="44"/>
      <c r="K314" s="44"/>
      <c r="L314" s="48"/>
      <c r="M314" s="224"/>
      <c r="N314" s="225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T314" s="20" t="s">
        <v>155</v>
      </c>
      <c r="AU314" s="20" t="s">
        <v>164</v>
      </c>
    </row>
    <row r="315" s="12" customFormat="1" ht="22.8" customHeight="1">
      <c r="A315" s="12"/>
      <c r="B315" s="192"/>
      <c r="C315" s="193"/>
      <c r="D315" s="194" t="s">
        <v>77</v>
      </c>
      <c r="E315" s="206" t="s">
        <v>3838</v>
      </c>
      <c r="F315" s="206" t="s">
        <v>3839</v>
      </c>
      <c r="G315" s="193"/>
      <c r="H315" s="193"/>
      <c r="I315" s="196"/>
      <c r="J315" s="207">
        <f>BK315</f>
        <v>0</v>
      </c>
      <c r="K315" s="193"/>
      <c r="L315" s="198"/>
      <c r="M315" s="199"/>
      <c r="N315" s="200"/>
      <c r="O315" s="200"/>
      <c r="P315" s="201">
        <f>P316+SUM(P317:P336)</f>
        <v>0</v>
      </c>
      <c r="Q315" s="200"/>
      <c r="R315" s="201">
        <f>R316+SUM(R317:R336)</f>
        <v>0</v>
      </c>
      <c r="S315" s="200"/>
      <c r="T315" s="202">
        <f>T316+SUM(T317:T336)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03" t="s">
        <v>86</v>
      </c>
      <c r="AT315" s="204" t="s">
        <v>77</v>
      </c>
      <c r="AU315" s="204" t="s">
        <v>86</v>
      </c>
      <c r="AY315" s="203" t="s">
        <v>146</v>
      </c>
      <c r="BK315" s="205">
        <f>BK316+SUM(BK317:BK336)</f>
        <v>0</v>
      </c>
    </row>
    <row r="316" s="2" customFormat="1" ht="24.15" customHeight="1">
      <c r="A316" s="42"/>
      <c r="B316" s="43"/>
      <c r="C316" s="265" t="s">
        <v>1034</v>
      </c>
      <c r="D316" s="265" t="s">
        <v>286</v>
      </c>
      <c r="E316" s="266" t="s">
        <v>3840</v>
      </c>
      <c r="F316" s="267" t="s">
        <v>3841</v>
      </c>
      <c r="G316" s="268" t="s">
        <v>802</v>
      </c>
      <c r="H316" s="269">
        <v>1</v>
      </c>
      <c r="I316" s="270"/>
      <c r="J316" s="271">
        <f>ROUND(I316*H316,2)</f>
        <v>0</v>
      </c>
      <c r="K316" s="267" t="s">
        <v>3659</v>
      </c>
      <c r="L316" s="272"/>
      <c r="M316" s="273" t="s">
        <v>32</v>
      </c>
      <c r="N316" s="274" t="s">
        <v>49</v>
      </c>
      <c r="O316" s="88"/>
      <c r="P316" s="217">
        <f>O316*H316</f>
        <v>0</v>
      </c>
      <c r="Q316" s="217">
        <v>0</v>
      </c>
      <c r="R316" s="217">
        <f>Q316*H316</f>
        <v>0</v>
      </c>
      <c r="S316" s="217">
        <v>0</v>
      </c>
      <c r="T316" s="218">
        <f>S316*H316</f>
        <v>0</v>
      </c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R316" s="219" t="s">
        <v>538</v>
      </c>
      <c r="AT316" s="219" t="s">
        <v>286</v>
      </c>
      <c r="AU316" s="219" t="s">
        <v>88</v>
      </c>
      <c r="AY316" s="20" t="s">
        <v>146</v>
      </c>
      <c r="BE316" s="220">
        <f>IF(N316="základní",J316,0)</f>
        <v>0</v>
      </c>
      <c r="BF316" s="220">
        <f>IF(N316="snížená",J316,0)</f>
        <v>0</v>
      </c>
      <c r="BG316" s="220">
        <f>IF(N316="zákl. přenesená",J316,0)</f>
        <v>0</v>
      </c>
      <c r="BH316" s="220">
        <f>IF(N316="sníž. přenesená",J316,0)</f>
        <v>0</v>
      </c>
      <c r="BI316" s="220">
        <f>IF(N316="nulová",J316,0)</f>
        <v>0</v>
      </c>
      <c r="BJ316" s="20" t="s">
        <v>86</v>
      </c>
      <c r="BK316" s="220">
        <f>ROUND(I316*H316,2)</f>
        <v>0</v>
      </c>
      <c r="BL316" s="20" t="s">
        <v>362</v>
      </c>
      <c r="BM316" s="219" t="s">
        <v>1812</v>
      </c>
    </row>
    <row r="317" s="2" customFormat="1">
      <c r="A317" s="42"/>
      <c r="B317" s="43"/>
      <c r="C317" s="44"/>
      <c r="D317" s="221" t="s">
        <v>155</v>
      </c>
      <c r="E317" s="44"/>
      <c r="F317" s="222" t="s">
        <v>3841</v>
      </c>
      <c r="G317" s="44"/>
      <c r="H317" s="44"/>
      <c r="I317" s="223"/>
      <c r="J317" s="44"/>
      <c r="K317" s="44"/>
      <c r="L317" s="48"/>
      <c r="M317" s="224"/>
      <c r="N317" s="225"/>
      <c r="O317" s="88"/>
      <c r="P317" s="88"/>
      <c r="Q317" s="88"/>
      <c r="R317" s="88"/>
      <c r="S317" s="88"/>
      <c r="T317" s="89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T317" s="20" t="s">
        <v>155</v>
      </c>
      <c r="AU317" s="20" t="s">
        <v>88</v>
      </c>
    </row>
    <row r="318" s="2" customFormat="1" ht="24.15" customHeight="1">
      <c r="A318" s="42"/>
      <c r="B318" s="43"/>
      <c r="C318" s="265" t="s">
        <v>1042</v>
      </c>
      <c r="D318" s="265" t="s">
        <v>286</v>
      </c>
      <c r="E318" s="266" t="s">
        <v>3842</v>
      </c>
      <c r="F318" s="267" t="s">
        <v>3843</v>
      </c>
      <c r="G318" s="268" t="s">
        <v>802</v>
      </c>
      <c r="H318" s="269">
        <v>1</v>
      </c>
      <c r="I318" s="270"/>
      <c r="J318" s="271">
        <f>ROUND(I318*H318,2)</f>
        <v>0</v>
      </c>
      <c r="K318" s="267" t="s">
        <v>3659</v>
      </c>
      <c r="L318" s="272"/>
      <c r="M318" s="273" t="s">
        <v>32</v>
      </c>
      <c r="N318" s="274" t="s">
        <v>49</v>
      </c>
      <c r="O318" s="88"/>
      <c r="P318" s="217">
        <f>O318*H318</f>
        <v>0</v>
      </c>
      <c r="Q318" s="217">
        <v>0</v>
      </c>
      <c r="R318" s="217">
        <f>Q318*H318</f>
        <v>0</v>
      </c>
      <c r="S318" s="217">
        <v>0</v>
      </c>
      <c r="T318" s="218">
        <f>S318*H318</f>
        <v>0</v>
      </c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R318" s="219" t="s">
        <v>538</v>
      </c>
      <c r="AT318" s="219" t="s">
        <v>286</v>
      </c>
      <c r="AU318" s="219" t="s">
        <v>88</v>
      </c>
      <c r="AY318" s="20" t="s">
        <v>146</v>
      </c>
      <c r="BE318" s="220">
        <f>IF(N318="základní",J318,0)</f>
        <v>0</v>
      </c>
      <c r="BF318" s="220">
        <f>IF(N318="snížená",J318,0)</f>
        <v>0</v>
      </c>
      <c r="BG318" s="220">
        <f>IF(N318="zákl. přenesená",J318,0)</f>
        <v>0</v>
      </c>
      <c r="BH318" s="220">
        <f>IF(N318="sníž. přenesená",J318,0)</f>
        <v>0</v>
      </c>
      <c r="BI318" s="220">
        <f>IF(N318="nulová",J318,0)</f>
        <v>0</v>
      </c>
      <c r="BJ318" s="20" t="s">
        <v>86</v>
      </c>
      <c r="BK318" s="220">
        <f>ROUND(I318*H318,2)</f>
        <v>0</v>
      </c>
      <c r="BL318" s="20" t="s">
        <v>362</v>
      </c>
      <c r="BM318" s="219" t="s">
        <v>1826</v>
      </c>
    </row>
    <row r="319" s="2" customFormat="1">
      <c r="A319" s="42"/>
      <c r="B319" s="43"/>
      <c r="C319" s="44"/>
      <c r="D319" s="221" t="s">
        <v>155</v>
      </c>
      <c r="E319" s="44"/>
      <c r="F319" s="222" t="s">
        <v>3843</v>
      </c>
      <c r="G319" s="44"/>
      <c r="H319" s="44"/>
      <c r="I319" s="223"/>
      <c r="J319" s="44"/>
      <c r="K319" s="44"/>
      <c r="L319" s="48"/>
      <c r="M319" s="224"/>
      <c r="N319" s="225"/>
      <c r="O319" s="88"/>
      <c r="P319" s="88"/>
      <c r="Q319" s="88"/>
      <c r="R319" s="88"/>
      <c r="S319" s="88"/>
      <c r="T319" s="89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T319" s="20" t="s">
        <v>155</v>
      </c>
      <c r="AU319" s="20" t="s">
        <v>88</v>
      </c>
    </row>
    <row r="320" s="2" customFormat="1" ht="44.25" customHeight="1">
      <c r="A320" s="42"/>
      <c r="B320" s="43"/>
      <c r="C320" s="265" t="s">
        <v>1048</v>
      </c>
      <c r="D320" s="265" t="s">
        <v>286</v>
      </c>
      <c r="E320" s="266" t="s">
        <v>3844</v>
      </c>
      <c r="F320" s="267" t="s">
        <v>3845</v>
      </c>
      <c r="G320" s="268" t="s">
        <v>802</v>
      </c>
      <c r="H320" s="269">
        <v>46</v>
      </c>
      <c r="I320" s="270"/>
      <c r="J320" s="271">
        <f>ROUND(I320*H320,2)</f>
        <v>0</v>
      </c>
      <c r="K320" s="267" t="s">
        <v>3659</v>
      </c>
      <c r="L320" s="272"/>
      <c r="M320" s="273" t="s">
        <v>32</v>
      </c>
      <c r="N320" s="274" t="s">
        <v>49</v>
      </c>
      <c r="O320" s="88"/>
      <c r="P320" s="217">
        <f>O320*H320</f>
        <v>0</v>
      </c>
      <c r="Q320" s="217">
        <v>0</v>
      </c>
      <c r="R320" s="217">
        <f>Q320*H320</f>
        <v>0</v>
      </c>
      <c r="S320" s="217">
        <v>0</v>
      </c>
      <c r="T320" s="218">
        <f>S320*H320</f>
        <v>0</v>
      </c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R320" s="219" t="s">
        <v>538</v>
      </c>
      <c r="AT320" s="219" t="s">
        <v>286</v>
      </c>
      <c r="AU320" s="219" t="s">
        <v>88</v>
      </c>
      <c r="AY320" s="20" t="s">
        <v>146</v>
      </c>
      <c r="BE320" s="220">
        <f>IF(N320="základní",J320,0)</f>
        <v>0</v>
      </c>
      <c r="BF320" s="220">
        <f>IF(N320="snížená",J320,0)</f>
        <v>0</v>
      </c>
      <c r="BG320" s="220">
        <f>IF(N320="zákl. přenesená",J320,0)</f>
        <v>0</v>
      </c>
      <c r="BH320" s="220">
        <f>IF(N320="sníž. přenesená",J320,0)</f>
        <v>0</v>
      </c>
      <c r="BI320" s="220">
        <f>IF(N320="nulová",J320,0)</f>
        <v>0</v>
      </c>
      <c r="BJ320" s="20" t="s">
        <v>86</v>
      </c>
      <c r="BK320" s="220">
        <f>ROUND(I320*H320,2)</f>
        <v>0</v>
      </c>
      <c r="BL320" s="20" t="s">
        <v>362</v>
      </c>
      <c r="BM320" s="219" t="s">
        <v>1834</v>
      </c>
    </row>
    <row r="321" s="2" customFormat="1">
      <c r="A321" s="42"/>
      <c r="B321" s="43"/>
      <c r="C321" s="44"/>
      <c r="D321" s="221" t="s">
        <v>155</v>
      </c>
      <c r="E321" s="44"/>
      <c r="F321" s="222" t="s">
        <v>3845</v>
      </c>
      <c r="G321" s="44"/>
      <c r="H321" s="44"/>
      <c r="I321" s="223"/>
      <c r="J321" s="44"/>
      <c r="K321" s="44"/>
      <c r="L321" s="48"/>
      <c r="M321" s="224"/>
      <c r="N321" s="225"/>
      <c r="O321" s="88"/>
      <c r="P321" s="88"/>
      <c r="Q321" s="88"/>
      <c r="R321" s="88"/>
      <c r="S321" s="88"/>
      <c r="T321" s="89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T321" s="20" t="s">
        <v>155</v>
      </c>
      <c r="AU321" s="20" t="s">
        <v>88</v>
      </c>
    </row>
    <row r="322" s="2" customFormat="1" ht="49.05" customHeight="1">
      <c r="A322" s="42"/>
      <c r="B322" s="43"/>
      <c r="C322" s="265" t="s">
        <v>1053</v>
      </c>
      <c r="D322" s="265" t="s">
        <v>286</v>
      </c>
      <c r="E322" s="266" t="s">
        <v>3846</v>
      </c>
      <c r="F322" s="267" t="s">
        <v>3847</v>
      </c>
      <c r="G322" s="268" t="s">
        <v>802</v>
      </c>
      <c r="H322" s="269">
        <v>46</v>
      </c>
      <c r="I322" s="270"/>
      <c r="J322" s="271">
        <f>ROUND(I322*H322,2)</f>
        <v>0</v>
      </c>
      <c r="K322" s="267" t="s">
        <v>3659</v>
      </c>
      <c r="L322" s="272"/>
      <c r="M322" s="273" t="s">
        <v>32</v>
      </c>
      <c r="N322" s="274" t="s">
        <v>49</v>
      </c>
      <c r="O322" s="88"/>
      <c r="P322" s="217">
        <f>O322*H322</f>
        <v>0</v>
      </c>
      <c r="Q322" s="217">
        <v>0</v>
      </c>
      <c r="R322" s="217">
        <f>Q322*H322</f>
        <v>0</v>
      </c>
      <c r="S322" s="217">
        <v>0</v>
      </c>
      <c r="T322" s="218">
        <f>S322*H322</f>
        <v>0</v>
      </c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R322" s="219" t="s">
        <v>538</v>
      </c>
      <c r="AT322" s="219" t="s">
        <v>286</v>
      </c>
      <c r="AU322" s="219" t="s">
        <v>88</v>
      </c>
      <c r="AY322" s="20" t="s">
        <v>146</v>
      </c>
      <c r="BE322" s="220">
        <f>IF(N322="základní",J322,0)</f>
        <v>0</v>
      </c>
      <c r="BF322" s="220">
        <f>IF(N322="snížená",J322,0)</f>
        <v>0</v>
      </c>
      <c r="BG322" s="220">
        <f>IF(N322="zákl. přenesená",J322,0)</f>
        <v>0</v>
      </c>
      <c r="BH322" s="220">
        <f>IF(N322="sníž. přenesená",J322,0)</f>
        <v>0</v>
      </c>
      <c r="BI322" s="220">
        <f>IF(N322="nulová",J322,0)</f>
        <v>0</v>
      </c>
      <c r="BJ322" s="20" t="s">
        <v>86</v>
      </c>
      <c r="BK322" s="220">
        <f>ROUND(I322*H322,2)</f>
        <v>0</v>
      </c>
      <c r="BL322" s="20" t="s">
        <v>362</v>
      </c>
      <c r="BM322" s="219" t="s">
        <v>1848</v>
      </c>
    </row>
    <row r="323" s="2" customFormat="1">
      <c r="A323" s="42"/>
      <c r="B323" s="43"/>
      <c r="C323" s="44"/>
      <c r="D323" s="221" t="s">
        <v>155</v>
      </c>
      <c r="E323" s="44"/>
      <c r="F323" s="222" t="s">
        <v>3847</v>
      </c>
      <c r="G323" s="44"/>
      <c r="H323" s="44"/>
      <c r="I323" s="223"/>
      <c r="J323" s="44"/>
      <c r="K323" s="44"/>
      <c r="L323" s="48"/>
      <c r="M323" s="224"/>
      <c r="N323" s="225"/>
      <c r="O323" s="88"/>
      <c r="P323" s="88"/>
      <c r="Q323" s="88"/>
      <c r="R323" s="88"/>
      <c r="S323" s="88"/>
      <c r="T323" s="89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T323" s="20" t="s">
        <v>155</v>
      </c>
      <c r="AU323" s="20" t="s">
        <v>88</v>
      </c>
    </row>
    <row r="324" s="2" customFormat="1" ht="16.5" customHeight="1">
      <c r="A324" s="42"/>
      <c r="B324" s="43"/>
      <c r="C324" s="265" t="s">
        <v>1059</v>
      </c>
      <c r="D324" s="265" t="s">
        <v>286</v>
      </c>
      <c r="E324" s="266" t="s">
        <v>3848</v>
      </c>
      <c r="F324" s="267" t="s">
        <v>3849</v>
      </c>
      <c r="G324" s="268" t="s">
        <v>802</v>
      </c>
      <c r="H324" s="269">
        <v>1</v>
      </c>
      <c r="I324" s="270"/>
      <c r="J324" s="271">
        <f>ROUND(I324*H324,2)</f>
        <v>0</v>
      </c>
      <c r="K324" s="267" t="s">
        <v>3801</v>
      </c>
      <c r="L324" s="272"/>
      <c r="M324" s="273" t="s">
        <v>32</v>
      </c>
      <c r="N324" s="274" t="s">
        <v>49</v>
      </c>
      <c r="O324" s="88"/>
      <c r="P324" s="217">
        <f>O324*H324</f>
        <v>0</v>
      </c>
      <c r="Q324" s="217">
        <v>0</v>
      </c>
      <c r="R324" s="217">
        <f>Q324*H324</f>
        <v>0</v>
      </c>
      <c r="S324" s="217">
        <v>0</v>
      </c>
      <c r="T324" s="218">
        <f>S324*H324</f>
        <v>0</v>
      </c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R324" s="219" t="s">
        <v>538</v>
      </c>
      <c r="AT324" s="219" t="s">
        <v>286</v>
      </c>
      <c r="AU324" s="219" t="s">
        <v>88</v>
      </c>
      <c r="AY324" s="20" t="s">
        <v>146</v>
      </c>
      <c r="BE324" s="220">
        <f>IF(N324="základní",J324,0)</f>
        <v>0</v>
      </c>
      <c r="BF324" s="220">
        <f>IF(N324="snížená",J324,0)</f>
        <v>0</v>
      </c>
      <c r="BG324" s="220">
        <f>IF(N324="zákl. přenesená",J324,0)</f>
        <v>0</v>
      </c>
      <c r="BH324" s="220">
        <f>IF(N324="sníž. přenesená",J324,0)</f>
        <v>0</v>
      </c>
      <c r="BI324" s="220">
        <f>IF(N324="nulová",J324,0)</f>
        <v>0</v>
      </c>
      <c r="BJ324" s="20" t="s">
        <v>86</v>
      </c>
      <c r="BK324" s="220">
        <f>ROUND(I324*H324,2)</f>
        <v>0</v>
      </c>
      <c r="BL324" s="20" t="s">
        <v>362</v>
      </c>
      <c r="BM324" s="219" t="s">
        <v>1854</v>
      </c>
    </row>
    <row r="325" s="2" customFormat="1">
      <c r="A325" s="42"/>
      <c r="B325" s="43"/>
      <c r="C325" s="44"/>
      <c r="D325" s="221" t="s">
        <v>155</v>
      </c>
      <c r="E325" s="44"/>
      <c r="F325" s="222" t="s">
        <v>3849</v>
      </c>
      <c r="G325" s="44"/>
      <c r="H325" s="44"/>
      <c r="I325" s="223"/>
      <c r="J325" s="44"/>
      <c r="K325" s="44"/>
      <c r="L325" s="48"/>
      <c r="M325" s="224"/>
      <c r="N325" s="225"/>
      <c r="O325" s="88"/>
      <c r="P325" s="88"/>
      <c r="Q325" s="88"/>
      <c r="R325" s="88"/>
      <c r="S325" s="88"/>
      <c r="T325" s="89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T325" s="20" t="s">
        <v>155</v>
      </c>
      <c r="AU325" s="20" t="s">
        <v>88</v>
      </c>
    </row>
    <row r="326" s="2" customFormat="1" ht="16.5" customHeight="1">
      <c r="A326" s="42"/>
      <c r="B326" s="43"/>
      <c r="C326" s="265" t="s">
        <v>1064</v>
      </c>
      <c r="D326" s="265" t="s">
        <v>286</v>
      </c>
      <c r="E326" s="266" t="s">
        <v>3850</v>
      </c>
      <c r="F326" s="267" t="s">
        <v>3851</v>
      </c>
      <c r="G326" s="268" t="s">
        <v>802</v>
      </c>
      <c r="H326" s="269">
        <v>1</v>
      </c>
      <c r="I326" s="270"/>
      <c r="J326" s="271">
        <f>ROUND(I326*H326,2)</f>
        <v>0</v>
      </c>
      <c r="K326" s="267" t="s">
        <v>3801</v>
      </c>
      <c r="L326" s="272"/>
      <c r="M326" s="273" t="s">
        <v>32</v>
      </c>
      <c r="N326" s="274" t="s">
        <v>49</v>
      </c>
      <c r="O326" s="88"/>
      <c r="P326" s="217">
        <f>O326*H326</f>
        <v>0</v>
      </c>
      <c r="Q326" s="217">
        <v>0</v>
      </c>
      <c r="R326" s="217">
        <f>Q326*H326</f>
        <v>0</v>
      </c>
      <c r="S326" s="217">
        <v>0</v>
      </c>
      <c r="T326" s="218">
        <f>S326*H326</f>
        <v>0</v>
      </c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R326" s="219" t="s">
        <v>538</v>
      </c>
      <c r="AT326" s="219" t="s">
        <v>286</v>
      </c>
      <c r="AU326" s="219" t="s">
        <v>88</v>
      </c>
      <c r="AY326" s="20" t="s">
        <v>146</v>
      </c>
      <c r="BE326" s="220">
        <f>IF(N326="základní",J326,0)</f>
        <v>0</v>
      </c>
      <c r="BF326" s="220">
        <f>IF(N326="snížená",J326,0)</f>
        <v>0</v>
      </c>
      <c r="BG326" s="220">
        <f>IF(N326="zákl. přenesená",J326,0)</f>
        <v>0</v>
      </c>
      <c r="BH326" s="220">
        <f>IF(N326="sníž. přenesená",J326,0)</f>
        <v>0</v>
      </c>
      <c r="BI326" s="220">
        <f>IF(N326="nulová",J326,0)</f>
        <v>0</v>
      </c>
      <c r="BJ326" s="20" t="s">
        <v>86</v>
      </c>
      <c r="BK326" s="220">
        <f>ROUND(I326*H326,2)</f>
        <v>0</v>
      </c>
      <c r="BL326" s="20" t="s">
        <v>362</v>
      </c>
      <c r="BM326" s="219" t="s">
        <v>1868</v>
      </c>
    </row>
    <row r="327" s="2" customFormat="1">
      <c r="A327" s="42"/>
      <c r="B327" s="43"/>
      <c r="C327" s="44"/>
      <c r="D327" s="221" t="s">
        <v>155</v>
      </c>
      <c r="E327" s="44"/>
      <c r="F327" s="222" t="s">
        <v>3851</v>
      </c>
      <c r="G327" s="44"/>
      <c r="H327" s="44"/>
      <c r="I327" s="223"/>
      <c r="J327" s="44"/>
      <c r="K327" s="44"/>
      <c r="L327" s="48"/>
      <c r="M327" s="224"/>
      <c r="N327" s="225"/>
      <c r="O327" s="88"/>
      <c r="P327" s="88"/>
      <c r="Q327" s="88"/>
      <c r="R327" s="88"/>
      <c r="S327" s="88"/>
      <c r="T327" s="89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T327" s="20" t="s">
        <v>155</v>
      </c>
      <c r="AU327" s="20" t="s">
        <v>88</v>
      </c>
    </row>
    <row r="328" s="2" customFormat="1" ht="16.5" customHeight="1">
      <c r="A328" s="42"/>
      <c r="B328" s="43"/>
      <c r="C328" s="265" t="s">
        <v>1066</v>
      </c>
      <c r="D328" s="265" t="s">
        <v>286</v>
      </c>
      <c r="E328" s="266" t="s">
        <v>3852</v>
      </c>
      <c r="F328" s="267" t="s">
        <v>3853</v>
      </c>
      <c r="G328" s="268" t="s">
        <v>802</v>
      </c>
      <c r="H328" s="269">
        <v>46</v>
      </c>
      <c r="I328" s="270"/>
      <c r="J328" s="271">
        <f>ROUND(I328*H328,2)</f>
        <v>0</v>
      </c>
      <c r="K328" s="267" t="s">
        <v>3801</v>
      </c>
      <c r="L328" s="272"/>
      <c r="M328" s="273" t="s">
        <v>32</v>
      </c>
      <c r="N328" s="274" t="s">
        <v>49</v>
      </c>
      <c r="O328" s="88"/>
      <c r="P328" s="217">
        <f>O328*H328</f>
        <v>0</v>
      </c>
      <c r="Q328" s="217">
        <v>0</v>
      </c>
      <c r="R328" s="217">
        <f>Q328*H328</f>
        <v>0</v>
      </c>
      <c r="S328" s="217">
        <v>0</v>
      </c>
      <c r="T328" s="218">
        <f>S328*H328</f>
        <v>0</v>
      </c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R328" s="219" t="s">
        <v>538</v>
      </c>
      <c r="AT328" s="219" t="s">
        <v>286</v>
      </c>
      <c r="AU328" s="219" t="s">
        <v>88</v>
      </c>
      <c r="AY328" s="20" t="s">
        <v>146</v>
      </c>
      <c r="BE328" s="220">
        <f>IF(N328="základní",J328,0)</f>
        <v>0</v>
      </c>
      <c r="BF328" s="220">
        <f>IF(N328="snížená",J328,0)</f>
        <v>0</v>
      </c>
      <c r="BG328" s="220">
        <f>IF(N328="zákl. přenesená",J328,0)</f>
        <v>0</v>
      </c>
      <c r="BH328" s="220">
        <f>IF(N328="sníž. přenesená",J328,0)</f>
        <v>0</v>
      </c>
      <c r="BI328" s="220">
        <f>IF(N328="nulová",J328,0)</f>
        <v>0</v>
      </c>
      <c r="BJ328" s="20" t="s">
        <v>86</v>
      </c>
      <c r="BK328" s="220">
        <f>ROUND(I328*H328,2)</f>
        <v>0</v>
      </c>
      <c r="BL328" s="20" t="s">
        <v>362</v>
      </c>
      <c r="BM328" s="219" t="s">
        <v>1880</v>
      </c>
    </row>
    <row r="329" s="2" customFormat="1">
      <c r="A329" s="42"/>
      <c r="B329" s="43"/>
      <c r="C329" s="44"/>
      <c r="D329" s="221" t="s">
        <v>155</v>
      </c>
      <c r="E329" s="44"/>
      <c r="F329" s="222" t="s">
        <v>3853</v>
      </c>
      <c r="G329" s="44"/>
      <c r="H329" s="44"/>
      <c r="I329" s="223"/>
      <c r="J329" s="44"/>
      <c r="K329" s="44"/>
      <c r="L329" s="48"/>
      <c r="M329" s="224"/>
      <c r="N329" s="225"/>
      <c r="O329" s="88"/>
      <c r="P329" s="88"/>
      <c r="Q329" s="88"/>
      <c r="R329" s="88"/>
      <c r="S329" s="88"/>
      <c r="T329" s="89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T329" s="20" t="s">
        <v>155</v>
      </c>
      <c r="AU329" s="20" t="s">
        <v>88</v>
      </c>
    </row>
    <row r="330" s="2" customFormat="1" ht="16.5" customHeight="1">
      <c r="A330" s="42"/>
      <c r="B330" s="43"/>
      <c r="C330" s="265" t="s">
        <v>1070</v>
      </c>
      <c r="D330" s="265" t="s">
        <v>286</v>
      </c>
      <c r="E330" s="266" t="s">
        <v>3854</v>
      </c>
      <c r="F330" s="267" t="s">
        <v>3855</v>
      </c>
      <c r="G330" s="268" t="s">
        <v>802</v>
      </c>
      <c r="H330" s="269">
        <v>1</v>
      </c>
      <c r="I330" s="270"/>
      <c r="J330" s="271">
        <f>ROUND(I330*H330,2)</f>
        <v>0</v>
      </c>
      <c r="K330" s="267" t="s">
        <v>3801</v>
      </c>
      <c r="L330" s="272"/>
      <c r="M330" s="273" t="s">
        <v>32</v>
      </c>
      <c r="N330" s="274" t="s">
        <v>49</v>
      </c>
      <c r="O330" s="88"/>
      <c r="P330" s="217">
        <f>O330*H330</f>
        <v>0</v>
      </c>
      <c r="Q330" s="217">
        <v>0</v>
      </c>
      <c r="R330" s="217">
        <f>Q330*H330</f>
        <v>0</v>
      </c>
      <c r="S330" s="217">
        <v>0</v>
      </c>
      <c r="T330" s="218">
        <f>S330*H330</f>
        <v>0</v>
      </c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R330" s="219" t="s">
        <v>538</v>
      </c>
      <c r="AT330" s="219" t="s">
        <v>286</v>
      </c>
      <c r="AU330" s="219" t="s">
        <v>88</v>
      </c>
      <c r="AY330" s="20" t="s">
        <v>146</v>
      </c>
      <c r="BE330" s="220">
        <f>IF(N330="základní",J330,0)</f>
        <v>0</v>
      </c>
      <c r="BF330" s="220">
        <f>IF(N330="snížená",J330,0)</f>
        <v>0</v>
      </c>
      <c r="BG330" s="220">
        <f>IF(N330="zákl. přenesená",J330,0)</f>
        <v>0</v>
      </c>
      <c r="BH330" s="220">
        <f>IF(N330="sníž. přenesená",J330,0)</f>
        <v>0</v>
      </c>
      <c r="BI330" s="220">
        <f>IF(N330="nulová",J330,0)</f>
        <v>0</v>
      </c>
      <c r="BJ330" s="20" t="s">
        <v>86</v>
      </c>
      <c r="BK330" s="220">
        <f>ROUND(I330*H330,2)</f>
        <v>0</v>
      </c>
      <c r="BL330" s="20" t="s">
        <v>362</v>
      </c>
      <c r="BM330" s="219" t="s">
        <v>1890</v>
      </c>
    </row>
    <row r="331" s="2" customFormat="1">
      <c r="A331" s="42"/>
      <c r="B331" s="43"/>
      <c r="C331" s="44"/>
      <c r="D331" s="221" t="s">
        <v>155</v>
      </c>
      <c r="E331" s="44"/>
      <c r="F331" s="222" t="s">
        <v>3855</v>
      </c>
      <c r="G331" s="44"/>
      <c r="H331" s="44"/>
      <c r="I331" s="223"/>
      <c r="J331" s="44"/>
      <c r="K331" s="44"/>
      <c r="L331" s="48"/>
      <c r="M331" s="224"/>
      <c r="N331" s="225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0" t="s">
        <v>155</v>
      </c>
      <c r="AU331" s="20" t="s">
        <v>88</v>
      </c>
    </row>
    <row r="332" s="2" customFormat="1" ht="16.5" customHeight="1">
      <c r="A332" s="42"/>
      <c r="B332" s="43"/>
      <c r="C332" s="265" t="s">
        <v>1076</v>
      </c>
      <c r="D332" s="265" t="s">
        <v>286</v>
      </c>
      <c r="E332" s="266" t="s">
        <v>3856</v>
      </c>
      <c r="F332" s="267" t="s">
        <v>3857</v>
      </c>
      <c r="G332" s="268" t="s">
        <v>303</v>
      </c>
      <c r="H332" s="269">
        <v>250</v>
      </c>
      <c r="I332" s="270"/>
      <c r="J332" s="271">
        <f>ROUND(I332*H332,2)</f>
        <v>0</v>
      </c>
      <c r="K332" s="267" t="s">
        <v>3659</v>
      </c>
      <c r="L332" s="272"/>
      <c r="M332" s="273" t="s">
        <v>32</v>
      </c>
      <c r="N332" s="274" t="s">
        <v>49</v>
      </c>
      <c r="O332" s="88"/>
      <c r="P332" s="217">
        <f>O332*H332</f>
        <v>0</v>
      </c>
      <c r="Q332" s="217">
        <v>0</v>
      </c>
      <c r="R332" s="217">
        <f>Q332*H332</f>
        <v>0</v>
      </c>
      <c r="S332" s="217">
        <v>0</v>
      </c>
      <c r="T332" s="218">
        <f>S332*H332</f>
        <v>0</v>
      </c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R332" s="219" t="s">
        <v>538</v>
      </c>
      <c r="AT332" s="219" t="s">
        <v>286</v>
      </c>
      <c r="AU332" s="219" t="s">
        <v>88</v>
      </c>
      <c r="AY332" s="20" t="s">
        <v>146</v>
      </c>
      <c r="BE332" s="220">
        <f>IF(N332="základní",J332,0)</f>
        <v>0</v>
      </c>
      <c r="BF332" s="220">
        <f>IF(N332="snížená",J332,0)</f>
        <v>0</v>
      </c>
      <c r="BG332" s="220">
        <f>IF(N332="zákl. přenesená",J332,0)</f>
        <v>0</v>
      </c>
      <c r="BH332" s="220">
        <f>IF(N332="sníž. přenesená",J332,0)</f>
        <v>0</v>
      </c>
      <c r="BI332" s="220">
        <f>IF(N332="nulová",J332,0)</f>
        <v>0</v>
      </c>
      <c r="BJ332" s="20" t="s">
        <v>86</v>
      </c>
      <c r="BK332" s="220">
        <f>ROUND(I332*H332,2)</f>
        <v>0</v>
      </c>
      <c r="BL332" s="20" t="s">
        <v>362</v>
      </c>
      <c r="BM332" s="219" t="s">
        <v>1909</v>
      </c>
    </row>
    <row r="333" s="2" customFormat="1">
      <c r="A333" s="42"/>
      <c r="B333" s="43"/>
      <c r="C333" s="44"/>
      <c r="D333" s="221" t="s">
        <v>155</v>
      </c>
      <c r="E333" s="44"/>
      <c r="F333" s="222" t="s">
        <v>3857</v>
      </c>
      <c r="G333" s="44"/>
      <c r="H333" s="44"/>
      <c r="I333" s="223"/>
      <c r="J333" s="44"/>
      <c r="K333" s="44"/>
      <c r="L333" s="48"/>
      <c r="M333" s="224"/>
      <c r="N333" s="225"/>
      <c r="O333" s="88"/>
      <c r="P333" s="88"/>
      <c r="Q333" s="88"/>
      <c r="R333" s="88"/>
      <c r="S333" s="88"/>
      <c r="T333" s="89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T333" s="20" t="s">
        <v>155</v>
      </c>
      <c r="AU333" s="20" t="s">
        <v>88</v>
      </c>
    </row>
    <row r="334" s="2" customFormat="1" ht="24.15" customHeight="1">
      <c r="A334" s="42"/>
      <c r="B334" s="43"/>
      <c r="C334" s="265" t="s">
        <v>1081</v>
      </c>
      <c r="D334" s="265" t="s">
        <v>286</v>
      </c>
      <c r="E334" s="266" t="s">
        <v>3858</v>
      </c>
      <c r="F334" s="267" t="s">
        <v>3859</v>
      </c>
      <c r="G334" s="268" t="s">
        <v>802</v>
      </c>
      <c r="H334" s="269">
        <v>1</v>
      </c>
      <c r="I334" s="270"/>
      <c r="J334" s="271">
        <f>ROUND(I334*H334,2)</f>
        <v>0</v>
      </c>
      <c r="K334" s="267" t="s">
        <v>3801</v>
      </c>
      <c r="L334" s="272"/>
      <c r="M334" s="273" t="s">
        <v>32</v>
      </c>
      <c r="N334" s="274" t="s">
        <v>49</v>
      </c>
      <c r="O334" s="88"/>
      <c r="P334" s="217">
        <f>O334*H334</f>
        <v>0</v>
      </c>
      <c r="Q334" s="217">
        <v>0</v>
      </c>
      <c r="R334" s="217">
        <f>Q334*H334</f>
        <v>0</v>
      </c>
      <c r="S334" s="217">
        <v>0</v>
      </c>
      <c r="T334" s="218">
        <f>S334*H334</f>
        <v>0</v>
      </c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R334" s="219" t="s">
        <v>538</v>
      </c>
      <c r="AT334" s="219" t="s">
        <v>286</v>
      </c>
      <c r="AU334" s="219" t="s">
        <v>88</v>
      </c>
      <c r="AY334" s="20" t="s">
        <v>146</v>
      </c>
      <c r="BE334" s="220">
        <f>IF(N334="základní",J334,0)</f>
        <v>0</v>
      </c>
      <c r="BF334" s="220">
        <f>IF(N334="snížená",J334,0)</f>
        <v>0</v>
      </c>
      <c r="BG334" s="220">
        <f>IF(N334="zákl. přenesená",J334,0)</f>
        <v>0</v>
      </c>
      <c r="BH334" s="220">
        <f>IF(N334="sníž. přenesená",J334,0)</f>
        <v>0</v>
      </c>
      <c r="BI334" s="220">
        <f>IF(N334="nulová",J334,0)</f>
        <v>0</v>
      </c>
      <c r="BJ334" s="20" t="s">
        <v>86</v>
      </c>
      <c r="BK334" s="220">
        <f>ROUND(I334*H334,2)</f>
        <v>0</v>
      </c>
      <c r="BL334" s="20" t="s">
        <v>362</v>
      </c>
      <c r="BM334" s="219" t="s">
        <v>1921</v>
      </c>
    </row>
    <row r="335" s="2" customFormat="1">
      <c r="A335" s="42"/>
      <c r="B335" s="43"/>
      <c r="C335" s="44"/>
      <c r="D335" s="221" t="s">
        <v>155</v>
      </c>
      <c r="E335" s="44"/>
      <c r="F335" s="222" t="s">
        <v>3859</v>
      </c>
      <c r="G335" s="44"/>
      <c r="H335" s="44"/>
      <c r="I335" s="223"/>
      <c r="J335" s="44"/>
      <c r="K335" s="44"/>
      <c r="L335" s="48"/>
      <c r="M335" s="224"/>
      <c r="N335" s="225"/>
      <c r="O335" s="88"/>
      <c r="P335" s="88"/>
      <c r="Q335" s="88"/>
      <c r="R335" s="88"/>
      <c r="S335" s="88"/>
      <c r="T335" s="89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T335" s="20" t="s">
        <v>155</v>
      </c>
      <c r="AU335" s="20" t="s">
        <v>88</v>
      </c>
    </row>
    <row r="336" s="12" customFormat="1" ht="20.88" customHeight="1">
      <c r="A336" s="12"/>
      <c r="B336" s="192"/>
      <c r="C336" s="193"/>
      <c r="D336" s="194" t="s">
        <v>77</v>
      </c>
      <c r="E336" s="206" t="s">
        <v>3860</v>
      </c>
      <c r="F336" s="206" t="s">
        <v>2705</v>
      </c>
      <c r="G336" s="193"/>
      <c r="H336" s="193"/>
      <c r="I336" s="196"/>
      <c r="J336" s="207">
        <f>BK336</f>
        <v>0</v>
      </c>
      <c r="K336" s="193"/>
      <c r="L336" s="198"/>
      <c r="M336" s="199"/>
      <c r="N336" s="200"/>
      <c r="O336" s="200"/>
      <c r="P336" s="201">
        <f>SUM(P337:P339)</f>
        <v>0</v>
      </c>
      <c r="Q336" s="200"/>
      <c r="R336" s="201">
        <f>SUM(R337:R339)</f>
        <v>0</v>
      </c>
      <c r="S336" s="200"/>
      <c r="T336" s="202">
        <f>SUM(T337:T339)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03" t="s">
        <v>86</v>
      </c>
      <c r="AT336" s="204" t="s">
        <v>77</v>
      </c>
      <c r="AU336" s="204" t="s">
        <v>88</v>
      </c>
      <c r="AY336" s="203" t="s">
        <v>146</v>
      </c>
      <c r="BK336" s="205">
        <f>SUM(BK337:BK339)</f>
        <v>0</v>
      </c>
    </row>
    <row r="337" s="2" customFormat="1" ht="37.8" customHeight="1">
      <c r="A337" s="42"/>
      <c r="B337" s="43"/>
      <c r="C337" s="265" t="s">
        <v>1096</v>
      </c>
      <c r="D337" s="265" t="s">
        <v>286</v>
      </c>
      <c r="E337" s="266" t="s">
        <v>3861</v>
      </c>
      <c r="F337" s="267" t="s">
        <v>3862</v>
      </c>
      <c r="G337" s="268" t="s">
        <v>32</v>
      </c>
      <c r="H337" s="269">
        <v>1</v>
      </c>
      <c r="I337" s="270"/>
      <c r="J337" s="271">
        <f>ROUND(I337*H337,2)</f>
        <v>0</v>
      </c>
      <c r="K337" s="267" t="s">
        <v>3659</v>
      </c>
      <c r="L337" s="272"/>
      <c r="M337" s="273" t="s">
        <v>32</v>
      </c>
      <c r="N337" s="274" t="s">
        <v>49</v>
      </c>
      <c r="O337" s="88"/>
      <c r="P337" s="217">
        <f>O337*H337</f>
        <v>0</v>
      </c>
      <c r="Q337" s="217">
        <v>0</v>
      </c>
      <c r="R337" s="217">
        <f>Q337*H337</f>
        <v>0</v>
      </c>
      <c r="S337" s="217">
        <v>0</v>
      </c>
      <c r="T337" s="218">
        <f>S337*H337</f>
        <v>0</v>
      </c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R337" s="219" t="s">
        <v>538</v>
      </c>
      <c r="AT337" s="219" t="s">
        <v>286</v>
      </c>
      <c r="AU337" s="219" t="s">
        <v>164</v>
      </c>
      <c r="AY337" s="20" t="s">
        <v>146</v>
      </c>
      <c r="BE337" s="220">
        <f>IF(N337="základní",J337,0)</f>
        <v>0</v>
      </c>
      <c r="BF337" s="220">
        <f>IF(N337="snížená",J337,0)</f>
        <v>0</v>
      </c>
      <c r="BG337" s="220">
        <f>IF(N337="zákl. přenesená",J337,0)</f>
        <v>0</v>
      </c>
      <c r="BH337" s="220">
        <f>IF(N337="sníž. přenesená",J337,0)</f>
        <v>0</v>
      </c>
      <c r="BI337" s="220">
        <f>IF(N337="nulová",J337,0)</f>
        <v>0</v>
      </c>
      <c r="BJ337" s="20" t="s">
        <v>86</v>
      </c>
      <c r="BK337" s="220">
        <f>ROUND(I337*H337,2)</f>
        <v>0</v>
      </c>
      <c r="BL337" s="20" t="s">
        <v>362</v>
      </c>
      <c r="BM337" s="219" t="s">
        <v>1930</v>
      </c>
    </row>
    <row r="338" s="2" customFormat="1">
      <c r="A338" s="42"/>
      <c r="B338" s="43"/>
      <c r="C338" s="44"/>
      <c r="D338" s="221" t="s">
        <v>155</v>
      </c>
      <c r="E338" s="44"/>
      <c r="F338" s="222" t="s">
        <v>3862</v>
      </c>
      <c r="G338" s="44"/>
      <c r="H338" s="44"/>
      <c r="I338" s="223"/>
      <c r="J338" s="44"/>
      <c r="K338" s="44"/>
      <c r="L338" s="48"/>
      <c r="M338" s="224"/>
      <c r="N338" s="225"/>
      <c r="O338" s="88"/>
      <c r="P338" s="88"/>
      <c r="Q338" s="88"/>
      <c r="R338" s="88"/>
      <c r="S338" s="88"/>
      <c r="T338" s="89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T338" s="20" t="s">
        <v>155</v>
      </c>
      <c r="AU338" s="20" t="s">
        <v>164</v>
      </c>
    </row>
    <row r="339" s="2" customFormat="1">
      <c r="A339" s="42"/>
      <c r="B339" s="43"/>
      <c r="C339" s="44"/>
      <c r="D339" s="221" t="s">
        <v>162</v>
      </c>
      <c r="E339" s="44"/>
      <c r="F339" s="228" t="s">
        <v>3863</v>
      </c>
      <c r="G339" s="44"/>
      <c r="H339" s="44"/>
      <c r="I339" s="223"/>
      <c r="J339" s="44"/>
      <c r="K339" s="44"/>
      <c r="L339" s="48"/>
      <c r="M339" s="224"/>
      <c r="N339" s="225"/>
      <c r="O339" s="88"/>
      <c r="P339" s="88"/>
      <c r="Q339" s="88"/>
      <c r="R339" s="88"/>
      <c r="S339" s="88"/>
      <c r="T339" s="89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T339" s="20" t="s">
        <v>162</v>
      </c>
      <c r="AU339" s="20" t="s">
        <v>164</v>
      </c>
    </row>
    <row r="340" s="12" customFormat="1" ht="22.8" customHeight="1">
      <c r="A340" s="12"/>
      <c r="B340" s="192"/>
      <c r="C340" s="193"/>
      <c r="D340" s="194" t="s">
        <v>77</v>
      </c>
      <c r="E340" s="206" t="s">
        <v>3864</v>
      </c>
      <c r="F340" s="206" t="s">
        <v>3865</v>
      </c>
      <c r="G340" s="193"/>
      <c r="H340" s="193"/>
      <c r="I340" s="196"/>
      <c r="J340" s="207">
        <f>BK340</f>
        <v>0</v>
      </c>
      <c r="K340" s="193"/>
      <c r="L340" s="198"/>
      <c r="M340" s="199"/>
      <c r="N340" s="200"/>
      <c r="O340" s="200"/>
      <c r="P340" s="201">
        <f>P341+P351+P370+P373+P404+P421+P431+P468+P473+P499+P527+P550+P581</f>
        <v>0</v>
      </c>
      <c r="Q340" s="200"/>
      <c r="R340" s="201">
        <f>R341+R351+R370+R373+R404+R421+R431+R468+R473+R499+R527+R550+R581</f>
        <v>0</v>
      </c>
      <c r="S340" s="200"/>
      <c r="T340" s="202">
        <f>T341+T351+T370+T373+T404+T421+T431+T468+T473+T499+T527+T550+T581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03" t="s">
        <v>86</v>
      </c>
      <c r="AT340" s="204" t="s">
        <v>77</v>
      </c>
      <c r="AU340" s="204" t="s">
        <v>86</v>
      </c>
      <c r="AY340" s="203" t="s">
        <v>146</v>
      </c>
      <c r="BK340" s="205">
        <f>BK341+BK351+BK370+BK373+BK404+BK421+BK431+BK468+BK473+BK499+BK527+BK550+BK581</f>
        <v>0</v>
      </c>
    </row>
    <row r="341" s="12" customFormat="1" ht="20.88" customHeight="1">
      <c r="A341" s="12"/>
      <c r="B341" s="192"/>
      <c r="C341" s="193"/>
      <c r="D341" s="194" t="s">
        <v>77</v>
      </c>
      <c r="E341" s="206" t="s">
        <v>3866</v>
      </c>
      <c r="F341" s="206" t="s">
        <v>3656</v>
      </c>
      <c r="G341" s="193"/>
      <c r="H341" s="193"/>
      <c r="I341" s="196"/>
      <c r="J341" s="207">
        <f>BK341</f>
        <v>0</v>
      </c>
      <c r="K341" s="193"/>
      <c r="L341" s="198"/>
      <c r="M341" s="199"/>
      <c r="N341" s="200"/>
      <c r="O341" s="200"/>
      <c r="P341" s="201">
        <f>SUM(P342:P350)</f>
        <v>0</v>
      </c>
      <c r="Q341" s="200"/>
      <c r="R341" s="201">
        <f>SUM(R342:R350)</f>
        <v>0</v>
      </c>
      <c r="S341" s="200"/>
      <c r="T341" s="202">
        <f>SUM(T342:T350)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03" t="s">
        <v>86</v>
      </c>
      <c r="AT341" s="204" t="s">
        <v>77</v>
      </c>
      <c r="AU341" s="204" t="s">
        <v>88</v>
      </c>
      <c r="AY341" s="203" t="s">
        <v>146</v>
      </c>
      <c r="BK341" s="205">
        <f>SUM(BK342:BK350)</f>
        <v>0</v>
      </c>
    </row>
    <row r="342" s="2" customFormat="1" ht="33" customHeight="1">
      <c r="A342" s="42"/>
      <c r="B342" s="43"/>
      <c r="C342" s="208" t="s">
        <v>1101</v>
      </c>
      <c r="D342" s="208" t="s">
        <v>149</v>
      </c>
      <c r="E342" s="209" t="s">
        <v>3867</v>
      </c>
      <c r="F342" s="210" t="s">
        <v>3868</v>
      </c>
      <c r="G342" s="211" t="s">
        <v>802</v>
      </c>
      <c r="H342" s="212">
        <v>1</v>
      </c>
      <c r="I342" s="213"/>
      <c r="J342" s="214">
        <f>ROUND(I342*H342,2)</f>
        <v>0</v>
      </c>
      <c r="K342" s="210" t="s">
        <v>152</v>
      </c>
      <c r="L342" s="48"/>
      <c r="M342" s="215" t="s">
        <v>32</v>
      </c>
      <c r="N342" s="216" t="s">
        <v>49</v>
      </c>
      <c r="O342" s="88"/>
      <c r="P342" s="217">
        <f>O342*H342</f>
        <v>0</v>
      </c>
      <c r="Q342" s="217">
        <v>0</v>
      </c>
      <c r="R342" s="217">
        <f>Q342*H342</f>
        <v>0</v>
      </c>
      <c r="S342" s="217">
        <v>0</v>
      </c>
      <c r="T342" s="218">
        <f>S342*H342</f>
        <v>0</v>
      </c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R342" s="219" t="s">
        <v>362</v>
      </c>
      <c r="AT342" s="219" t="s">
        <v>149</v>
      </c>
      <c r="AU342" s="219" t="s">
        <v>164</v>
      </c>
      <c r="AY342" s="20" t="s">
        <v>146</v>
      </c>
      <c r="BE342" s="220">
        <f>IF(N342="základní",J342,0)</f>
        <v>0</v>
      </c>
      <c r="BF342" s="220">
        <f>IF(N342="snížená",J342,0)</f>
        <v>0</v>
      </c>
      <c r="BG342" s="220">
        <f>IF(N342="zákl. přenesená",J342,0)</f>
        <v>0</v>
      </c>
      <c r="BH342" s="220">
        <f>IF(N342="sníž. přenesená",J342,0)</f>
        <v>0</v>
      </c>
      <c r="BI342" s="220">
        <f>IF(N342="nulová",J342,0)</f>
        <v>0</v>
      </c>
      <c r="BJ342" s="20" t="s">
        <v>86</v>
      </c>
      <c r="BK342" s="220">
        <f>ROUND(I342*H342,2)</f>
        <v>0</v>
      </c>
      <c r="BL342" s="20" t="s">
        <v>362</v>
      </c>
      <c r="BM342" s="219" t="s">
        <v>1935</v>
      </c>
    </row>
    <row r="343" s="2" customFormat="1">
      <c r="A343" s="42"/>
      <c r="B343" s="43"/>
      <c r="C343" s="44"/>
      <c r="D343" s="221" t="s">
        <v>155</v>
      </c>
      <c r="E343" s="44"/>
      <c r="F343" s="222" t="s">
        <v>3868</v>
      </c>
      <c r="G343" s="44"/>
      <c r="H343" s="44"/>
      <c r="I343" s="223"/>
      <c r="J343" s="44"/>
      <c r="K343" s="44"/>
      <c r="L343" s="48"/>
      <c r="M343" s="224"/>
      <c r="N343" s="225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T343" s="20" t="s">
        <v>155</v>
      </c>
      <c r="AU343" s="20" t="s">
        <v>164</v>
      </c>
    </row>
    <row r="344" s="2" customFormat="1">
      <c r="A344" s="42"/>
      <c r="B344" s="43"/>
      <c r="C344" s="44"/>
      <c r="D344" s="226" t="s">
        <v>156</v>
      </c>
      <c r="E344" s="44"/>
      <c r="F344" s="227" t="s">
        <v>3869</v>
      </c>
      <c r="G344" s="44"/>
      <c r="H344" s="44"/>
      <c r="I344" s="223"/>
      <c r="J344" s="44"/>
      <c r="K344" s="44"/>
      <c r="L344" s="48"/>
      <c r="M344" s="224"/>
      <c r="N344" s="225"/>
      <c r="O344" s="88"/>
      <c r="P344" s="88"/>
      <c r="Q344" s="88"/>
      <c r="R344" s="88"/>
      <c r="S344" s="88"/>
      <c r="T344" s="89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T344" s="20" t="s">
        <v>156</v>
      </c>
      <c r="AU344" s="20" t="s">
        <v>164</v>
      </c>
    </row>
    <row r="345" s="2" customFormat="1" ht="33" customHeight="1">
      <c r="A345" s="42"/>
      <c r="B345" s="43"/>
      <c r="C345" s="208" t="s">
        <v>1109</v>
      </c>
      <c r="D345" s="208" t="s">
        <v>149</v>
      </c>
      <c r="E345" s="209" t="s">
        <v>3870</v>
      </c>
      <c r="F345" s="210" t="s">
        <v>3871</v>
      </c>
      <c r="G345" s="211" t="s">
        <v>802</v>
      </c>
      <c r="H345" s="212">
        <v>2</v>
      </c>
      <c r="I345" s="213"/>
      <c r="J345" s="214">
        <f>ROUND(I345*H345,2)</f>
        <v>0</v>
      </c>
      <c r="K345" s="210" t="s">
        <v>152</v>
      </c>
      <c r="L345" s="48"/>
      <c r="M345" s="215" t="s">
        <v>32</v>
      </c>
      <c r="N345" s="216" t="s">
        <v>49</v>
      </c>
      <c r="O345" s="88"/>
      <c r="P345" s="217">
        <f>O345*H345</f>
        <v>0</v>
      </c>
      <c r="Q345" s="217">
        <v>0</v>
      </c>
      <c r="R345" s="217">
        <f>Q345*H345</f>
        <v>0</v>
      </c>
      <c r="S345" s="217">
        <v>0</v>
      </c>
      <c r="T345" s="218">
        <f>S345*H345</f>
        <v>0</v>
      </c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R345" s="219" t="s">
        <v>362</v>
      </c>
      <c r="AT345" s="219" t="s">
        <v>149</v>
      </c>
      <c r="AU345" s="219" t="s">
        <v>164</v>
      </c>
      <c r="AY345" s="20" t="s">
        <v>146</v>
      </c>
      <c r="BE345" s="220">
        <f>IF(N345="základní",J345,0)</f>
        <v>0</v>
      </c>
      <c r="BF345" s="220">
        <f>IF(N345="snížená",J345,0)</f>
        <v>0</v>
      </c>
      <c r="BG345" s="220">
        <f>IF(N345="zákl. přenesená",J345,0)</f>
        <v>0</v>
      </c>
      <c r="BH345" s="220">
        <f>IF(N345="sníž. přenesená",J345,0)</f>
        <v>0</v>
      </c>
      <c r="BI345" s="220">
        <f>IF(N345="nulová",J345,0)</f>
        <v>0</v>
      </c>
      <c r="BJ345" s="20" t="s">
        <v>86</v>
      </c>
      <c r="BK345" s="220">
        <f>ROUND(I345*H345,2)</f>
        <v>0</v>
      </c>
      <c r="BL345" s="20" t="s">
        <v>362</v>
      </c>
      <c r="BM345" s="219" t="s">
        <v>1945</v>
      </c>
    </row>
    <row r="346" s="2" customFormat="1">
      <c r="A346" s="42"/>
      <c r="B346" s="43"/>
      <c r="C346" s="44"/>
      <c r="D346" s="221" t="s">
        <v>155</v>
      </c>
      <c r="E346" s="44"/>
      <c r="F346" s="222" t="s">
        <v>3871</v>
      </c>
      <c r="G346" s="44"/>
      <c r="H346" s="44"/>
      <c r="I346" s="223"/>
      <c r="J346" s="44"/>
      <c r="K346" s="44"/>
      <c r="L346" s="48"/>
      <c r="M346" s="224"/>
      <c r="N346" s="225"/>
      <c r="O346" s="88"/>
      <c r="P346" s="88"/>
      <c r="Q346" s="88"/>
      <c r="R346" s="88"/>
      <c r="S346" s="88"/>
      <c r="T346" s="89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T346" s="20" t="s">
        <v>155</v>
      </c>
      <c r="AU346" s="20" t="s">
        <v>164</v>
      </c>
    </row>
    <row r="347" s="2" customFormat="1">
      <c r="A347" s="42"/>
      <c r="B347" s="43"/>
      <c r="C347" s="44"/>
      <c r="D347" s="226" t="s">
        <v>156</v>
      </c>
      <c r="E347" s="44"/>
      <c r="F347" s="227" t="s">
        <v>3872</v>
      </c>
      <c r="G347" s="44"/>
      <c r="H347" s="44"/>
      <c r="I347" s="223"/>
      <c r="J347" s="44"/>
      <c r="K347" s="44"/>
      <c r="L347" s="48"/>
      <c r="M347" s="224"/>
      <c r="N347" s="225"/>
      <c r="O347" s="88"/>
      <c r="P347" s="88"/>
      <c r="Q347" s="88"/>
      <c r="R347" s="88"/>
      <c r="S347" s="88"/>
      <c r="T347" s="89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T347" s="20" t="s">
        <v>156</v>
      </c>
      <c r="AU347" s="20" t="s">
        <v>164</v>
      </c>
    </row>
    <row r="348" s="2" customFormat="1" ht="33" customHeight="1">
      <c r="A348" s="42"/>
      <c r="B348" s="43"/>
      <c r="C348" s="208" t="s">
        <v>1114</v>
      </c>
      <c r="D348" s="208" t="s">
        <v>149</v>
      </c>
      <c r="E348" s="209" t="s">
        <v>3873</v>
      </c>
      <c r="F348" s="210" t="s">
        <v>3874</v>
      </c>
      <c r="G348" s="211" t="s">
        <v>802</v>
      </c>
      <c r="H348" s="212">
        <v>1</v>
      </c>
      <c r="I348" s="213"/>
      <c r="J348" s="214">
        <f>ROUND(I348*H348,2)</f>
        <v>0</v>
      </c>
      <c r="K348" s="210" t="s">
        <v>152</v>
      </c>
      <c r="L348" s="48"/>
      <c r="M348" s="215" t="s">
        <v>32</v>
      </c>
      <c r="N348" s="216" t="s">
        <v>49</v>
      </c>
      <c r="O348" s="88"/>
      <c r="P348" s="217">
        <f>O348*H348</f>
        <v>0</v>
      </c>
      <c r="Q348" s="217">
        <v>0</v>
      </c>
      <c r="R348" s="217">
        <f>Q348*H348</f>
        <v>0</v>
      </c>
      <c r="S348" s="217">
        <v>0</v>
      </c>
      <c r="T348" s="218">
        <f>S348*H348</f>
        <v>0</v>
      </c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R348" s="219" t="s">
        <v>362</v>
      </c>
      <c r="AT348" s="219" t="s">
        <v>149</v>
      </c>
      <c r="AU348" s="219" t="s">
        <v>164</v>
      </c>
      <c r="AY348" s="20" t="s">
        <v>146</v>
      </c>
      <c r="BE348" s="220">
        <f>IF(N348="základní",J348,0)</f>
        <v>0</v>
      </c>
      <c r="BF348" s="220">
        <f>IF(N348="snížená",J348,0)</f>
        <v>0</v>
      </c>
      <c r="BG348" s="220">
        <f>IF(N348="zákl. přenesená",J348,0)</f>
        <v>0</v>
      </c>
      <c r="BH348" s="220">
        <f>IF(N348="sníž. přenesená",J348,0)</f>
        <v>0</v>
      </c>
      <c r="BI348" s="220">
        <f>IF(N348="nulová",J348,0)</f>
        <v>0</v>
      </c>
      <c r="BJ348" s="20" t="s">
        <v>86</v>
      </c>
      <c r="BK348" s="220">
        <f>ROUND(I348*H348,2)</f>
        <v>0</v>
      </c>
      <c r="BL348" s="20" t="s">
        <v>362</v>
      </c>
      <c r="BM348" s="219" t="s">
        <v>1955</v>
      </c>
    </row>
    <row r="349" s="2" customFormat="1">
      <c r="A349" s="42"/>
      <c r="B349" s="43"/>
      <c r="C349" s="44"/>
      <c r="D349" s="221" t="s">
        <v>155</v>
      </c>
      <c r="E349" s="44"/>
      <c r="F349" s="222" t="s">
        <v>3874</v>
      </c>
      <c r="G349" s="44"/>
      <c r="H349" s="44"/>
      <c r="I349" s="223"/>
      <c r="J349" s="44"/>
      <c r="K349" s="44"/>
      <c r="L349" s="48"/>
      <c r="M349" s="224"/>
      <c r="N349" s="225"/>
      <c r="O349" s="88"/>
      <c r="P349" s="88"/>
      <c r="Q349" s="88"/>
      <c r="R349" s="88"/>
      <c r="S349" s="88"/>
      <c r="T349" s="89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T349" s="20" t="s">
        <v>155</v>
      </c>
      <c r="AU349" s="20" t="s">
        <v>164</v>
      </c>
    </row>
    <row r="350" s="2" customFormat="1">
      <c r="A350" s="42"/>
      <c r="B350" s="43"/>
      <c r="C350" s="44"/>
      <c r="D350" s="226" t="s">
        <v>156</v>
      </c>
      <c r="E350" s="44"/>
      <c r="F350" s="227" t="s">
        <v>3875</v>
      </c>
      <c r="G350" s="44"/>
      <c r="H350" s="44"/>
      <c r="I350" s="223"/>
      <c r="J350" s="44"/>
      <c r="K350" s="44"/>
      <c r="L350" s="48"/>
      <c r="M350" s="224"/>
      <c r="N350" s="225"/>
      <c r="O350" s="88"/>
      <c r="P350" s="88"/>
      <c r="Q350" s="88"/>
      <c r="R350" s="88"/>
      <c r="S350" s="88"/>
      <c r="T350" s="89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T350" s="20" t="s">
        <v>156</v>
      </c>
      <c r="AU350" s="20" t="s">
        <v>164</v>
      </c>
    </row>
    <row r="351" s="12" customFormat="1" ht="20.88" customHeight="1">
      <c r="A351" s="12"/>
      <c r="B351" s="192"/>
      <c r="C351" s="193"/>
      <c r="D351" s="194" t="s">
        <v>77</v>
      </c>
      <c r="E351" s="206" t="s">
        <v>3876</v>
      </c>
      <c r="F351" s="206" t="s">
        <v>3668</v>
      </c>
      <c r="G351" s="193"/>
      <c r="H351" s="193"/>
      <c r="I351" s="196"/>
      <c r="J351" s="207">
        <f>BK351</f>
        <v>0</v>
      </c>
      <c r="K351" s="193"/>
      <c r="L351" s="198"/>
      <c r="M351" s="199"/>
      <c r="N351" s="200"/>
      <c r="O351" s="200"/>
      <c r="P351" s="201">
        <f>SUM(P352:P369)</f>
        <v>0</v>
      </c>
      <c r="Q351" s="200"/>
      <c r="R351" s="201">
        <f>SUM(R352:R369)</f>
        <v>0</v>
      </c>
      <c r="S351" s="200"/>
      <c r="T351" s="202">
        <f>SUM(T352:T369)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03" t="s">
        <v>86</v>
      </c>
      <c r="AT351" s="204" t="s">
        <v>77</v>
      </c>
      <c r="AU351" s="204" t="s">
        <v>88</v>
      </c>
      <c r="AY351" s="203" t="s">
        <v>146</v>
      </c>
      <c r="BK351" s="205">
        <f>SUM(BK352:BK369)</f>
        <v>0</v>
      </c>
    </row>
    <row r="352" s="2" customFormat="1" ht="44.25" customHeight="1">
      <c r="A352" s="42"/>
      <c r="B352" s="43"/>
      <c r="C352" s="208" t="s">
        <v>1120</v>
      </c>
      <c r="D352" s="208" t="s">
        <v>149</v>
      </c>
      <c r="E352" s="209" t="s">
        <v>3877</v>
      </c>
      <c r="F352" s="210" t="s">
        <v>3878</v>
      </c>
      <c r="G352" s="211" t="s">
        <v>303</v>
      </c>
      <c r="H352" s="212">
        <v>110</v>
      </c>
      <c r="I352" s="213"/>
      <c r="J352" s="214">
        <f>ROUND(I352*H352,2)</f>
        <v>0</v>
      </c>
      <c r="K352" s="210" t="s">
        <v>152</v>
      </c>
      <c r="L352" s="48"/>
      <c r="M352" s="215" t="s">
        <v>32</v>
      </c>
      <c r="N352" s="216" t="s">
        <v>49</v>
      </c>
      <c r="O352" s="88"/>
      <c r="P352" s="217">
        <f>O352*H352</f>
        <v>0</v>
      </c>
      <c r="Q352" s="217">
        <v>0</v>
      </c>
      <c r="R352" s="217">
        <f>Q352*H352</f>
        <v>0</v>
      </c>
      <c r="S352" s="217">
        <v>0</v>
      </c>
      <c r="T352" s="218">
        <f>S352*H352</f>
        <v>0</v>
      </c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R352" s="219" t="s">
        <v>362</v>
      </c>
      <c r="AT352" s="219" t="s">
        <v>149</v>
      </c>
      <c r="AU352" s="219" t="s">
        <v>164</v>
      </c>
      <c r="AY352" s="20" t="s">
        <v>146</v>
      </c>
      <c r="BE352" s="220">
        <f>IF(N352="základní",J352,0)</f>
        <v>0</v>
      </c>
      <c r="BF352" s="220">
        <f>IF(N352="snížená",J352,0)</f>
        <v>0</v>
      </c>
      <c r="BG352" s="220">
        <f>IF(N352="zákl. přenesená",J352,0)</f>
        <v>0</v>
      </c>
      <c r="BH352" s="220">
        <f>IF(N352="sníž. přenesená",J352,0)</f>
        <v>0</v>
      </c>
      <c r="BI352" s="220">
        <f>IF(N352="nulová",J352,0)</f>
        <v>0</v>
      </c>
      <c r="BJ352" s="20" t="s">
        <v>86</v>
      </c>
      <c r="BK352" s="220">
        <f>ROUND(I352*H352,2)</f>
        <v>0</v>
      </c>
      <c r="BL352" s="20" t="s">
        <v>362</v>
      </c>
      <c r="BM352" s="219" t="s">
        <v>1963</v>
      </c>
    </row>
    <row r="353" s="2" customFormat="1">
      <c r="A353" s="42"/>
      <c r="B353" s="43"/>
      <c r="C353" s="44"/>
      <c r="D353" s="221" t="s">
        <v>155</v>
      </c>
      <c r="E353" s="44"/>
      <c r="F353" s="222" t="s">
        <v>3878</v>
      </c>
      <c r="G353" s="44"/>
      <c r="H353" s="44"/>
      <c r="I353" s="223"/>
      <c r="J353" s="44"/>
      <c r="K353" s="44"/>
      <c r="L353" s="48"/>
      <c r="M353" s="224"/>
      <c r="N353" s="225"/>
      <c r="O353" s="88"/>
      <c r="P353" s="88"/>
      <c r="Q353" s="88"/>
      <c r="R353" s="88"/>
      <c r="S353" s="88"/>
      <c r="T353" s="89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T353" s="20" t="s">
        <v>155</v>
      </c>
      <c r="AU353" s="20" t="s">
        <v>164</v>
      </c>
    </row>
    <row r="354" s="2" customFormat="1">
      <c r="A354" s="42"/>
      <c r="B354" s="43"/>
      <c r="C354" s="44"/>
      <c r="D354" s="226" t="s">
        <v>156</v>
      </c>
      <c r="E354" s="44"/>
      <c r="F354" s="227" t="s">
        <v>3879</v>
      </c>
      <c r="G354" s="44"/>
      <c r="H354" s="44"/>
      <c r="I354" s="223"/>
      <c r="J354" s="44"/>
      <c r="K354" s="44"/>
      <c r="L354" s="48"/>
      <c r="M354" s="224"/>
      <c r="N354" s="225"/>
      <c r="O354" s="88"/>
      <c r="P354" s="88"/>
      <c r="Q354" s="88"/>
      <c r="R354" s="88"/>
      <c r="S354" s="88"/>
      <c r="T354" s="89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T354" s="20" t="s">
        <v>156</v>
      </c>
      <c r="AU354" s="20" t="s">
        <v>164</v>
      </c>
    </row>
    <row r="355" s="2" customFormat="1" ht="44.25" customHeight="1">
      <c r="A355" s="42"/>
      <c r="B355" s="43"/>
      <c r="C355" s="208" t="s">
        <v>1125</v>
      </c>
      <c r="D355" s="208" t="s">
        <v>149</v>
      </c>
      <c r="E355" s="209" t="s">
        <v>3880</v>
      </c>
      <c r="F355" s="210" t="s">
        <v>3881</v>
      </c>
      <c r="G355" s="211" t="s">
        <v>303</v>
      </c>
      <c r="H355" s="212">
        <v>85</v>
      </c>
      <c r="I355" s="213"/>
      <c r="J355" s="214">
        <f>ROUND(I355*H355,2)</f>
        <v>0</v>
      </c>
      <c r="K355" s="210" t="s">
        <v>152</v>
      </c>
      <c r="L355" s="48"/>
      <c r="M355" s="215" t="s">
        <v>32</v>
      </c>
      <c r="N355" s="216" t="s">
        <v>49</v>
      </c>
      <c r="O355" s="88"/>
      <c r="P355" s="217">
        <f>O355*H355</f>
        <v>0</v>
      </c>
      <c r="Q355" s="217">
        <v>0</v>
      </c>
      <c r="R355" s="217">
        <f>Q355*H355</f>
        <v>0</v>
      </c>
      <c r="S355" s="217">
        <v>0</v>
      </c>
      <c r="T355" s="218">
        <f>S355*H355</f>
        <v>0</v>
      </c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R355" s="219" t="s">
        <v>362</v>
      </c>
      <c r="AT355" s="219" t="s">
        <v>149</v>
      </c>
      <c r="AU355" s="219" t="s">
        <v>164</v>
      </c>
      <c r="AY355" s="20" t="s">
        <v>146</v>
      </c>
      <c r="BE355" s="220">
        <f>IF(N355="základní",J355,0)</f>
        <v>0</v>
      </c>
      <c r="BF355" s="220">
        <f>IF(N355="snížená",J355,0)</f>
        <v>0</v>
      </c>
      <c r="BG355" s="220">
        <f>IF(N355="zákl. přenesená",J355,0)</f>
        <v>0</v>
      </c>
      <c r="BH355" s="220">
        <f>IF(N355="sníž. přenesená",J355,0)</f>
        <v>0</v>
      </c>
      <c r="BI355" s="220">
        <f>IF(N355="nulová",J355,0)</f>
        <v>0</v>
      </c>
      <c r="BJ355" s="20" t="s">
        <v>86</v>
      </c>
      <c r="BK355" s="220">
        <f>ROUND(I355*H355,2)</f>
        <v>0</v>
      </c>
      <c r="BL355" s="20" t="s">
        <v>362</v>
      </c>
      <c r="BM355" s="219" t="s">
        <v>1979</v>
      </c>
    </row>
    <row r="356" s="2" customFormat="1">
      <c r="A356" s="42"/>
      <c r="B356" s="43"/>
      <c r="C356" s="44"/>
      <c r="D356" s="221" t="s">
        <v>155</v>
      </c>
      <c r="E356" s="44"/>
      <c r="F356" s="222" t="s">
        <v>3881</v>
      </c>
      <c r="G356" s="44"/>
      <c r="H356" s="44"/>
      <c r="I356" s="223"/>
      <c r="J356" s="44"/>
      <c r="K356" s="44"/>
      <c r="L356" s="48"/>
      <c r="M356" s="224"/>
      <c r="N356" s="225"/>
      <c r="O356" s="88"/>
      <c r="P356" s="88"/>
      <c r="Q356" s="88"/>
      <c r="R356" s="88"/>
      <c r="S356" s="88"/>
      <c r="T356" s="89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T356" s="20" t="s">
        <v>155</v>
      </c>
      <c r="AU356" s="20" t="s">
        <v>164</v>
      </c>
    </row>
    <row r="357" s="2" customFormat="1">
      <c r="A357" s="42"/>
      <c r="B357" s="43"/>
      <c r="C357" s="44"/>
      <c r="D357" s="226" t="s">
        <v>156</v>
      </c>
      <c r="E357" s="44"/>
      <c r="F357" s="227" t="s">
        <v>3882</v>
      </c>
      <c r="G357" s="44"/>
      <c r="H357" s="44"/>
      <c r="I357" s="223"/>
      <c r="J357" s="44"/>
      <c r="K357" s="44"/>
      <c r="L357" s="48"/>
      <c r="M357" s="224"/>
      <c r="N357" s="225"/>
      <c r="O357" s="88"/>
      <c r="P357" s="88"/>
      <c r="Q357" s="88"/>
      <c r="R357" s="88"/>
      <c r="S357" s="88"/>
      <c r="T357" s="89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T357" s="20" t="s">
        <v>156</v>
      </c>
      <c r="AU357" s="20" t="s">
        <v>164</v>
      </c>
    </row>
    <row r="358" s="2" customFormat="1" ht="44.25" customHeight="1">
      <c r="A358" s="42"/>
      <c r="B358" s="43"/>
      <c r="C358" s="208" t="s">
        <v>1131</v>
      </c>
      <c r="D358" s="208" t="s">
        <v>149</v>
      </c>
      <c r="E358" s="209" t="s">
        <v>3883</v>
      </c>
      <c r="F358" s="210" t="s">
        <v>3884</v>
      </c>
      <c r="G358" s="211" t="s">
        <v>303</v>
      </c>
      <c r="H358" s="212">
        <v>830</v>
      </c>
      <c r="I358" s="213"/>
      <c r="J358" s="214">
        <f>ROUND(I358*H358,2)</f>
        <v>0</v>
      </c>
      <c r="K358" s="210" t="s">
        <v>152</v>
      </c>
      <c r="L358" s="48"/>
      <c r="M358" s="215" t="s">
        <v>32</v>
      </c>
      <c r="N358" s="216" t="s">
        <v>49</v>
      </c>
      <c r="O358" s="88"/>
      <c r="P358" s="217">
        <f>O358*H358</f>
        <v>0</v>
      </c>
      <c r="Q358" s="217">
        <v>0</v>
      </c>
      <c r="R358" s="217">
        <f>Q358*H358</f>
        <v>0</v>
      </c>
      <c r="S358" s="217">
        <v>0</v>
      </c>
      <c r="T358" s="218">
        <f>S358*H358</f>
        <v>0</v>
      </c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R358" s="219" t="s">
        <v>362</v>
      </c>
      <c r="AT358" s="219" t="s">
        <v>149</v>
      </c>
      <c r="AU358" s="219" t="s">
        <v>164</v>
      </c>
      <c r="AY358" s="20" t="s">
        <v>146</v>
      </c>
      <c r="BE358" s="220">
        <f>IF(N358="základní",J358,0)</f>
        <v>0</v>
      </c>
      <c r="BF358" s="220">
        <f>IF(N358="snížená",J358,0)</f>
        <v>0</v>
      </c>
      <c r="BG358" s="220">
        <f>IF(N358="zákl. přenesená",J358,0)</f>
        <v>0</v>
      </c>
      <c r="BH358" s="220">
        <f>IF(N358="sníž. přenesená",J358,0)</f>
        <v>0</v>
      </c>
      <c r="BI358" s="220">
        <f>IF(N358="nulová",J358,0)</f>
        <v>0</v>
      </c>
      <c r="BJ358" s="20" t="s">
        <v>86</v>
      </c>
      <c r="BK358" s="220">
        <f>ROUND(I358*H358,2)</f>
        <v>0</v>
      </c>
      <c r="BL358" s="20" t="s">
        <v>362</v>
      </c>
      <c r="BM358" s="219" t="s">
        <v>1991</v>
      </c>
    </row>
    <row r="359" s="2" customFormat="1">
      <c r="A359" s="42"/>
      <c r="B359" s="43"/>
      <c r="C359" s="44"/>
      <c r="D359" s="221" t="s">
        <v>155</v>
      </c>
      <c r="E359" s="44"/>
      <c r="F359" s="222" t="s">
        <v>3884</v>
      </c>
      <c r="G359" s="44"/>
      <c r="H359" s="44"/>
      <c r="I359" s="223"/>
      <c r="J359" s="44"/>
      <c r="K359" s="44"/>
      <c r="L359" s="48"/>
      <c r="M359" s="224"/>
      <c r="N359" s="225"/>
      <c r="O359" s="88"/>
      <c r="P359" s="88"/>
      <c r="Q359" s="88"/>
      <c r="R359" s="88"/>
      <c r="S359" s="88"/>
      <c r="T359" s="89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T359" s="20" t="s">
        <v>155</v>
      </c>
      <c r="AU359" s="20" t="s">
        <v>164</v>
      </c>
    </row>
    <row r="360" s="2" customFormat="1">
      <c r="A360" s="42"/>
      <c r="B360" s="43"/>
      <c r="C360" s="44"/>
      <c r="D360" s="226" t="s">
        <v>156</v>
      </c>
      <c r="E360" s="44"/>
      <c r="F360" s="227" t="s">
        <v>3885</v>
      </c>
      <c r="G360" s="44"/>
      <c r="H360" s="44"/>
      <c r="I360" s="223"/>
      <c r="J360" s="44"/>
      <c r="K360" s="44"/>
      <c r="L360" s="48"/>
      <c r="M360" s="224"/>
      <c r="N360" s="225"/>
      <c r="O360" s="88"/>
      <c r="P360" s="88"/>
      <c r="Q360" s="88"/>
      <c r="R360" s="88"/>
      <c r="S360" s="88"/>
      <c r="T360" s="89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T360" s="20" t="s">
        <v>156</v>
      </c>
      <c r="AU360" s="20" t="s">
        <v>164</v>
      </c>
    </row>
    <row r="361" s="2" customFormat="1" ht="44.25" customHeight="1">
      <c r="A361" s="42"/>
      <c r="B361" s="43"/>
      <c r="C361" s="208" t="s">
        <v>1137</v>
      </c>
      <c r="D361" s="208" t="s">
        <v>149</v>
      </c>
      <c r="E361" s="209" t="s">
        <v>3886</v>
      </c>
      <c r="F361" s="210" t="s">
        <v>3887</v>
      </c>
      <c r="G361" s="211" t="s">
        <v>303</v>
      </c>
      <c r="H361" s="212">
        <v>9165</v>
      </c>
      <c r="I361" s="213"/>
      <c r="J361" s="214">
        <f>ROUND(I361*H361,2)</f>
        <v>0</v>
      </c>
      <c r="K361" s="210" t="s">
        <v>152</v>
      </c>
      <c r="L361" s="48"/>
      <c r="M361" s="215" t="s">
        <v>32</v>
      </c>
      <c r="N361" s="216" t="s">
        <v>49</v>
      </c>
      <c r="O361" s="88"/>
      <c r="P361" s="217">
        <f>O361*H361</f>
        <v>0</v>
      </c>
      <c r="Q361" s="217">
        <v>0</v>
      </c>
      <c r="R361" s="217">
        <f>Q361*H361</f>
        <v>0</v>
      </c>
      <c r="S361" s="217">
        <v>0</v>
      </c>
      <c r="T361" s="218">
        <f>S361*H361</f>
        <v>0</v>
      </c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R361" s="219" t="s">
        <v>362</v>
      </c>
      <c r="AT361" s="219" t="s">
        <v>149</v>
      </c>
      <c r="AU361" s="219" t="s">
        <v>164</v>
      </c>
      <c r="AY361" s="20" t="s">
        <v>146</v>
      </c>
      <c r="BE361" s="220">
        <f>IF(N361="základní",J361,0)</f>
        <v>0</v>
      </c>
      <c r="BF361" s="220">
        <f>IF(N361="snížená",J361,0)</f>
        <v>0</v>
      </c>
      <c r="BG361" s="220">
        <f>IF(N361="zákl. přenesená",J361,0)</f>
        <v>0</v>
      </c>
      <c r="BH361" s="220">
        <f>IF(N361="sníž. přenesená",J361,0)</f>
        <v>0</v>
      </c>
      <c r="BI361" s="220">
        <f>IF(N361="nulová",J361,0)</f>
        <v>0</v>
      </c>
      <c r="BJ361" s="20" t="s">
        <v>86</v>
      </c>
      <c r="BK361" s="220">
        <f>ROUND(I361*H361,2)</f>
        <v>0</v>
      </c>
      <c r="BL361" s="20" t="s">
        <v>362</v>
      </c>
      <c r="BM361" s="219" t="s">
        <v>2005</v>
      </c>
    </row>
    <row r="362" s="2" customFormat="1">
      <c r="A362" s="42"/>
      <c r="B362" s="43"/>
      <c r="C362" s="44"/>
      <c r="D362" s="221" t="s">
        <v>155</v>
      </c>
      <c r="E362" s="44"/>
      <c r="F362" s="222" t="s">
        <v>3887</v>
      </c>
      <c r="G362" s="44"/>
      <c r="H362" s="44"/>
      <c r="I362" s="223"/>
      <c r="J362" s="44"/>
      <c r="K362" s="44"/>
      <c r="L362" s="48"/>
      <c r="M362" s="224"/>
      <c r="N362" s="225"/>
      <c r="O362" s="88"/>
      <c r="P362" s="88"/>
      <c r="Q362" s="88"/>
      <c r="R362" s="88"/>
      <c r="S362" s="88"/>
      <c r="T362" s="89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T362" s="20" t="s">
        <v>155</v>
      </c>
      <c r="AU362" s="20" t="s">
        <v>164</v>
      </c>
    </row>
    <row r="363" s="2" customFormat="1">
      <c r="A363" s="42"/>
      <c r="B363" s="43"/>
      <c r="C363" s="44"/>
      <c r="D363" s="226" t="s">
        <v>156</v>
      </c>
      <c r="E363" s="44"/>
      <c r="F363" s="227" t="s">
        <v>3888</v>
      </c>
      <c r="G363" s="44"/>
      <c r="H363" s="44"/>
      <c r="I363" s="223"/>
      <c r="J363" s="44"/>
      <c r="K363" s="44"/>
      <c r="L363" s="48"/>
      <c r="M363" s="224"/>
      <c r="N363" s="225"/>
      <c r="O363" s="88"/>
      <c r="P363" s="88"/>
      <c r="Q363" s="88"/>
      <c r="R363" s="88"/>
      <c r="S363" s="88"/>
      <c r="T363" s="89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T363" s="20" t="s">
        <v>156</v>
      </c>
      <c r="AU363" s="20" t="s">
        <v>164</v>
      </c>
    </row>
    <row r="364" s="2" customFormat="1" ht="44.25" customHeight="1">
      <c r="A364" s="42"/>
      <c r="B364" s="43"/>
      <c r="C364" s="208" t="s">
        <v>1144</v>
      </c>
      <c r="D364" s="208" t="s">
        <v>149</v>
      </c>
      <c r="E364" s="209" t="s">
        <v>3889</v>
      </c>
      <c r="F364" s="210" t="s">
        <v>3890</v>
      </c>
      <c r="G364" s="211" t="s">
        <v>303</v>
      </c>
      <c r="H364" s="212">
        <v>20</v>
      </c>
      <c r="I364" s="213"/>
      <c r="J364" s="214">
        <f>ROUND(I364*H364,2)</f>
        <v>0</v>
      </c>
      <c r="K364" s="210" t="s">
        <v>152</v>
      </c>
      <c r="L364" s="48"/>
      <c r="M364" s="215" t="s">
        <v>32</v>
      </c>
      <c r="N364" s="216" t="s">
        <v>49</v>
      </c>
      <c r="O364" s="88"/>
      <c r="P364" s="217">
        <f>O364*H364</f>
        <v>0</v>
      </c>
      <c r="Q364" s="217">
        <v>0</v>
      </c>
      <c r="R364" s="217">
        <f>Q364*H364</f>
        <v>0</v>
      </c>
      <c r="S364" s="217">
        <v>0</v>
      </c>
      <c r="T364" s="218">
        <f>S364*H364</f>
        <v>0</v>
      </c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R364" s="219" t="s">
        <v>362</v>
      </c>
      <c r="AT364" s="219" t="s">
        <v>149</v>
      </c>
      <c r="AU364" s="219" t="s">
        <v>164</v>
      </c>
      <c r="AY364" s="20" t="s">
        <v>146</v>
      </c>
      <c r="BE364" s="220">
        <f>IF(N364="základní",J364,0)</f>
        <v>0</v>
      </c>
      <c r="BF364" s="220">
        <f>IF(N364="snížená",J364,0)</f>
        <v>0</v>
      </c>
      <c r="BG364" s="220">
        <f>IF(N364="zákl. přenesená",J364,0)</f>
        <v>0</v>
      </c>
      <c r="BH364" s="220">
        <f>IF(N364="sníž. přenesená",J364,0)</f>
        <v>0</v>
      </c>
      <c r="BI364" s="220">
        <f>IF(N364="nulová",J364,0)</f>
        <v>0</v>
      </c>
      <c r="BJ364" s="20" t="s">
        <v>86</v>
      </c>
      <c r="BK364" s="220">
        <f>ROUND(I364*H364,2)</f>
        <v>0</v>
      </c>
      <c r="BL364" s="20" t="s">
        <v>362</v>
      </c>
      <c r="BM364" s="219" t="s">
        <v>2015</v>
      </c>
    </row>
    <row r="365" s="2" customFormat="1">
      <c r="A365" s="42"/>
      <c r="B365" s="43"/>
      <c r="C365" s="44"/>
      <c r="D365" s="221" t="s">
        <v>155</v>
      </c>
      <c r="E365" s="44"/>
      <c r="F365" s="222" t="s">
        <v>3890</v>
      </c>
      <c r="G365" s="44"/>
      <c r="H365" s="44"/>
      <c r="I365" s="223"/>
      <c r="J365" s="44"/>
      <c r="K365" s="44"/>
      <c r="L365" s="48"/>
      <c r="M365" s="224"/>
      <c r="N365" s="225"/>
      <c r="O365" s="88"/>
      <c r="P365" s="88"/>
      <c r="Q365" s="88"/>
      <c r="R365" s="88"/>
      <c r="S365" s="88"/>
      <c r="T365" s="89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T365" s="20" t="s">
        <v>155</v>
      </c>
      <c r="AU365" s="20" t="s">
        <v>164</v>
      </c>
    </row>
    <row r="366" s="2" customFormat="1">
      <c r="A366" s="42"/>
      <c r="B366" s="43"/>
      <c r="C366" s="44"/>
      <c r="D366" s="226" t="s">
        <v>156</v>
      </c>
      <c r="E366" s="44"/>
      <c r="F366" s="227" t="s">
        <v>3891</v>
      </c>
      <c r="G366" s="44"/>
      <c r="H366" s="44"/>
      <c r="I366" s="223"/>
      <c r="J366" s="44"/>
      <c r="K366" s="44"/>
      <c r="L366" s="48"/>
      <c r="M366" s="224"/>
      <c r="N366" s="225"/>
      <c r="O366" s="88"/>
      <c r="P366" s="88"/>
      <c r="Q366" s="88"/>
      <c r="R366" s="88"/>
      <c r="S366" s="88"/>
      <c r="T366" s="89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T366" s="20" t="s">
        <v>156</v>
      </c>
      <c r="AU366" s="20" t="s">
        <v>164</v>
      </c>
    </row>
    <row r="367" s="2" customFormat="1" ht="55.5" customHeight="1">
      <c r="A367" s="42"/>
      <c r="B367" s="43"/>
      <c r="C367" s="208" t="s">
        <v>1152</v>
      </c>
      <c r="D367" s="208" t="s">
        <v>149</v>
      </c>
      <c r="E367" s="209" t="s">
        <v>3892</v>
      </c>
      <c r="F367" s="210" t="s">
        <v>3893</v>
      </c>
      <c r="G367" s="211" t="s">
        <v>303</v>
      </c>
      <c r="H367" s="212">
        <v>135</v>
      </c>
      <c r="I367" s="213"/>
      <c r="J367" s="214">
        <f>ROUND(I367*H367,2)</f>
        <v>0</v>
      </c>
      <c r="K367" s="210" t="s">
        <v>152</v>
      </c>
      <c r="L367" s="48"/>
      <c r="M367" s="215" t="s">
        <v>32</v>
      </c>
      <c r="N367" s="216" t="s">
        <v>49</v>
      </c>
      <c r="O367" s="88"/>
      <c r="P367" s="217">
        <f>O367*H367</f>
        <v>0</v>
      </c>
      <c r="Q367" s="217">
        <v>0</v>
      </c>
      <c r="R367" s="217">
        <f>Q367*H367</f>
        <v>0</v>
      </c>
      <c r="S367" s="217">
        <v>0</v>
      </c>
      <c r="T367" s="218">
        <f>S367*H367</f>
        <v>0</v>
      </c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R367" s="219" t="s">
        <v>362</v>
      </c>
      <c r="AT367" s="219" t="s">
        <v>149</v>
      </c>
      <c r="AU367" s="219" t="s">
        <v>164</v>
      </c>
      <c r="AY367" s="20" t="s">
        <v>146</v>
      </c>
      <c r="BE367" s="220">
        <f>IF(N367="základní",J367,0)</f>
        <v>0</v>
      </c>
      <c r="BF367" s="220">
        <f>IF(N367="snížená",J367,0)</f>
        <v>0</v>
      </c>
      <c r="BG367" s="220">
        <f>IF(N367="zákl. přenesená",J367,0)</f>
        <v>0</v>
      </c>
      <c r="BH367" s="220">
        <f>IF(N367="sníž. přenesená",J367,0)</f>
        <v>0</v>
      </c>
      <c r="BI367" s="220">
        <f>IF(N367="nulová",J367,0)</f>
        <v>0</v>
      </c>
      <c r="BJ367" s="20" t="s">
        <v>86</v>
      </c>
      <c r="BK367" s="220">
        <f>ROUND(I367*H367,2)</f>
        <v>0</v>
      </c>
      <c r="BL367" s="20" t="s">
        <v>362</v>
      </c>
      <c r="BM367" s="219" t="s">
        <v>2028</v>
      </c>
    </row>
    <row r="368" s="2" customFormat="1">
      <c r="A368" s="42"/>
      <c r="B368" s="43"/>
      <c r="C368" s="44"/>
      <c r="D368" s="221" t="s">
        <v>155</v>
      </c>
      <c r="E368" s="44"/>
      <c r="F368" s="222" t="s">
        <v>3893</v>
      </c>
      <c r="G368" s="44"/>
      <c r="H368" s="44"/>
      <c r="I368" s="223"/>
      <c r="J368" s="44"/>
      <c r="K368" s="44"/>
      <c r="L368" s="48"/>
      <c r="M368" s="224"/>
      <c r="N368" s="225"/>
      <c r="O368" s="88"/>
      <c r="P368" s="88"/>
      <c r="Q368" s="88"/>
      <c r="R368" s="88"/>
      <c r="S368" s="88"/>
      <c r="T368" s="89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T368" s="20" t="s">
        <v>155</v>
      </c>
      <c r="AU368" s="20" t="s">
        <v>164</v>
      </c>
    </row>
    <row r="369" s="2" customFormat="1">
      <c r="A369" s="42"/>
      <c r="B369" s="43"/>
      <c r="C369" s="44"/>
      <c r="D369" s="226" t="s">
        <v>156</v>
      </c>
      <c r="E369" s="44"/>
      <c r="F369" s="227" t="s">
        <v>3894</v>
      </c>
      <c r="G369" s="44"/>
      <c r="H369" s="44"/>
      <c r="I369" s="223"/>
      <c r="J369" s="44"/>
      <c r="K369" s="44"/>
      <c r="L369" s="48"/>
      <c r="M369" s="224"/>
      <c r="N369" s="225"/>
      <c r="O369" s="88"/>
      <c r="P369" s="88"/>
      <c r="Q369" s="88"/>
      <c r="R369" s="88"/>
      <c r="S369" s="88"/>
      <c r="T369" s="89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T369" s="20" t="s">
        <v>156</v>
      </c>
      <c r="AU369" s="20" t="s">
        <v>164</v>
      </c>
    </row>
    <row r="370" s="12" customFormat="1" ht="20.88" customHeight="1">
      <c r="A370" s="12"/>
      <c r="B370" s="192"/>
      <c r="C370" s="193"/>
      <c r="D370" s="194" t="s">
        <v>77</v>
      </c>
      <c r="E370" s="206" t="s">
        <v>3895</v>
      </c>
      <c r="F370" s="206" t="s">
        <v>3692</v>
      </c>
      <c r="G370" s="193"/>
      <c r="H370" s="193"/>
      <c r="I370" s="196"/>
      <c r="J370" s="207">
        <f>BK370</f>
        <v>0</v>
      </c>
      <c r="K370" s="193"/>
      <c r="L370" s="198"/>
      <c r="M370" s="199"/>
      <c r="N370" s="200"/>
      <c r="O370" s="200"/>
      <c r="P370" s="201">
        <f>SUM(P371:P372)</f>
        <v>0</v>
      </c>
      <c r="Q370" s="200"/>
      <c r="R370" s="201">
        <f>SUM(R371:R372)</f>
        <v>0</v>
      </c>
      <c r="S370" s="200"/>
      <c r="T370" s="202">
        <f>SUM(T371:T372)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03" t="s">
        <v>86</v>
      </c>
      <c r="AT370" s="204" t="s">
        <v>77</v>
      </c>
      <c r="AU370" s="204" t="s">
        <v>88</v>
      </c>
      <c r="AY370" s="203" t="s">
        <v>146</v>
      </c>
      <c r="BK370" s="205">
        <f>SUM(BK371:BK372)</f>
        <v>0</v>
      </c>
    </row>
    <row r="371" s="2" customFormat="1" ht="37.8" customHeight="1">
      <c r="A371" s="42"/>
      <c r="B371" s="43"/>
      <c r="C371" s="208" t="s">
        <v>1159</v>
      </c>
      <c r="D371" s="208" t="s">
        <v>149</v>
      </c>
      <c r="E371" s="209" t="s">
        <v>3896</v>
      </c>
      <c r="F371" s="210" t="s">
        <v>3897</v>
      </c>
      <c r="G371" s="211" t="s">
        <v>2698</v>
      </c>
      <c r="H371" s="212">
        <v>12</v>
      </c>
      <c r="I371" s="213"/>
      <c r="J371" s="214">
        <f>ROUND(I371*H371,2)</f>
        <v>0</v>
      </c>
      <c r="K371" s="210" t="s">
        <v>2693</v>
      </c>
      <c r="L371" s="48"/>
      <c r="M371" s="215" t="s">
        <v>32</v>
      </c>
      <c r="N371" s="216" t="s">
        <v>49</v>
      </c>
      <c r="O371" s="88"/>
      <c r="P371" s="217">
        <f>O371*H371</f>
        <v>0</v>
      </c>
      <c r="Q371" s="217">
        <v>0</v>
      </c>
      <c r="R371" s="217">
        <f>Q371*H371</f>
        <v>0</v>
      </c>
      <c r="S371" s="217">
        <v>0</v>
      </c>
      <c r="T371" s="218">
        <f>S371*H371</f>
        <v>0</v>
      </c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R371" s="219" t="s">
        <v>362</v>
      </c>
      <c r="AT371" s="219" t="s">
        <v>149</v>
      </c>
      <c r="AU371" s="219" t="s">
        <v>164</v>
      </c>
      <c r="AY371" s="20" t="s">
        <v>146</v>
      </c>
      <c r="BE371" s="220">
        <f>IF(N371="základní",J371,0)</f>
        <v>0</v>
      </c>
      <c r="BF371" s="220">
        <f>IF(N371="snížená",J371,0)</f>
        <v>0</v>
      </c>
      <c r="BG371" s="220">
        <f>IF(N371="zákl. přenesená",J371,0)</f>
        <v>0</v>
      </c>
      <c r="BH371" s="220">
        <f>IF(N371="sníž. přenesená",J371,0)</f>
        <v>0</v>
      </c>
      <c r="BI371" s="220">
        <f>IF(N371="nulová",J371,0)</f>
        <v>0</v>
      </c>
      <c r="BJ371" s="20" t="s">
        <v>86</v>
      </c>
      <c r="BK371" s="220">
        <f>ROUND(I371*H371,2)</f>
        <v>0</v>
      </c>
      <c r="BL371" s="20" t="s">
        <v>362</v>
      </c>
      <c r="BM371" s="219" t="s">
        <v>2041</v>
      </c>
    </row>
    <row r="372" s="2" customFormat="1">
      <c r="A372" s="42"/>
      <c r="B372" s="43"/>
      <c r="C372" s="44"/>
      <c r="D372" s="221" t="s">
        <v>155</v>
      </c>
      <c r="E372" s="44"/>
      <c r="F372" s="222" t="s">
        <v>3897</v>
      </c>
      <c r="G372" s="44"/>
      <c r="H372" s="44"/>
      <c r="I372" s="223"/>
      <c r="J372" s="44"/>
      <c r="K372" s="44"/>
      <c r="L372" s="48"/>
      <c r="M372" s="224"/>
      <c r="N372" s="225"/>
      <c r="O372" s="88"/>
      <c r="P372" s="88"/>
      <c r="Q372" s="88"/>
      <c r="R372" s="88"/>
      <c r="S372" s="88"/>
      <c r="T372" s="89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T372" s="20" t="s">
        <v>155</v>
      </c>
      <c r="AU372" s="20" t="s">
        <v>164</v>
      </c>
    </row>
    <row r="373" s="12" customFormat="1" ht="20.88" customHeight="1">
      <c r="A373" s="12"/>
      <c r="B373" s="192"/>
      <c r="C373" s="193"/>
      <c r="D373" s="194" t="s">
        <v>77</v>
      </c>
      <c r="E373" s="206" t="s">
        <v>3898</v>
      </c>
      <c r="F373" s="206" t="s">
        <v>3696</v>
      </c>
      <c r="G373" s="193"/>
      <c r="H373" s="193"/>
      <c r="I373" s="196"/>
      <c r="J373" s="207">
        <f>BK373</f>
        <v>0</v>
      </c>
      <c r="K373" s="193"/>
      <c r="L373" s="198"/>
      <c r="M373" s="199"/>
      <c r="N373" s="200"/>
      <c r="O373" s="200"/>
      <c r="P373" s="201">
        <f>SUM(P374:P403)</f>
        <v>0</v>
      </c>
      <c r="Q373" s="200"/>
      <c r="R373" s="201">
        <f>SUM(R374:R403)</f>
        <v>0</v>
      </c>
      <c r="S373" s="200"/>
      <c r="T373" s="202">
        <f>SUM(T374:T403)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03" t="s">
        <v>86</v>
      </c>
      <c r="AT373" s="204" t="s">
        <v>77</v>
      </c>
      <c r="AU373" s="204" t="s">
        <v>88</v>
      </c>
      <c r="AY373" s="203" t="s">
        <v>146</v>
      </c>
      <c r="BK373" s="205">
        <f>SUM(BK374:BK403)</f>
        <v>0</v>
      </c>
    </row>
    <row r="374" s="2" customFormat="1" ht="37.8" customHeight="1">
      <c r="A374" s="42"/>
      <c r="B374" s="43"/>
      <c r="C374" s="208" t="s">
        <v>1165</v>
      </c>
      <c r="D374" s="208" t="s">
        <v>149</v>
      </c>
      <c r="E374" s="209" t="s">
        <v>3899</v>
      </c>
      <c r="F374" s="210" t="s">
        <v>3900</v>
      </c>
      <c r="G374" s="211" t="s">
        <v>802</v>
      </c>
      <c r="H374" s="212">
        <v>13</v>
      </c>
      <c r="I374" s="213"/>
      <c r="J374" s="214">
        <f>ROUND(I374*H374,2)</f>
        <v>0</v>
      </c>
      <c r="K374" s="210" t="s">
        <v>152</v>
      </c>
      <c r="L374" s="48"/>
      <c r="M374" s="215" t="s">
        <v>32</v>
      </c>
      <c r="N374" s="216" t="s">
        <v>49</v>
      </c>
      <c r="O374" s="88"/>
      <c r="P374" s="217">
        <f>O374*H374</f>
        <v>0</v>
      </c>
      <c r="Q374" s="217">
        <v>0</v>
      </c>
      <c r="R374" s="217">
        <f>Q374*H374</f>
        <v>0</v>
      </c>
      <c r="S374" s="217">
        <v>0</v>
      </c>
      <c r="T374" s="218">
        <f>S374*H374</f>
        <v>0</v>
      </c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R374" s="219" t="s">
        <v>362</v>
      </c>
      <c r="AT374" s="219" t="s">
        <v>149</v>
      </c>
      <c r="AU374" s="219" t="s">
        <v>164</v>
      </c>
      <c r="AY374" s="20" t="s">
        <v>146</v>
      </c>
      <c r="BE374" s="220">
        <f>IF(N374="základní",J374,0)</f>
        <v>0</v>
      </c>
      <c r="BF374" s="220">
        <f>IF(N374="snížená",J374,0)</f>
        <v>0</v>
      </c>
      <c r="BG374" s="220">
        <f>IF(N374="zákl. přenesená",J374,0)</f>
        <v>0</v>
      </c>
      <c r="BH374" s="220">
        <f>IF(N374="sníž. přenesená",J374,0)</f>
        <v>0</v>
      </c>
      <c r="BI374" s="220">
        <f>IF(N374="nulová",J374,0)</f>
        <v>0</v>
      </c>
      <c r="BJ374" s="20" t="s">
        <v>86</v>
      </c>
      <c r="BK374" s="220">
        <f>ROUND(I374*H374,2)</f>
        <v>0</v>
      </c>
      <c r="BL374" s="20" t="s">
        <v>362</v>
      </c>
      <c r="BM374" s="219" t="s">
        <v>2055</v>
      </c>
    </row>
    <row r="375" s="2" customFormat="1">
      <c r="A375" s="42"/>
      <c r="B375" s="43"/>
      <c r="C375" s="44"/>
      <c r="D375" s="221" t="s">
        <v>155</v>
      </c>
      <c r="E375" s="44"/>
      <c r="F375" s="222" t="s">
        <v>3901</v>
      </c>
      <c r="G375" s="44"/>
      <c r="H375" s="44"/>
      <c r="I375" s="223"/>
      <c r="J375" s="44"/>
      <c r="K375" s="44"/>
      <c r="L375" s="48"/>
      <c r="M375" s="224"/>
      <c r="N375" s="225"/>
      <c r="O375" s="88"/>
      <c r="P375" s="88"/>
      <c r="Q375" s="88"/>
      <c r="R375" s="88"/>
      <c r="S375" s="88"/>
      <c r="T375" s="89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T375" s="20" t="s">
        <v>155</v>
      </c>
      <c r="AU375" s="20" t="s">
        <v>164</v>
      </c>
    </row>
    <row r="376" s="2" customFormat="1">
      <c r="A376" s="42"/>
      <c r="B376" s="43"/>
      <c r="C376" s="44"/>
      <c r="D376" s="226" t="s">
        <v>156</v>
      </c>
      <c r="E376" s="44"/>
      <c r="F376" s="227" t="s">
        <v>3902</v>
      </c>
      <c r="G376" s="44"/>
      <c r="H376" s="44"/>
      <c r="I376" s="223"/>
      <c r="J376" s="44"/>
      <c r="K376" s="44"/>
      <c r="L376" s="48"/>
      <c r="M376" s="224"/>
      <c r="N376" s="225"/>
      <c r="O376" s="88"/>
      <c r="P376" s="88"/>
      <c r="Q376" s="88"/>
      <c r="R376" s="88"/>
      <c r="S376" s="88"/>
      <c r="T376" s="89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T376" s="20" t="s">
        <v>156</v>
      </c>
      <c r="AU376" s="20" t="s">
        <v>164</v>
      </c>
    </row>
    <row r="377" s="2" customFormat="1" ht="37.8" customHeight="1">
      <c r="A377" s="42"/>
      <c r="B377" s="43"/>
      <c r="C377" s="208" t="s">
        <v>1172</v>
      </c>
      <c r="D377" s="208" t="s">
        <v>149</v>
      </c>
      <c r="E377" s="209" t="s">
        <v>3903</v>
      </c>
      <c r="F377" s="210" t="s">
        <v>3904</v>
      </c>
      <c r="G377" s="211" t="s">
        <v>802</v>
      </c>
      <c r="H377" s="212">
        <v>9</v>
      </c>
      <c r="I377" s="213"/>
      <c r="J377" s="214">
        <f>ROUND(I377*H377,2)</f>
        <v>0</v>
      </c>
      <c r="K377" s="210" t="s">
        <v>152</v>
      </c>
      <c r="L377" s="48"/>
      <c r="M377" s="215" t="s">
        <v>32</v>
      </c>
      <c r="N377" s="216" t="s">
        <v>49</v>
      </c>
      <c r="O377" s="88"/>
      <c r="P377" s="217">
        <f>O377*H377</f>
        <v>0</v>
      </c>
      <c r="Q377" s="217">
        <v>0</v>
      </c>
      <c r="R377" s="217">
        <f>Q377*H377</f>
        <v>0</v>
      </c>
      <c r="S377" s="217">
        <v>0</v>
      </c>
      <c r="T377" s="218">
        <f>S377*H377</f>
        <v>0</v>
      </c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R377" s="219" t="s">
        <v>362</v>
      </c>
      <c r="AT377" s="219" t="s">
        <v>149</v>
      </c>
      <c r="AU377" s="219" t="s">
        <v>164</v>
      </c>
      <c r="AY377" s="20" t="s">
        <v>146</v>
      </c>
      <c r="BE377" s="220">
        <f>IF(N377="základní",J377,0)</f>
        <v>0</v>
      </c>
      <c r="BF377" s="220">
        <f>IF(N377="snížená",J377,0)</f>
        <v>0</v>
      </c>
      <c r="BG377" s="220">
        <f>IF(N377="zákl. přenesená",J377,0)</f>
        <v>0</v>
      </c>
      <c r="BH377" s="220">
        <f>IF(N377="sníž. přenesená",J377,0)</f>
        <v>0</v>
      </c>
      <c r="BI377" s="220">
        <f>IF(N377="nulová",J377,0)</f>
        <v>0</v>
      </c>
      <c r="BJ377" s="20" t="s">
        <v>86</v>
      </c>
      <c r="BK377" s="220">
        <f>ROUND(I377*H377,2)</f>
        <v>0</v>
      </c>
      <c r="BL377" s="20" t="s">
        <v>362</v>
      </c>
      <c r="BM377" s="219" t="s">
        <v>2063</v>
      </c>
    </row>
    <row r="378" s="2" customFormat="1">
      <c r="A378" s="42"/>
      <c r="B378" s="43"/>
      <c r="C378" s="44"/>
      <c r="D378" s="221" t="s">
        <v>155</v>
      </c>
      <c r="E378" s="44"/>
      <c r="F378" s="222" t="s">
        <v>3904</v>
      </c>
      <c r="G378" s="44"/>
      <c r="H378" s="44"/>
      <c r="I378" s="223"/>
      <c r="J378" s="44"/>
      <c r="K378" s="44"/>
      <c r="L378" s="48"/>
      <c r="M378" s="224"/>
      <c r="N378" s="225"/>
      <c r="O378" s="88"/>
      <c r="P378" s="88"/>
      <c r="Q378" s="88"/>
      <c r="R378" s="88"/>
      <c r="S378" s="88"/>
      <c r="T378" s="89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T378" s="20" t="s">
        <v>155</v>
      </c>
      <c r="AU378" s="20" t="s">
        <v>164</v>
      </c>
    </row>
    <row r="379" s="2" customFormat="1">
      <c r="A379" s="42"/>
      <c r="B379" s="43"/>
      <c r="C379" s="44"/>
      <c r="D379" s="226" t="s">
        <v>156</v>
      </c>
      <c r="E379" s="44"/>
      <c r="F379" s="227" t="s">
        <v>3905</v>
      </c>
      <c r="G379" s="44"/>
      <c r="H379" s="44"/>
      <c r="I379" s="223"/>
      <c r="J379" s="44"/>
      <c r="K379" s="44"/>
      <c r="L379" s="48"/>
      <c r="M379" s="224"/>
      <c r="N379" s="225"/>
      <c r="O379" s="88"/>
      <c r="P379" s="88"/>
      <c r="Q379" s="88"/>
      <c r="R379" s="88"/>
      <c r="S379" s="88"/>
      <c r="T379" s="89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T379" s="20" t="s">
        <v>156</v>
      </c>
      <c r="AU379" s="20" t="s">
        <v>164</v>
      </c>
    </row>
    <row r="380" s="2" customFormat="1" ht="49.05" customHeight="1">
      <c r="A380" s="42"/>
      <c r="B380" s="43"/>
      <c r="C380" s="208" t="s">
        <v>1179</v>
      </c>
      <c r="D380" s="208" t="s">
        <v>149</v>
      </c>
      <c r="E380" s="209" t="s">
        <v>3906</v>
      </c>
      <c r="F380" s="210" t="s">
        <v>3907</v>
      </c>
      <c r="G380" s="211" t="s">
        <v>802</v>
      </c>
      <c r="H380" s="212">
        <v>8</v>
      </c>
      <c r="I380" s="213"/>
      <c r="J380" s="214">
        <f>ROUND(I380*H380,2)</f>
        <v>0</v>
      </c>
      <c r="K380" s="210" t="s">
        <v>152</v>
      </c>
      <c r="L380" s="48"/>
      <c r="M380" s="215" t="s">
        <v>32</v>
      </c>
      <c r="N380" s="216" t="s">
        <v>49</v>
      </c>
      <c r="O380" s="88"/>
      <c r="P380" s="217">
        <f>O380*H380</f>
        <v>0</v>
      </c>
      <c r="Q380" s="217">
        <v>0</v>
      </c>
      <c r="R380" s="217">
        <f>Q380*H380</f>
        <v>0</v>
      </c>
      <c r="S380" s="217">
        <v>0</v>
      </c>
      <c r="T380" s="218">
        <f>S380*H380</f>
        <v>0</v>
      </c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R380" s="219" t="s">
        <v>362</v>
      </c>
      <c r="AT380" s="219" t="s">
        <v>149</v>
      </c>
      <c r="AU380" s="219" t="s">
        <v>164</v>
      </c>
      <c r="AY380" s="20" t="s">
        <v>146</v>
      </c>
      <c r="BE380" s="220">
        <f>IF(N380="základní",J380,0)</f>
        <v>0</v>
      </c>
      <c r="BF380" s="220">
        <f>IF(N380="snížená",J380,0)</f>
        <v>0</v>
      </c>
      <c r="BG380" s="220">
        <f>IF(N380="zákl. přenesená",J380,0)</f>
        <v>0</v>
      </c>
      <c r="BH380" s="220">
        <f>IF(N380="sníž. přenesená",J380,0)</f>
        <v>0</v>
      </c>
      <c r="BI380" s="220">
        <f>IF(N380="nulová",J380,0)</f>
        <v>0</v>
      </c>
      <c r="BJ380" s="20" t="s">
        <v>86</v>
      </c>
      <c r="BK380" s="220">
        <f>ROUND(I380*H380,2)</f>
        <v>0</v>
      </c>
      <c r="BL380" s="20" t="s">
        <v>362</v>
      </c>
      <c r="BM380" s="219" t="s">
        <v>2073</v>
      </c>
    </row>
    <row r="381" s="2" customFormat="1">
      <c r="A381" s="42"/>
      <c r="B381" s="43"/>
      <c r="C381" s="44"/>
      <c r="D381" s="221" t="s">
        <v>155</v>
      </c>
      <c r="E381" s="44"/>
      <c r="F381" s="222" t="s">
        <v>3908</v>
      </c>
      <c r="G381" s="44"/>
      <c r="H381" s="44"/>
      <c r="I381" s="223"/>
      <c r="J381" s="44"/>
      <c r="K381" s="44"/>
      <c r="L381" s="48"/>
      <c r="M381" s="224"/>
      <c r="N381" s="225"/>
      <c r="O381" s="88"/>
      <c r="P381" s="88"/>
      <c r="Q381" s="88"/>
      <c r="R381" s="88"/>
      <c r="S381" s="88"/>
      <c r="T381" s="89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T381" s="20" t="s">
        <v>155</v>
      </c>
      <c r="AU381" s="20" t="s">
        <v>164</v>
      </c>
    </row>
    <row r="382" s="2" customFormat="1">
      <c r="A382" s="42"/>
      <c r="B382" s="43"/>
      <c r="C382" s="44"/>
      <c r="D382" s="226" t="s">
        <v>156</v>
      </c>
      <c r="E382" s="44"/>
      <c r="F382" s="227" t="s">
        <v>3909</v>
      </c>
      <c r="G382" s="44"/>
      <c r="H382" s="44"/>
      <c r="I382" s="223"/>
      <c r="J382" s="44"/>
      <c r="K382" s="44"/>
      <c r="L382" s="48"/>
      <c r="M382" s="224"/>
      <c r="N382" s="225"/>
      <c r="O382" s="88"/>
      <c r="P382" s="88"/>
      <c r="Q382" s="88"/>
      <c r="R382" s="88"/>
      <c r="S382" s="88"/>
      <c r="T382" s="89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T382" s="20" t="s">
        <v>156</v>
      </c>
      <c r="AU382" s="20" t="s">
        <v>164</v>
      </c>
    </row>
    <row r="383" s="2" customFormat="1" ht="49.05" customHeight="1">
      <c r="A383" s="42"/>
      <c r="B383" s="43"/>
      <c r="C383" s="208" t="s">
        <v>1185</v>
      </c>
      <c r="D383" s="208" t="s">
        <v>149</v>
      </c>
      <c r="E383" s="209" t="s">
        <v>3910</v>
      </c>
      <c r="F383" s="210" t="s">
        <v>3911</v>
      </c>
      <c r="G383" s="211" t="s">
        <v>802</v>
      </c>
      <c r="H383" s="212">
        <v>3</v>
      </c>
      <c r="I383" s="213"/>
      <c r="J383" s="214">
        <f>ROUND(I383*H383,2)</f>
        <v>0</v>
      </c>
      <c r="K383" s="210" t="s">
        <v>152</v>
      </c>
      <c r="L383" s="48"/>
      <c r="M383" s="215" t="s">
        <v>32</v>
      </c>
      <c r="N383" s="216" t="s">
        <v>49</v>
      </c>
      <c r="O383" s="88"/>
      <c r="P383" s="217">
        <f>O383*H383</f>
        <v>0</v>
      </c>
      <c r="Q383" s="217">
        <v>0</v>
      </c>
      <c r="R383" s="217">
        <f>Q383*H383</f>
        <v>0</v>
      </c>
      <c r="S383" s="217">
        <v>0</v>
      </c>
      <c r="T383" s="218">
        <f>S383*H383</f>
        <v>0</v>
      </c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R383" s="219" t="s">
        <v>362</v>
      </c>
      <c r="AT383" s="219" t="s">
        <v>149</v>
      </c>
      <c r="AU383" s="219" t="s">
        <v>164</v>
      </c>
      <c r="AY383" s="20" t="s">
        <v>146</v>
      </c>
      <c r="BE383" s="220">
        <f>IF(N383="základní",J383,0)</f>
        <v>0</v>
      </c>
      <c r="BF383" s="220">
        <f>IF(N383="snížená",J383,0)</f>
        <v>0</v>
      </c>
      <c r="BG383" s="220">
        <f>IF(N383="zákl. přenesená",J383,0)</f>
        <v>0</v>
      </c>
      <c r="BH383" s="220">
        <f>IF(N383="sníž. přenesená",J383,0)</f>
        <v>0</v>
      </c>
      <c r="BI383" s="220">
        <f>IF(N383="nulová",J383,0)</f>
        <v>0</v>
      </c>
      <c r="BJ383" s="20" t="s">
        <v>86</v>
      </c>
      <c r="BK383" s="220">
        <f>ROUND(I383*H383,2)</f>
        <v>0</v>
      </c>
      <c r="BL383" s="20" t="s">
        <v>362</v>
      </c>
      <c r="BM383" s="219" t="s">
        <v>2084</v>
      </c>
    </row>
    <row r="384" s="2" customFormat="1">
      <c r="A384" s="42"/>
      <c r="B384" s="43"/>
      <c r="C384" s="44"/>
      <c r="D384" s="221" t="s">
        <v>155</v>
      </c>
      <c r="E384" s="44"/>
      <c r="F384" s="222" t="s">
        <v>3912</v>
      </c>
      <c r="G384" s="44"/>
      <c r="H384" s="44"/>
      <c r="I384" s="223"/>
      <c r="J384" s="44"/>
      <c r="K384" s="44"/>
      <c r="L384" s="48"/>
      <c r="M384" s="224"/>
      <c r="N384" s="225"/>
      <c r="O384" s="88"/>
      <c r="P384" s="88"/>
      <c r="Q384" s="88"/>
      <c r="R384" s="88"/>
      <c r="S384" s="88"/>
      <c r="T384" s="89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T384" s="20" t="s">
        <v>155</v>
      </c>
      <c r="AU384" s="20" t="s">
        <v>164</v>
      </c>
    </row>
    <row r="385" s="2" customFormat="1">
      <c r="A385" s="42"/>
      <c r="B385" s="43"/>
      <c r="C385" s="44"/>
      <c r="D385" s="226" t="s">
        <v>156</v>
      </c>
      <c r="E385" s="44"/>
      <c r="F385" s="227" t="s">
        <v>3913</v>
      </c>
      <c r="G385" s="44"/>
      <c r="H385" s="44"/>
      <c r="I385" s="223"/>
      <c r="J385" s="44"/>
      <c r="K385" s="44"/>
      <c r="L385" s="48"/>
      <c r="M385" s="224"/>
      <c r="N385" s="225"/>
      <c r="O385" s="88"/>
      <c r="P385" s="88"/>
      <c r="Q385" s="88"/>
      <c r="R385" s="88"/>
      <c r="S385" s="88"/>
      <c r="T385" s="89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T385" s="20" t="s">
        <v>156</v>
      </c>
      <c r="AU385" s="20" t="s">
        <v>164</v>
      </c>
    </row>
    <row r="386" s="2" customFormat="1" ht="24.15" customHeight="1">
      <c r="A386" s="42"/>
      <c r="B386" s="43"/>
      <c r="C386" s="208" t="s">
        <v>1190</v>
      </c>
      <c r="D386" s="208" t="s">
        <v>149</v>
      </c>
      <c r="E386" s="209" t="s">
        <v>3914</v>
      </c>
      <c r="F386" s="210" t="s">
        <v>3915</v>
      </c>
      <c r="G386" s="211" t="s">
        <v>802</v>
      </c>
      <c r="H386" s="212">
        <v>2</v>
      </c>
      <c r="I386" s="213"/>
      <c r="J386" s="214">
        <f>ROUND(I386*H386,2)</f>
        <v>0</v>
      </c>
      <c r="K386" s="210" t="s">
        <v>152</v>
      </c>
      <c r="L386" s="48"/>
      <c r="M386" s="215" t="s">
        <v>32</v>
      </c>
      <c r="N386" s="216" t="s">
        <v>49</v>
      </c>
      <c r="O386" s="88"/>
      <c r="P386" s="217">
        <f>O386*H386</f>
        <v>0</v>
      </c>
      <c r="Q386" s="217">
        <v>0</v>
      </c>
      <c r="R386" s="217">
        <f>Q386*H386</f>
        <v>0</v>
      </c>
      <c r="S386" s="217">
        <v>0</v>
      </c>
      <c r="T386" s="218">
        <f>S386*H386</f>
        <v>0</v>
      </c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R386" s="219" t="s">
        <v>362</v>
      </c>
      <c r="AT386" s="219" t="s">
        <v>149</v>
      </c>
      <c r="AU386" s="219" t="s">
        <v>164</v>
      </c>
      <c r="AY386" s="20" t="s">
        <v>146</v>
      </c>
      <c r="BE386" s="220">
        <f>IF(N386="základní",J386,0)</f>
        <v>0</v>
      </c>
      <c r="BF386" s="220">
        <f>IF(N386="snížená",J386,0)</f>
        <v>0</v>
      </c>
      <c r="BG386" s="220">
        <f>IF(N386="zákl. přenesená",J386,0)</f>
        <v>0</v>
      </c>
      <c r="BH386" s="220">
        <f>IF(N386="sníž. přenesená",J386,0)</f>
        <v>0</v>
      </c>
      <c r="BI386" s="220">
        <f>IF(N386="nulová",J386,0)</f>
        <v>0</v>
      </c>
      <c r="BJ386" s="20" t="s">
        <v>86</v>
      </c>
      <c r="BK386" s="220">
        <f>ROUND(I386*H386,2)</f>
        <v>0</v>
      </c>
      <c r="BL386" s="20" t="s">
        <v>362</v>
      </c>
      <c r="BM386" s="219" t="s">
        <v>2097</v>
      </c>
    </row>
    <row r="387" s="2" customFormat="1">
      <c r="A387" s="42"/>
      <c r="B387" s="43"/>
      <c r="C387" s="44"/>
      <c r="D387" s="221" t="s">
        <v>155</v>
      </c>
      <c r="E387" s="44"/>
      <c r="F387" s="222" t="s">
        <v>3915</v>
      </c>
      <c r="G387" s="44"/>
      <c r="H387" s="44"/>
      <c r="I387" s="223"/>
      <c r="J387" s="44"/>
      <c r="K387" s="44"/>
      <c r="L387" s="48"/>
      <c r="M387" s="224"/>
      <c r="N387" s="225"/>
      <c r="O387" s="88"/>
      <c r="P387" s="88"/>
      <c r="Q387" s="88"/>
      <c r="R387" s="88"/>
      <c r="S387" s="88"/>
      <c r="T387" s="89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T387" s="20" t="s">
        <v>155</v>
      </c>
      <c r="AU387" s="20" t="s">
        <v>164</v>
      </c>
    </row>
    <row r="388" s="2" customFormat="1">
      <c r="A388" s="42"/>
      <c r="B388" s="43"/>
      <c r="C388" s="44"/>
      <c r="D388" s="226" t="s">
        <v>156</v>
      </c>
      <c r="E388" s="44"/>
      <c r="F388" s="227" t="s">
        <v>3916</v>
      </c>
      <c r="G388" s="44"/>
      <c r="H388" s="44"/>
      <c r="I388" s="223"/>
      <c r="J388" s="44"/>
      <c r="K388" s="44"/>
      <c r="L388" s="48"/>
      <c r="M388" s="224"/>
      <c r="N388" s="225"/>
      <c r="O388" s="88"/>
      <c r="P388" s="88"/>
      <c r="Q388" s="88"/>
      <c r="R388" s="88"/>
      <c r="S388" s="88"/>
      <c r="T388" s="89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T388" s="20" t="s">
        <v>156</v>
      </c>
      <c r="AU388" s="20" t="s">
        <v>164</v>
      </c>
    </row>
    <row r="389" s="2" customFormat="1" ht="24.15" customHeight="1">
      <c r="A389" s="42"/>
      <c r="B389" s="43"/>
      <c r="C389" s="208" t="s">
        <v>1195</v>
      </c>
      <c r="D389" s="208" t="s">
        <v>149</v>
      </c>
      <c r="E389" s="209" t="s">
        <v>3917</v>
      </c>
      <c r="F389" s="210" t="s">
        <v>3918</v>
      </c>
      <c r="G389" s="211" t="s">
        <v>802</v>
      </c>
      <c r="H389" s="212">
        <v>6</v>
      </c>
      <c r="I389" s="213"/>
      <c r="J389" s="214">
        <f>ROUND(I389*H389,2)</f>
        <v>0</v>
      </c>
      <c r="K389" s="210" t="s">
        <v>152</v>
      </c>
      <c r="L389" s="48"/>
      <c r="M389" s="215" t="s">
        <v>32</v>
      </c>
      <c r="N389" s="216" t="s">
        <v>49</v>
      </c>
      <c r="O389" s="88"/>
      <c r="P389" s="217">
        <f>O389*H389</f>
        <v>0</v>
      </c>
      <c r="Q389" s="217">
        <v>0</v>
      </c>
      <c r="R389" s="217">
        <f>Q389*H389</f>
        <v>0</v>
      </c>
      <c r="S389" s="217">
        <v>0</v>
      </c>
      <c r="T389" s="218">
        <f>S389*H389</f>
        <v>0</v>
      </c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R389" s="219" t="s">
        <v>362</v>
      </c>
      <c r="AT389" s="219" t="s">
        <v>149</v>
      </c>
      <c r="AU389" s="219" t="s">
        <v>164</v>
      </c>
      <c r="AY389" s="20" t="s">
        <v>146</v>
      </c>
      <c r="BE389" s="220">
        <f>IF(N389="základní",J389,0)</f>
        <v>0</v>
      </c>
      <c r="BF389" s="220">
        <f>IF(N389="snížená",J389,0)</f>
        <v>0</v>
      </c>
      <c r="BG389" s="220">
        <f>IF(N389="zákl. přenesená",J389,0)</f>
        <v>0</v>
      </c>
      <c r="BH389" s="220">
        <f>IF(N389="sníž. přenesená",J389,0)</f>
        <v>0</v>
      </c>
      <c r="BI389" s="220">
        <f>IF(N389="nulová",J389,0)</f>
        <v>0</v>
      </c>
      <c r="BJ389" s="20" t="s">
        <v>86</v>
      </c>
      <c r="BK389" s="220">
        <f>ROUND(I389*H389,2)</f>
        <v>0</v>
      </c>
      <c r="BL389" s="20" t="s">
        <v>362</v>
      </c>
      <c r="BM389" s="219" t="s">
        <v>2109</v>
      </c>
    </row>
    <row r="390" s="2" customFormat="1">
      <c r="A390" s="42"/>
      <c r="B390" s="43"/>
      <c r="C390" s="44"/>
      <c r="D390" s="221" t="s">
        <v>155</v>
      </c>
      <c r="E390" s="44"/>
      <c r="F390" s="222" t="s">
        <v>3918</v>
      </c>
      <c r="G390" s="44"/>
      <c r="H390" s="44"/>
      <c r="I390" s="223"/>
      <c r="J390" s="44"/>
      <c r="K390" s="44"/>
      <c r="L390" s="48"/>
      <c r="M390" s="224"/>
      <c r="N390" s="225"/>
      <c r="O390" s="88"/>
      <c r="P390" s="88"/>
      <c r="Q390" s="88"/>
      <c r="R390" s="88"/>
      <c r="S390" s="88"/>
      <c r="T390" s="89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T390" s="20" t="s">
        <v>155</v>
      </c>
      <c r="AU390" s="20" t="s">
        <v>164</v>
      </c>
    </row>
    <row r="391" s="2" customFormat="1">
      <c r="A391" s="42"/>
      <c r="B391" s="43"/>
      <c r="C391" s="44"/>
      <c r="D391" s="226" t="s">
        <v>156</v>
      </c>
      <c r="E391" s="44"/>
      <c r="F391" s="227" t="s">
        <v>3919</v>
      </c>
      <c r="G391" s="44"/>
      <c r="H391" s="44"/>
      <c r="I391" s="223"/>
      <c r="J391" s="44"/>
      <c r="K391" s="44"/>
      <c r="L391" s="48"/>
      <c r="M391" s="224"/>
      <c r="N391" s="225"/>
      <c r="O391" s="88"/>
      <c r="P391" s="88"/>
      <c r="Q391" s="88"/>
      <c r="R391" s="88"/>
      <c r="S391" s="88"/>
      <c r="T391" s="89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T391" s="20" t="s">
        <v>156</v>
      </c>
      <c r="AU391" s="20" t="s">
        <v>164</v>
      </c>
    </row>
    <row r="392" s="2" customFormat="1" ht="49.05" customHeight="1">
      <c r="A392" s="42"/>
      <c r="B392" s="43"/>
      <c r="C392" s="208" t="s">
        <v>1203</v>
      </c>
      <c r="D392" s="208" t="s">
        <v>149</v>
      </c>
      <c r="E392" s="209" t="s">
        <v>3920</v>
      </c>
      <c r="F392" s="210" t="s">
        <v>3921</v>
      </c>
      <c r="G392" s="211" t="s">
        <v>802</v>
      </c>
      <c r="H392" s="212">
        <v>9</v>
      </c>
      <c r="I392" s="213"/>
      <c r="J392" s="214">
        <f>ROUND(I392*H392,2)</f>
        <v>0</v>
      </c>
      <c r="K392" s="210" t="s">
        <v>152</v>
      </c>
      <c r="L392" s="48"/>
      <c r="M392" s="215" t="s">
        <v>32</v>
      </c>
      <c r="N392" s="216" t="s">
        <v>49</v>
      </c>
      <c r="O392" s="88"/>
      <c r="P392" s="217">
        <f>O392*H392</f>
        <v>0</v>
      </c>
      <c r="Q392" s="217">
        <v>0</v>
      </c>
      <c r="R392" s="217">
        <f>Q392*H392</f>
        <v>0</v>
      </c>
      <c r="S392" s="217">
        <v>0</v>
      </c>
      <c r="T392" s="218">
        <f>S392*H392</f>
        <v>0</v>
      </c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R392" s="219" t="s">
        <v>362</v>
      </c>
      <c r="AT392" s="219" t="s">
        <v>149</v>
      </c>
      <c r="AU392" s="219" t="s">
        <v>164</v>
      </c>
      <c r="AY392" s="20" t="s">
        <v>146</v>
      </c>
      <c r="BE392" s="220">
        <f>IF(N392="základní",J392,0)</f>
        <v>0</v>
      </c>
      <c r="BF392" s="220">
        <f>IF(N392="snížená",J392,0)</f>
        <v>0</v>
      </c>
      <c r="BG392" s="220">
        <f>IF(N392="zákl. přenesená",J392,0)</f>
        <v>0</v>
      </c>
      <c r="BH392" s="220">
        <f>IF(N392="sníž. přenesená",J392,0)</f>
        <v>0</v>
      </c>
      <c r="BI392" s="220">
        <f>IF(N392="nulová",J392,0)</f>
        <v>0</v>
      </c>
      <c r="BJ392" s="20" t="s">
        <v>86</v>
      </c>
      <c r="BK392" s="220">
        <f>ROUND(I392*H392,2)</f>
        <v>0</v>
      </c>
      <c r="BL392" s="20" t="s">
        <v>362</v>
      </c>
      <c r="BM392" s="219" t="s">
        <v>2124</v>
      </c>
    </row>
    <row r="393" s="2" customFormat="1">
      <c r="A393" s="42"/>
      <c r="B393" s="43"/>
      <c r="C393" s="44"/>
      <c r="D393" s="221" t="s">
        <v>155</v>
      </c>
      <c r="E393" s="44"/>
      <c r="F393" s="222" t="s">
        <v>3921</v>
      </c>
      <c r="G393" s="44"/>
      <c r="H393" s="44"/>
      <c r="I393" s="223"/>
      <c r="J393" s="44"/>
      <c r="K393" s="44"/>
      <c r="L393" s="48"/>
      <c r="M393" s="224"/>
      <c r="N393" s="225"/>
      <c r="O393" s="88"/>
      <c r="P393" s="88"/>
      <c r="Q393" s="88"/>
      <c r="R393" s="88"/>
      <c r="S393" s="88"/>
      <c r="T393" s="89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T393" s="20" t="s">
        <v>155</v>
      </c>
      <c r="AU393" s="20" t="s">
        <v>164</v>
      </c>
    </row>
    <row r="394" s="2" customFormat="1">
      <c r="A394" s="42"/>
      <c r="B394" s="43"/>
      <c r="C394" s="44"/>
      <c r="D394" s="226" t="s">
        <v>156</v>
      </c>
      <c r="E394" s="44"/>
      <c r="F394" s="227" t="s">
        <v>3922</v>
      </c>
      <c r="G394" s="44"/>
      <c r="H394" s="44"/>
      <c r="I394" s="223"/>
      <c r="J394" s="44"/>
      <c r="K394" s="44"/>
      <c r="L394" s="48"/>
      <c r="M394" s="224"/>
      <c r="N394" s="225"/>
      <c r="O394" s="88"/>
      <c r="P394" s="88"/>
      <c r="Q394" s="88"/>
      <c r="R394" s="88"/>
      <c r="S394" s="88"/>
      <c r="T394" s="89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T394" s="20" t="s">
        <v>156</v>
      </c>
      <c r="AU394" s="20" t="s">
        <v>164</v>
      </c>
    </row>
    <row r="395" s="2" customFormat="1" ht="49.05" customHeight="1">
      <c r="A395" s="42"/>
      <c r="B395" s="43"/>
      <c r="C395" s="208" t="s">
        <v>1209</v>
      </c>
      <c r="D395" s="208" t="s">
        <v>149</v>
      </c>
      <c r="E395" s="209" t="s">
        <v>3923</v>
      </c>
      <c r="F395" s="210" t="s">
        <v>3924</v>
      </c>
      <c r="G395" s="211" t="s">
        <v>802</v>
      </c>
      <c r="H395" s="212">
        <v>2</v>
      </c>
      <c r="I395" s="213"/>
      <c r="J395" s="214">
        <f>ROUND(I395*H395,2)</f>
        <v>0</v>
      </c>
      <c r="K395" s="210" t="s">
        <v>152</v>
      </c>
      <c r="L395" s="48"/>
      <c r="M395" s="215" t="s">
        <v>32</v>
      </c>
      <c r="N395" s="216" t="s">
        <v>49</v>
      </c>
      <c r="O395" s="88"/>
      <c r="P395" s="217">
        <f>O395*H395</f>
        <v>0</v>
      </c>
      <c r="Q395" s="217">
        <v>0</v>
      </c>
      <c r="R395" s="217">
        <f>Q395*H395</f>
        <v>0</v>
      </c>
      <c r="S395" s="217">
        <v>0</v>
      </c>
      <c r="T395" s="218">
        <f>S395*H395</f>
        <v>0</v>
      </c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R395" s="219" t="s">
        <v>362</v>
      </c>
      <c r="AT395" s="219" t="s">
        <v>149</v>
      </c>
      <c r="AU395" s="219" t="s">
        <v>164</v>
      </c>
      <c r="AY395" s="20" t="s">
        <v>146</v>
      </c>
      <c r="BE395" s="220">
        <f>IF(N395="základní",J395,0)</f>
        <v>0</v>
      </c>
      <c r="BF395" s="220">
        <f>IF(N395="snížená",J395,0)</f>
        <v>0</v>
      </c>
      <c r="BG395" s="220">
        <f>IF(N395="zákl. přenesená",J395,0)</f>
        <v>0</v>
      </c>
      <c r="BH395" s="220">
        <f>IF(N395="sníž. přenesená",J395,0)</f>
        <v>0</v>
      </c>
      <c r="BI395" s="220">
        <f>IF(N395="nulová",J395,0)</f>
        <v>0</v>
      </c>
      <c r="BJ395" s="20" t="s">
        <v>86</v>
      </c>
      <c r="BK395" s="220">
        <f>ROUND(I395*H395,2)</f>
        <v>0</v>
      </c>
      <c r="BL395" s="20" t="s">
        <v>362</v>
      </c>
      <c r="BM395" s="219" t="s">
        <v>2135</v>
      </c>
    </row>
    <row r="396" s="2" customFormat="1">
      <c r="A396" s="42"/>
      <c r="B396" s="43"/>
      <c r="C396" s="44"/>
      <c r="D396" s="221" t="s">
        <v>155</v>
      </c>
      <c r="E396" s="44"/>
      <c r="F396" s="222" t="s">
        <v>3924</v>
      </c>
      <c r="G396" s="44"/>
      <c r="H396" s="44"/>
      <c r="I396" s="223"/>
      <c r="J396" s="44"/>
      <c r="K396" s="44"/>
      <c r="L396" s="48"/>
      <c r="M396" s="224"/>
      <c r="N396" s="225"/>
      <c r="O396" s="88"/>
      <c r="P396" s="88"/>
      <c r="Q396" s="88"/>
      <c r="R396" s="88"/>
      <c r="S396" s="88"/>
      <c r="T396" s="89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T396" s="20" t="s">
        <v>155</v>
      </c>
      <c r="AU396" s="20" t="s">
        <v>164</v>
      </c>
    </row>
    <row r="397" s="2" customFormat="1">
      <c r="A397" s="42"/>
      <c r="B397" s="43"/>
      <c r="C397" s="44"/>
      <c r="D397" s="226" t="s">
        <v>156</v>
      </c>
      <c r="E397" s="44"/>
      <c r="F397" s="227" t="s">
        <v>3925</v>
      </c>
      <c r="G397" s="44"/>
      <c r="H397" s="44"/>
      <c r="I397" s="223"/>
      <c r="J397" s="44"/>
      <c r="K397" s="44"/>
      <c r="L397" s="48"/>
      <c r="M397" s="224"/>
      <c r="N397" s="225"/>
      <c r="O397" s="88"/>
      <c r="P397" s="88"/>
      <c r="Q397" s="88"/>
      <c r="R397" s="88"/>
      <c r="S397" s="88"/>
      <c r="T397" s="89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T397" s="20" t="s">
        <v>156</v>
      </c>
      <c r="AU397" s="20" t="s">
        <v>164</v>
      </c>
    </row>
    <row r="398" s="2" customFormat="1" ht="49.05" customHeight="1">
      <c r="A398" s="42"/>
      <c r="B398" s="43"/>
      <c r="C398" s="208" t="s">
        <v>1215</v>
      </c>
      <c r="D398" s="208" t="s">
        <v>149</v>
      </c>
      <c r="E398" s="209" t="s">
        <v>3926</v>
      </c>
      <c r="F398" s="210" t="s">
        <v>3927</v>
      </c>
      <c r="G398" s="211" t="s">
        <v>802</v>
      </c>
      <c r="H398" s="212">
        <v>6</v>
      </c>
      <c r="I398" s="213"/>
      <c r="J398" s="214">
        <f>ROUND(I398*H398,2)</f>
        <v>0</v>
      </c>
      <c r="K398" s="210" t="s">
        <v>152</v>
      </c>
      <c r="L398" s="48"/>
      <c r="M398" s="215" t="s">
        <v>32</v>
      </c>
      <c r="N398" s="216" t="s">
        <v>49</v>
      </c>
      <c r="O398" s="88"/>
      <c r="P398" s="217">
        <f>O398*H398</f>
        <v>0</v>
      </c>
      <c r="Q398" s="217">
        <v>0</v>
      </c>
      <c r="R398" s="217">
        <f>Q398*H398</f>
        <v>0</v>
      </c>
      <c r="S398" s="217">
        <v>0</v>
      </c>
      <c r="T398" s="218">
        <f>S398*H398</f>
        <v>0</v>
      </c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R398" s="219" t="s">
        <v>362</v>
      </c>
      <c r="AT398" s="219" t="s">
        <v>149</v>
      </c>
      <c r="AU398" s="219" t="s">
        <v>164</v>
      </c>
      <c r="AY398" s="20" t="s">
        <v>146</v>
      </c>
      <c r="BE398" s="220">
        <f>IF(N398="základní",J398,0)</f>
        <v>0</v>
      </c>
      <c r="BF398" s="220">
        <f>IF(N398="snížená",J398,0)</f>
        <v>0</v>
      </c>
      <c r="BG398" s="220">
        <f>IF(N398="zákl. přenesená",J398,0)</f>
        <v>0</v>
      </c>
      <c r="BH398" s="220">
        <f>IF(N398="sníž. přenesená",J398,0)</f>
        <v>0</v>
      </c>
      <c r="BI398" s="220">
        <f>IF(N398="nulová",J398,0)</f>
        <v>0</v>
      </c>
      <c r="BJ398" s="20" t="s">
        <v>86</v>
      </c>
      <c r="BK398" s="220">
        <f>ROUND(I398*H398,2)</f>
        <v>0</v>
      </c>
      <c r="BL398" s="20" t="s">
        <v>362</v>
      </c>
      <c r="BM398" s="219" t="s">
        <v>2146</v>
      </c>
    </row>
    <row r="399" s="2" customFormat="1">
      <c r="A399" s="42"/>
      <c r="B399" s="43"/>
      <c r="C399" s="44"/>
      <c r="D399" s="221" t="s">
        <v>155</v>
      </c>
      <c r="E399" s="44"/>
      <c r="F399" s="222" t="s">
        <v>3927</v>
      </c>
      <c r="G399" s="44"/>
      <c r="H399" s="44"/>
      <c r="I399" s="223"/>
      <c r="J399" s="44"/>
      <c r="K399" s="44"/>
      <c r="L399" s="48"/>
      <c r="M399" s="224"/>
      <c r="N399" s="225"/>
      <c r="O399" s="88"/>
      <c r="P399" s="88"/>
      <c r="Q399" s="88"/>
      <c r="R399" s="88"/>
      <c r="S399" s="88"/>
      <c r="T399" s="89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T399" s="20" t="s">
        <v>155</v>
      </c>
      <c r="AU399" s="20" t="s">
        <v>164</v>
      </c>
    </row>
    <row r="400" s="2" customFormat="1">
      <c r="A400" s="42"/>
      <c r="B400" s="43"/>
      <c r="C400" s="44"/>
      <c r="D400" s="226" t="s">
        <v>156</v>
      </c>
      <c r="E400" s="44"/>
      <c r="F400" s="227" t="s">
        <v>3928</v>
      </c>
      <c r="G400" s="44"/>
      <c r="H400" s="44"/>
      <c r="I400" s="223"/>
      <c r="J400" s="44"/>
      <c r="K400" s="44"/>
      <c r="L400" s="48"/>
      <c r="M400" s="224"/>
      <c r="N400" s="225"/>
      <c r="O400" s="88"/>
      <c r="P400" s="88"/>
      <c r="Q400" s="88"/>
      <c r="R400" s="88"/>
      <c r="S400" s="88"/>
      <c r="T400" s="89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T400" s="20" t="s">
        <v>156</v>
      </c>
      <c r="AU400" s="20" t="s">
        <v>164</v>
      </c>
    </row>
    <row r="401" s="2" customFormat="1" ht="49.05" customHeight="1">
      <c r="A401" s="42"/>
      <c r="B401" s="43"/>
      <c r="C401" s="208" t="s">
        <v>1225</v>
      </c>
      <c r="D401" s="208" t="s">
        <v>149</v>
      </c>
      <c r="E401" s="209" t="s">
        <v>3929</v>
      </c>
      <c r="F401" s="210" t="s">
        <v>3930</v>
      </c>
      <c r="G401" s="211" t="s">
        <v>802</v>
      </c>
      <c r="H401" s="212">
        <v>6</v>
      </c>
      <c r="I401" s="213"/>
      <c r="J401" s="214">
        <f>ROUND(I401*H401,2)</f>
        <v>0</v>
      </c>
      <c r="K401" s="210" t="s">
        <v>152</v>
      </c>
      <c r="L401" s="48"/>
      <c r="M401" s="215" t="s">
        <v>32</v>
      </c>
      <c r="N401" s="216" t="s">
        <v>49</v>
      </c>
      <c r="O401" s="88"/>
      <c r="P401" s="217">
        <f>O401*H401</f>
        <v>0</v>
      </c>
      <c r="Q401" s="217">
        <v>0</v>
      </c>
      <c r="R401" s="217">
        <f>Q401*H401</f>
        <v>0</v>
      </c>
      <c r="S401" s="217">
        <v>0</v>
      </c>
      <c r="T401" s="218">
        <f>S401*H401</f>
        <v>0</v>
      </c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R401" s="219" t="s">
        <v>362</v>
      </c>
      <c r="AT401" s="219" t="s">
        <v>149</v>
      </c>
      <c r="AU401" s="219" t="s">
        <v>164</v>
      </c>
      <c r="AY401" s="20" t="s">
        <v>146</v>
      </c>
      <c r="BE401" s="220">
        <f>IF(N401="základní",J401,0)</f>
        <v>0</v>
      </c>
      <c r="BF401" s="220">
        <f>IF(N401="snížená",J401,0)</f>
        <v>0</v>
      </c>
      <c r="BG401" s="220">
        <f>IF(N401="zákl. přenesená",J401,0)</f>
        <v>0</v>
      </c>
      <c r="BH401" s="220">
        <f>IF(N401="sníž. přenesená",J401,0)</f>
        <v>0</v>
      </c>
      <c r="BI401" s="220">
        <f>IF(N401="nulová",J401,0)</f>
        <v>0</v>
      </c>
      <c r="BJ401" s="20" t="s">
        <v>86</v>
      </c>
      <c r="BK401" s="220">
        <f>ROUND(I401*H401,2)</f>
        <v>0</v>
      </c>
      <c r="BL401" s="20" t="s">
        <v>362</v>
      </c>
      <c r="BM401" s="219" t="s">
        <v>2159</v>
      </c>
    </row>
    <row r="402" s="2" customFormat="1">
      <c r="A402" s="42"/>
      <c r="B402" s="43"/>
      <c r="C402" s="44"/>
      <c r="D402" s="221" t="s">
        <v>155</v>
      </c>
      <c r="E402" s="44"/>
      <c r="F402" s="222" t="s">
        <v>3930</v>
      </c>
      <c r="G402" s="44"/>
      <c r="H402" s="44"/>
      <c r="I402" s="223"/>
      <c r="J402" s="44"/>
      <c r="K402" s="44"/>
      <c r="L402" s="48"/>
      <c r="M402" s="224"/>
      <c r="N402" s="225"/>
      <c r="O402" s="88"/>
      <c r="P402" s="88"/>
      <c r="Q402" s="88"/>
      <c r="R402" s="88"/>
      <c r="S402" s="88"/>
      <c r="T402" s="89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T402" s="20" t="s">
        <v>155</v>
      </c>
      <c r="AU402" s="20" t="s">
        <v>164</v>
      </c>
    </row>
    <row r="403" s="2" customFormat="1">
      <c r="A403" s="42"/>
      <c r="B403" s="43"/>
      <c r="C403" s="44"/>
      <c r="D403" s="226" t="s">
        <v>156</v>
      </c>
      <c r="E403" s="44"/>
      <c r="F403" s="227" t="s">
        <v>3931</v>
      </c>
      <c r="G403" s="44"/>
      <c r="H403" s="44"/>
      <c r="I403" s="223"/>
      <c r="J403" s="44"/>
      <c r="K403" s="44"/>
      <c r="L403" s="48"/>
      <c r="M403" s="224"/>
      <c r="N403" s="225"/>
      <c r="O403" s="88"/>
      <c r="P403" s="88"/>
      <c r="Q403" s="88"/>
      <c r="R403" s="88"/>
      <c r="S403" s="88"/>
      <c r="T403" s="89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T403" s="20" t="s">
        <v>156</v>
      </c>
      <c r="AU403" s="20" t="s">
        <v>164</v>
      </c>
    </row>
    <row r="404" s="12" customFormat="1" ht="20.88" customHeight="1">
      <c r="A404" s="12"/>
      <c r="B404" s="192"/>
      <c r="C404" s="193"/>
      <c r="D404" s="194" t="s">
        <v>77</v>
      </c>
      <c r="E404" s="206" t="s">
        <v>3932</v>
      </c>
      <c r="F404" s="206" t="s">
        <v>3722</v>
      </c>
      <c r="G404" s="193"/>
      <c r="H404" s="193"/>
      <c r="I404" s="196"/>
      <c r="J404" s="207">
        <f>BK404</f>
        <v>0</v>
      </c>
      <c r="K404" s="193"/>
      <c r="L404" s="198"/>
      <c r="M404" s="199"/>
      <c r="N404" s="200"/>
      <c r="O404" s="200"/>
      <c r="P404" s="201">
        <f>SUM(P405:P420)</f>
        <v>0</v>
      </c>
      <c r="Q404" s="200"/>
      <c r="R404" s="201">
        <f>SUM(R405:R420)</f>
        <v>0</v>
      </c>
      <c r="S404" s="200"/>
      <c r="T404" s="202">
        <f>SUM(T405:T420)</f>
        <v>0</v>
      </c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R404" s="203" t="s">
        <v>86</v>
      </c>
      <c r="AT404" s="204" t="s">
        <v>77</v>
      </c>
      <c r="AU404" s="204" t="s">
        <v>88</v>
      </c>
      <c r="AY404" s="203" t="s">
        <v>146</v>
      </c>
      <c r="BK404" s="205">
        <f>SUM(BK405:BK420)</f>
        <v>0</v>
      </c>
    </row>
    <row r="405" s="2" customFormat="1" ht="44.25" customHeight="1">
      <c r="A405" s="42"/>
      <c r="B405" s="43"/>
      <c r="C405" s="208" t="s">
        <v>1234</v>
      </c>
      <c r="D405" s="208" t="s">
        <v>149</v>
      </c>
      <c r="E405" s="209" t="s">
        <v>3933</v>
      </c>
      <c r="F405" s="210" t="s">
        <v>3934</v>
      </c>
      <c r="G405" s="211" t="s">
        <v>802</v>
      </c>
      <c r="H405" s="212">
        <v>64</v>
      </c>
      <c r="I405" s="213"/>
      <c r="J405" s="214">
        <f>ROUND(I405*H405,2)</f>
        <v>0</v>
      </c>
      <c r="K405" s="210" t="s">
        <v>152</v>
      </c>
      <c r="L405" s="48"/>
      <c r="M405" s="215" t="s">
        <v>32</v>
      </c>
      <c r="N405" s="216" t="s">
        <v>49</v>
      </c>
      <c r="O405" s="88"/>
      <c r="P405" s="217">
        <f>O405*H405</f>
        <v>0</v>
      </c>
      <c r="Q405" s="217">
        <v>0</v>
      </c>
      <c r="R405" s="217">
        <f>Q405*H405</f>
        <v>0</v>
      </c>
      <c r="S405" s="217">
        <v>0</v>
      </c>
      <c r="T405" s="218">
        <f>S405*H405</f>
        <v>0</v>
      </c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R405" s="219" t="s">
        <v>362</v>
      </c>
      <c r="AT405" s="219" t="s">
        <v>149</v>
      </c>
      <c r="AU405" s="219" t="s">
        <v>164</v>
      </c>
      <c r="AY405" s="20" t="s">
        <v>146</v>
      </c>
      <c r="BE405" s="220">
        <f>IF(N405="základní",J405,0)</f>
        <v>0</v>
      </c>
      <c r="BF405" s="220">
        <f>IF(N405="snížená",J405,0)</f>
        <v>0</v>
      </c>
      <c r="BG405" s="220">
        <f>IF(N405="zákl. přenesená",J405,0)</f>
        <v>0</v>
      </c>
      <c r="BH405" s="220">
        <f>IF(N405="sníž. přenesená",J405,0)</f>
        <v>0</v>
      </c>
      <c r="BI405" s="220">
        <f>IF(N405="nulová",J405,0)</f>
        <v>0</v>
      </c>
      <c r="BJ405" s="20" t="s">
        <v>86</v>
      </c>
      <c r="BK405" s="220">
        <f>ROUND(I405*H405,2)</f>
        <v>0</v>
      </c>
      <c r="BL405" s="20" t="s">
        <v>362</v>
      </c>
      <c r="BM405" s="219" t="s">
        <v>2171</v>
      </c>
    </row>
    <row r="406" s="2" customFormat="1">
      <c r="A406" s="42"/>
      <c r="B406" s="43"/>
      <c r="C406" s="44"/>
      <c r="D406" s="221" t="s">
        <v>155</v>
      </c>
      <c r="E406" s="44"/>
      <c r="F406" s="222" t="s">
        <v>3934</v>
      </c>
      <c r="G406" s="44"/>
      <c r="H406" s="44"/>
      <c r="I406" s="223"/>
      <c r="J406" s="44"/>
      <c r="K406" s="44"/>
      <c r="L406" s="48"/>
      <c r="M406" s="224"/>
      <c r="N406" s="225"/>
      <c r="O406" s="88"/>
      <c r="P406" s="88"/>
      <c r="Q406" s="88"/>
      <c r="R406" s="88"/>
      <c r="S406" s="88"/>
      <c r="T406" s="89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T406" s="20" t="s">
        <v>155</v>
      </c>
      <c r="AU406" s="20" t="s">
        <v>164</v>
      </c>
    </row>
    <row r="407" s="2" customFormat="1">
      <c r="A407" s="42"/>
      <c r="B407" s="43"/>
      <c r="C407" s="44"/>
      <c r="D407" s="226" t="s">
        <v>156</v>
      </c>
      <c r="E407" s="44"/>
      <c r="F407" s="227" t="s">
        <v>3935</v>
      </c>
      <c r="G407" s="44"/>
      <c r="H407" s="44"/>
      <c r="I407" s="223"/>
      <c r="J407" s="44"/>
      <c r="K407" s="44"/>
      <c r="L407" s="48"/>
      <c r="M407" s="224"/>
      <c r="N407" s="225"/>
      <c r="O407" s="88"/>
      <c r="P407" s="88"/>
      <c r="Q407" s="88"/>
      <c r="R407" s="88"/>
      <c r="S407" s="88"/>
      <c r="T407" s="89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T407" s="20" t="s">
        <v>156</v>
      </c>
      <c r="AU407" s="20" t="s">
        <v>164</v>
      </c>
    </row>
    <row r="408" s="2" customFormat="1" ht="24.15" customHeight="1">
      <c r="A408" s="42"/>
      <c r="B408" s="43"/>
      <c r="C408" s="208" t="s">
        <v>1239</v>
      </c>
      <c r="D408" s="208" t="s">
        <v>149</v>
      </c>
      <c r="E408" s="209" t="s">
        <v>3936</v>
      </c>
      <c r="F408" s="210" t="s">
        <v>3937</v>
      </c>
      <c r="G408" s="211" t="s">
        <v>2698</v>
      </c>
      <c r="H408" s="212">
        <v>8</v>
      </c>
      <c r="I408" s="213"/>
      <c r="J408" s="214">
        <f>ROUND(I408*H408,2)</f>
        <v>0</v>
      </c>
      <c r="K408" s="210" t="s">
        <v>2693</v>
      </c>
      <c r="L408" s="48"/>
      <c r="M408" s="215" t="s">
        <v>32</v>
      </c>
      <c r="N408" s="216" t="s">
        <v>49</v>
      </c>
      <c r="O408" s="88"/>
      <c r="P408" s="217">
        <f>O408*H408</f>
        <v>0</v>
      </c>
      <c r="Q408" s="217">
        <v>0</v>
      </c>
      <c r="R408" s="217">
        <f>Q408*H408</f>
        <v>0</v>
      </c>
      <c r="S408" s="217">
        <v>0</v>
      </c>
      <c r="T408" s="218">
        <f>S408*H408</f>
        <v>0</v>
      </c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R408" s="219" t="s">
        <v>362</v>
      </c>
      <c r="AT408" s="219" t="s">
        <v>149</v>
      </c>
      <c r="AU408" s="219" t="s">
        <v>164</v>
      </c>
      <c r="AY408" s="20" t="s">
        <v>146</v>
      </c>
      <c r="BE408" s="220">
        <f>IF(N408="základní",J408,0)</f>
        <v>0</v>
      </c>
      <c r="BF408" s="220">
        <f>IF(N408="snížená",J408,0)</f>
        <v>0</v>
      </c>
      <c r="BG408" s="220">
        <f>IF(N408="zákl. přenesená",J408,0)</f>
        <v>0</v>
      </c>
      <c r="BH408" s="220">
        <f>IF(N408="sníž. přenesená",J408,0)</f>
        <v>0</v>
      </c>
      <c r="BI408" s="220">
        <f>IF(N408="nulová",J408,0)</f>
        <v>0</v>
      </c>
      <c r="BJ408" s="20" t="s">
        <v>86</v>
      </c>
      <c r="BK408" s="220">
        <f>ROUND(I408*H408,2)</f>
        <v>0</v>
      </c>
      <c r="BL408" s="20" t="s">
        <v>362</v>
      </c>
      <c r="BM408" s="219" t="s">
        <v>2179</v>
      </c>
    </row>
    <row r="409" s="2" customFormat="1">
      <c r="A409" s="42"/>
      <c r="B409" s="43"/>
      <c r="C409" s="44"/>
      <c r="D409" s="221" t="s">
        <v>155</v>
      </c>
      <c r="E409" s="44"/>
      <c r="F409" s="222" t="s">
        <v>3937</v>
      </c>
      <c r="G409" s="44"/>
      <c r="H409" s="44"/>
      <c r="I409" s="223"/>
      <c r="J409" s="44"/>
      <c r="K409" s="44"/>
      <c r="L409" s="48"/>
      <c r="M409" s="224"/>
      <c r="N409" s="225"/>
      <c r="O409" s="88"/>
      <c r="P409" s="88"/>
      <c r="Q409" s="88"/>
      <c r="R409" s="88"/>
      <c r="S409" s="88"/>
      <c r="T409" s="89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T409" s="20" t="s">
        <v>155</v>
      </c>
      <c r="AU409" s="20" t="s">
        <v>164</v>
      </c>
    </row>
    <row r="410" s="2" customFormat="1" ht="24.15" customHeight="1">
      <c r="A410" s="42"/>
      <c r="B410" s="43"/>
      <c r="C410" s="208" t="s">
        <v>1249</v>
      </c>
      <c r="D410" s="208" t="s">
        <v>149</v>
      </c>
      <c r="E410" s="209" t="s">
        <v>3938</v>
      </c>
      <c r="F410" s="210" t="s">
        <v>3939</v>
      </c>
      <c r="G410" s="211" t="s">
        <v>2698</v>
      </c>
      <c r="H410" s="212">
        <v>1</v>
      </c>
      <c r="I410" s="213"/>
      <c r="J410" s="214">
        <f>ROUND(I410*H410,2)</f>
        <v>0</v>
      </c>
      <c r="K410" s="210" t="s">
        <v>2693</v>
      </c>
      <c r="L410" s="48"/>
      <c r="M410" s="215" t="s">
        <v>32</v>
      </c>
      <c r="N410" s="216" t="s">
        <v>49</v>
      </c>
      <c r="O410" s="88"/>
      <c r="P410" s="217">
        <f>O410*H410</f>
        <v>0</v>
      </c>
      <c r="Q410" s="217">
        <v>0</v>
      </c>
      <c r="R410" s="217">
        <f>Q410*H410</f>
        <v>0</v>
      </c>
      <c r="S410" s="217">
        <v>0</v>
      </c>
      <c r="T410" s="218">
        <f>S410*H410</f>
        <v>0</v>
      </c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R410" s="219" t="s">
        <v>362</v>
      </c>
      <c r="AT410" s="219" t="s">
        <v>149</v>
      </c>
      <c r="AU410" s="219" t="s">
        <v>164</v>
      </c>
      <c r="AY410" s="20" t="s">
        <v>146</v>
      </c>
      <c r="BE410" s="220">
        <f>IF(N410="základní",J410,0)</f>
        <v>0</v>
      </c>
      <c r="BF410" s="220">
        <f>IF(N410="snížená",J410,0)</f>
        <v>0</v>
      </c>
      <c r="BG410" s="220">
        <f>IF(N410="zákl. přenesená",J410,0)</f>
        <v>0</v>
      </c>
      <c r="BH410" s="220">
        <f>IF(N410="sníž. přenesená",J410,0)</f>
        <v>0</v>
      </c>
      <c r="BI410" s="220">
        <f>IF(N410="nulová",J410,0)</f>
        <v>0</v>
      </c>
      <c r="BJ410" s="20" t="s">
        <v>86</v>
      </c>
      <c r="BK410" s="220">
        <f>ROUND(I410*H410,2)</f>
        <v>0</v>
      </c>
      <c r="BL410" s="20" t="s">
        <v>362</v>
      </c>
      <c r="BM410" s="219" t="s">
        <v>2193</v>
      </c>
    </row>
    <row r="411" s="2" customFormat="1">
      <c r="A411" s="42"/>
      <c r="B411" s="43"/>
      <c r="C411" s="44"/>
      <c r="D411" s="221" t="s">
        <v>155</v>
      </c>
      <c r="E411" s="44"/>
      <c r="F411" s="222" t="s">
        <v>3940</v>
      </c>
      <c r="G411" s="44"/>
      <c r="H411" s="44"/>
      <c r="I411" s="223"/>
      <c r="J411" s="44"/>
      <c r="K411" s="44"/>
      <c r="L411" s="48"/>
      <c r="M411" s="224"/>
      <c r="N411" s="225"/>
      <c r="O411" s="88"/>
      <c r="P411" s="88"/>
      <c r="Q411" s="88"/>
      <c r="R411" s="88"/>
      <c r="S411" s="88"/>
      <c r="T411" s="89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T411" s="20" t="s">
        <v>155</v>
      </c>
      <c r="AU411" s="20" t="s">
        <v>164</v>
      </c>
    </row>
    <row r="412" s="2" customFormat="1" ht="37.8" customHeight="1">
      <c r="A412" s="42"/>
      <c r="B412" s="43"/>
      <c r="C412" s="208" t="s">
        <v>1254</v>
      </c>
      <c r="D412" s="208" t="s">
        <v>149</v>
      </c>
      <c r="E412" s="209" t="s">
        <v>3941</v>
      </c>
      <c r="F412" s="210" t="s">
        <v>3942</v>
      </c>
      <c r="G412" s="211" t="s">
        <v>802</v>
      </c>
      <c r="H412" s="212">
        <v>10</v>
      </c>
      <c r="I412" s="213"/>
      <c r="J412" s="214">
        <f>ROUND(I412*H412,2)</f>
        <v>0</v>
      </c>
      <c r="K412" s="210" t="s">
        <v>152</v>
      </c>
      <c r="L412" s="48"/>
      <c r="M412" s="215" t="s">
        <v>32</v>
      </c>
      <c r="N412" s="216" t="s">
        <v>49</v>
      </c>
      <c r="O412" s="88"/>
      <c r="P412" s="217">
        <f>O412*H412</f>
        <v>0</v>
      </c>
      <c r="Q412" s="217">
        <v>0</v>
      </c>
      <c r="R412" s="217">
        <f>Q412*H412</f>
        <v>0</v>
      </c>
      <c r="S412" s="217">
        <v>0</v>
      </c>
      <c r="T412" s="218">
        <f>S412*H412</f>
        <v>0</v>
      </c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R412" s="219" t="s">
        <v>362</v>
      </c>
      <c r="AT412" s="219" t="s">
        <v>149</v>
      </c>
      <c r="AU412" s="219" t="s">
        <v>164</v>
      </c>
      <c r="AY412" s="20" t="s">
        <v>146</v>
      </c>
      <c r="BE412" s="220">
        <f>IF(N412="základní",J412,0)</f>
        <v>0</v>
      </c>
      <c r="BF412" s="220">
        <f>IF(N412="snížená",J412,0)</f>
        <v>0</v>
      </c>
      <c r="BG412" s="220">
        <f>IF(N412="zákl. přenesená",J412,0)</f>
        <v>0</v>
      </c>
      <c r="BH412" s="220">
        <f>IF(N412="sníž. přenesená",J412,0)</f>
        <v>0</v>
      </c>
      <c r="BI412" s="220">
        <f>IF(N412="nulová",J412,0)</f>
        <v>0</v>
      </c>
      <c r="BJ412" s="20" t="s">
        <v>86</v>
      </c>
      <c r="BK412" s="220">
        <f>ROUND(I412*H412,2)</f>
        <v>0</v>
      </c>
      <c r="BL412" s="20" t="s">
        <v>362</v>
      </c>
      <c r="BM412" s="219" t="s">
        <v>2203</v>
      </c>
    </row>
    <row r="413" s="2" customFormat="1">
      <c r="A413" s="42"/>
      <c r="B413" s="43"/>
      <c r="C413" s="44"/>
      <c r="D413" s="221" t="s">
        <v>155</v>
      </c>
      <c r="E413" s="44"/>
      <c r="F413" s="222" t="s">
        <v>3942</v>
      </c>
      <c r="G413" s="44"/>
      <c r="H413" s="44"/>
      <c r="I413" s="223"/>
      <c r="J413" s="44"/>
      <c r="K413" s="44"/>
      <c r="L413" s="48"/>
      <c r="M413" s="224"/>
      <c r="N413" s="225"/>
      <c r="O413" s="88"/>
      <c r="P413" s="88"/>
      <c r="Q413" s="88"/>
      <c r="R413" s="88"/>
      <c r="S413" s="88"/>
      <c r="T413" s="89"/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T413" s="20" t="s">
        <v>155</v>
      </c>
      <c r="AU413" s="20" t="s">
        <v>164</v>
      </c>
    </row>
    <row r="414" s="2" customFormat="1">
      <c r="A414" s="42"/>
      <c r="B414" s="43"/>
      <c r="C414" s="44"/>
      <c r="D414" s="226" t="s">
        <v>156</v>
      </c>
      <c r="E414" s="44"/>
      <c r="F414" s="227" t="s">
        <v>3943</v>
      </c>
      <c r="G414" s="44"/>
      <c r="H414" s="44"/>
      <c r="I414" s="223"/>
      <c r="J414" s="44"/>
      <c r="K414" s="44"/>
      <c r="L414" s="48"/>
      <c r="M414" s="224"/>
      <c r="N414" s="225"/>
      <c r="O414" s="88"/>
      <c r="P414" s="88"/>
      <c r="Q414" s="88"/>
      <c r="R414" s="88"/>
      <c r="S414" s="88"/>
      <c r="T414" s="89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T414" s="20" t="s">
        <v>156</v>
      </c>
      <c r="AU414" s="20" t="s">
        <v>164</v>
      </c>
    </row>
    <row r="415" s="2" customFormat="1" ht="44.25" customHeight="1">
      <c r="A415" s="42"/>
      <c r="B415" s="43"/>
      <c r="C415" s="208" t="s">
        <v>1264</v>
      </c>
      <c r="D415" s="208" t="s">
        <v>149</v>
      </c>
      <c r="E415" s="209" t="s">
        <v>3944</v>
      </c>
      <c r="F415" s="210" t="s">
        <v>3945</v>
      </c>
      <c r="G415" s="211" t="s">
        <v>802</v>
      </c>
      <c r="H415" s="212">
        <v>14</v>
      </c>
      <c r="I415" s="213"/>
      <c r="J415" s="214">
        <f>ROUND(I415*H415,2)</f>
        <v>0</v>
      </c>
      <c r="K415" s="210" t="s">
        <v>152</v>
      </c>
      <c r="L415" s="48"/>
      <c r="M415" s="215" t="s">
        <v>32</v>
      </c>
      <c r="N415" s="216" t="s">
        <v>49</v>
      </c>
      <c r="O415" s="88"/>
      <c r="P415" s="217">
        <f>O415*H415</f>
        <v>0</v>
      </c>
      <c r="Q415" s="217">
        <v>0</v>
      </c>
      <c r="R415" s="217">
        <f>Q415*H415</f>
        <v>0</v>
      </c>
      <c r="S415" s="217">
        <v>0</v>
      </c>
      <c r="T415" s="218">
        <f>S415*H415</f>
        <v>0</v>
      </c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R415" s="219" t="s">
        <v>362</v>
      </c>
      <c r="AT415" s="219" t="s">
        <v>149</v>
      </c>
      <c r="AU415" s="219" t="s">
        <v>164</v>
      </c>
      <c r="AY415" s="20" t="s">
        <v>146</v>
      </c>
      <c r="BE415" s="220">
        <f>IF(N415="základní",J415,0)</f>
        <v>0</v>
      </c>
      <c r="BF415" s="220">
        <f>IF(N415="snížená",J415,0)</f>
        <v>0</v>
      </c>
      <c r="BG415" s="220">
        <f>IF(N415="zákl. přenesená",J415,0)</f>
        <v>0</v>
      </c>
      <c r="BH415" s="220">
        <f>IF(N415="sníž. přenesená",J415,0)</f>
        <v>0</v>
      </c>
      <c r="BI415" s="220">
        <f>IF(N415="nulová",J415,0)</f>
        <v>0</v>
      </c>
      <c r="BJ415" s="20" t="s">
        <v>86</v>
      </c>
      <c r="BK415" s="220">
        <f>ROUND(I415*H415,2)</f>
        <v>0</v>
      </c>
      <c r="BL415" s="20" t="s">
        <v>362</v>
      </c>
      <c r="BM415" s="219" t="s">
        <v>2215</v>
      </c>
    </row>
    <row r="416" s="2" customFormat="1">
      <c r="A416" s="42"/>
      <c r="B416" s="43"/>
      <c r="C416" s="44"/>
      <c r="D416" s="221" t="s">
        <v>155</v>
      </c>
      <c r="E416" s="44"/>
      <c r="F416" s="222" t="s">
        <v>3945</v>
      </c>
      <c r="G416" s="44"/>
      <c r="H416" s="44"/>
      <c r="I416" s="223"/>
      <c r="J416" s="44"/>
      <c r="K416" s="44"/>
      <c r="L416" s="48"/>
      <c r="M416" s="224"/>
      <c r="N416" s="225"/>
      <c r="O416" s="88"/>
      <c r="P416" s="88"/>
      <c r="Q416" s="88"/>
      <c r="R416" s="88"/>
      <c r="S416" s="88"/>
      <c r="T416" s="89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T416" s="20" t="s">
        <v>155</v>
      </c>
      <c r="AU416" s="20" t="s">
        <v>164</v>
      </c>
    </row>
    <row r="417" s="2" customFormat="1">
      <c r="A417" s="42"/>
      <c r="B417" s="43"/>
      <c r="C417" s="44"/>
      <c r="D417" s="226" t="s">
        <v>156</v>
      </c>
      <c r="E417" s="44"/>
      <c r="F417" s="227" t="s">
        <v>3946</v>
      </c>
      <c r="G417" s="44"/>
      <c r="H417" s="44"/>
      <c r="I417" s="223"/>
      <c r="J417" s="44"/>
      <c r="K417" s="44"/>
      <c r="L417" s="48"/>
      <c r="M417" s="224"/>
      <c r="N417" s="225"/>
      <c r="O417" s="88"/>
      <c r="P417" s="88"/>
      <c r="Q417" s="88"/>
      <c r="R417" s="88"/>
      <c r="S417" s="88"/>
      <c r="T417" s="89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T417" s="20" t="s">
        <v>156</v>
      </c>
      <c r="AU417" s="20" t="s">
        <v>164</v>
      </c>
    </row>
    <row r="418" s="2" customFormat="1" ht="33" customHeight="1">
      <c r="A418" s="42"/>
      <c r="B418" s="43"/>
      <c r="C418" s="208" t="s">
        <v>1269</v>
      </c>
      <c r="D418" s="208" t="s">
        <v>149</v>
      </c>
      <c r="E418" s="209" t="s">
        <v>3947</v>
      </c>
      <c r="F418" s="210" t="s">
        <v>3948</v>
      </c>
      <c r="G418" s="211" t="s">
        <v>802</v>
      </c>
      <c r="H418" s="212">
        <v>1</v>
      </c>
      <c r="I418" s="213"/>
      <c r="J418" s="214">
        <f>ROUND(I418*H418,2)</f>
        <v>0</v>
      </c>
      <c r="K418" s="210" t="s">
        <v>152</v>
      </c>
      <c r="L418" s="48"/>
      <c r="M418" s="215" t="s">
        <v>32</v>
      </c>
      <c r="N418" s="216" t="s">
        <v>49</v>
      </c>
      <c r="O418" s="88"/>
      <c r="P418" s="217">
        <f>O418*H418</f>
        <v>0</v>
      </c>
      <c r="Q418" s="217">
        <v>0</v>
      </c>
      <c r="R418" s="217">
        <f>Q418*H418</f>
        <v>0</v>
      </c>
      <c r="S418" s="217">
        <v>0</v>
      </c>
      <c r="T418" s="218">
        <f>S418*H418</f>
        <v>0</v>
      </c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R418" s="219" t="s">
        <v>362</v>
      </c>
      <c r="AT418" s="219" t="s">
        <v>149</v>
      </c>
      <c r="AU418" s="219" t="s">
        <v>164</v>
      </c>
      <c r="AY418" s="20" t="s">
        <v>146</v>
      </c>
      <c r="BE418" s="220">
        <f>IF(N418="základní",J418,0)</f>
        <v>0</v>
      </c>
      <c r="BF418" s="220">
        <f>IF(N418="snížená",J418,0)</f>
        <v>0</v>
      </c>
      <c r="BG418" s="220">
        <f>IF(N418="zákl. přenesená",J418,0)</f>
        <v>0</v>
      </c>
      <c r="BH418" s="220">
        <f>IF(N418="sníž. přenesená",J418,0)</f>
        <v>0</v>
      </c>
      <c r="BI418" s="220">
        <f>IF(N418="nulová",J418,0)</f>
        <v>0</v>
      </c>
      <c r="BJ418" s="20" t="s">
        <v>86</v>
      </c>
      <c r="BK418" s="220">
        <f>ROUND(I418*H418,2)</f>
        <v>0</v>
      </c>
      <c r="BL418" s="20" t="s">
        <v>362</v>
      </c>
      <c r="BM418" s="219" t="s">
        <v>2228</v>
      </c>
    </row>
    <row r="419" s="2" customFormat="1">
      <c r="A419" s="42"/>
      <c r="B419" s="43"/>
      <c r="C419" s="44"/>
      <c r="D419" s="221" t="s">
        <v>155</v>
      </c>
      <c r="E419" s="44"/>
      <c r="F419" s="222" t="s">
        <v>3948</v>
      </c>
      <c r="G419" s="44"/>
      <c r="H419" s="44"/>
      <c r="I419" s="223"/>
      <c r="J419" s="44"/>
      <c r="K419" s="44"/>
      <c r="L419" s="48"/>
      <c r="M419" s="224"/>
      <c r="N419" s="225"/>
      <c r="O419" s="88"/>
      <c r="P419" s="88"/>
      <c r="Q419" s="88"/>
      <c r="R419" s="88"/>
      <c r="S419" s="88"/>
      <c r="T419" s="89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T419" s="20" t="s">
        <v>155</v>
      </c>
      <c r="AU419" s="20" t="s">
        <v>164</v>
      </c>
    </row>
    <row r="420" s="2" customFormat="1">
      <c r="A420" s="42"/>
      <c r="B420" s="43"/>
      <c r="C420" s="44"/>
      <c r="D420" s="226" t="s">
        <v>156</v>
      </c>
      <c r="E420" s="44"/>
      <c r="F420" s="227" t="s">
        <v>3949</v>
      </c>
      <c r="G420" s="44"/>
      <c r="H420" s="44"/>
      <c r="I420" s="223"/>
      <c r="J420" s="44"/>
      <c r="K420" s="44"/>
      <c r="L420" s="48"/>
      <c r="M420" s="224"/>
      <c r="N420" s="225"/>
      <c r="O420" s="88"/>
      <c r="P420" s="88"/>
      <c r="Q420" s="88"/>
      <c r="R420" s="88"/>
      <c r="S420" s="88"/>
      <c r="T420" s="89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T420" s="20" t="s">
        <v>156</v>
      </c>
      <c r="AU420" s="20" t="s">
        <v>164</v>
      </c>
    </row>
    <row r="421" s="12" customFormat="1" ht="20.88" customHeight="1">
      <c r="A421" s="12"/>
      <c r="B421" s="192"/>
      <c r="C421" s="193"/>
      <c r="D421" s="194" t="s">
        <v>77</v>
      </c>
      <c r="E421" s="206" t="s">
        <v>3950</v>
      </c>
      <c r="F421" s="206" t="s">
        <v>3742</v>
      </c>
      <c r="G421" s="193"/>
      <c r="H421" s="193"/>
      <c r="I421" s="196"/>
      <c r="J421" s="207">
        <f>BK421</f>
        <v>0</v>
      </c>
      <c r="K421" s="193"/>
      <c r="L421" s="198"/>
      <c r="M421" s="199"/>
      <c r="N421" s="200"/>
      <c r="O421" s="200"/>
      <c r="P421" s="201">
        <f>SUM(P422:P430)</f>
        <v>0</v>
      </c>
      <c r="Q421" s="200"/>
      <c r="R421" s="201">
        <f>SUM(R422:R430)</f>
        <v>0</v>
      </c>
      <c r="S421" s="200"/>
      <c r="T421" s="202">
        <f>SUM(T422:T430)</f>
        <v>0</v>
      </c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R421" s="203" t="s">
        <v>86</v>
      </c>
      <c r="AT421" s="204" t="s">
        <v>77</v>
      </c>
      <c r="AU421" s="204" t="s">
        <v>88</v>
      </c>
      <c r="AY421" s="203" t="s">
        <v>146</v>
      </c>
      <c r="BK421" s="205">
        <f>SUM(BK422:BK430)</f>
        <v>0</v>
      </c>
    </row>
    <row r="422" s="2" customFormat="1" ht="49.05" customHeight="1">
      <c r="A422" s="42"/>
      <c r="B422" s="43"/>
      <c r="C422" s="208" t="s">
        <v>1277</v>
      </c>
      <c r="D422" s="208" t="s">
        <v>149</v>
      </c>
      <c r="E422" s="209" t="s">
        <v>3951</v>
      </c>
      <c r="F422" s="210" t="s">
        <v>3952</v>
      </c>
      <c r="G422" s="211" t="s">
        <v>32</v>
      </c>
      <c r="H422" s="212">
        <v>86</v>
      </c>
      <c r="I422" s="213"/>
      <c r="J422" s="214">
        <f>ROUND(I422*H422,2)</f>
        <v>0</v>
      </c>
      <c r="K422" s="210" t="s">
        <v>152</v>
      </c>
      <c r="L422" s="48"/>
      <c r="M422" s="215" t="s">
        <v>32</v>
      </c>
      <c r="N422" s="216" t="s">
        <v>49</v>
      </c>
      <c r="O422" s="88"/>
      <c r="P422" s="217">
        <f>O422*H422</f>
        <v>0</v>
      </c>
      <c r="Q422" s="217">
        <v>0</v>
      </c>
      <c r="R422" s="217">
        <f>Q422*H422</f>
        <v>0</v>
      </c>
      <c r="S422" s="217">
        <v>0</v>
      </c>
      <c r="T422" s="218">
        <f>S422*H422</f>
        <v>0</v>
      </c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R422" s="219" t="s">
        <v>362</v>
      </c>
      <c r="AT422" s="219" t="s">
        <v>149</v>
      </c>
      <c r="AU422" s="219" t="s">
        <v>164</v>
      </c>
      <c r="AY422" s="20" t="s">
        <v>146</v>
      </c>
      <c r="BE422" s="220">
        <f>IF(N422="základní",J422,0)</f>
        <v>0</v>
      </c>
      <c r="BF422" s="220">
        <f>IF(N422="snížená",J422,0)</f>
        <v>0</v>
      </c>
      <c r="BG422" s="220">
        <f>IF(N422="zákl. přenesená",J422,0)</f>
        <v>0</v>
      </c>
      <c r="BH422" s="220">
        <f>IF(N422="sníž. přenesená",J422,0)</f>
        <v>0</v>
      </c>
      <c r="BI422" s="220">
        <f>IF(N422="nulová",J422,0)</f>
        <v>0</v>
      </c>
      <c r="BJ422" s="20" t="s">
        <v>86</v>
      </c>
      <c r="BK422" s="220">
        <f>ROUND(I422*H422,2)</f>
        <v>0</v>
      </c>
      <c r="BL422" s="20" t="s">
        <v>362</v>
      </c>
      <c r="BM422" s="219" t="s">
        <v>2242</v>
      </c>
    </row>
    <row r="423" s="2" customFormat="1">
      <c r="A423" s="42"/>
      <c r="B423" s="43"/>
      <c r="C423" s="44"/>
      <c r="D423" s="221" t="s">
        <v>155</v>
      </c>
      <c r="E423" s="44"/>
      <c r="F423" s="222" t="s">
        <v>3952</v>
      </c>
      <c r="G423" s="44"/>
      <c r="H423" s="44"/>
      <c r="I423" s="223"/>
      <c r="J423" s="44"/>
      <c r="K423" s="44"/>
      <c r="L423" s="48"/>
      <c r="M423" s="224"/>
      <c r="N423" s="225"/>
      <c r="O423" s="88"/>
      <c r="P423" s="88"/>
      <c r="Q423" s="88"/>
      <c r="R423" s="88"/>
      <c r="S423" s="88"/>
      <c r="T423" s="89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T423" s="20" t="s">
        <v>155</v>
      </c>
      <c r="AU423" s="20" t="s">
        <v>164</v>
      </c>
    </row>
    <row r="424" s="2" customFormat="1">
      <c r="A424" s="42"/>
      <c r="B424" s="43"/>
      <c r="C424" s="44"/>
      <c r="D424" s="226" t="s">
        <v>156</v>
      </c>
      <c r="E424" s="44"/>
      <c r="F424" s="227" t="s">
        <v>3953</v>
      </c>
      <c r="G424" s="44"/>
      <c r="H424" s="44"/>
      <c r="I424" s="223"/>
      <c r="J424" s="44"/>
      <c r="K424" s="44"/>
      <c r="L424" s="48"/>
      <c r="M424" s="224"/>
      <c r="N424" s="225"/>
      <c r="O424" s="88"/>
      <c r="P424" s="88"/>
      <c r="Q424" s="88"/>
      <c r="R424" s="88"/>
      <c r="S424" s="88"/>
      <c r="T424" s="89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T424" s="20" t="s">
        <v>156</v>
      </c>
      <c r="AU424" s="20" t="s">
        <v>164</v>
      </c>
    </row>
    <row r="425" s="2" customFormat="1" ht="44.25" customHeight="1">
      <c r="A425" s="42"/>
      <c r="B425" s="43"/>
      <c r="C425" s="208" t="s">
        <v>1282</v>
      </c>
      <c r="D425" s="208" t="s">
        <v>149</v>
      </c>
      <c r="E425" s="209" t="s">
        <v>3954</v>
      </c>
      <c r="F425" s="210" t="s">
        <v>3955</v>
      </c>
      <c r="G425" s="211" t="s">
        <v>802</v>
      </c>
      <c r="H425" s="212">
        <v>28</v>
      </c>
      <c r="I425" s="213"/>
      <c r="J425" s="214">
        <f>ROUND(I425*H425,2)</f>
        <v>0</v>
      </c>
      <c r="K425" s="210" t="s">
        <v>152</v>
      </c>
      <c r="L425" s="48"/>
      <c r="M425" s="215" t="s">
        <v>32</v>
      </c>
      <c r="N425" s="216" t="s">
        <v>49</v>
      </c>
      <c r="O425" s="88"/>
      <c r="P425" s="217">
        <f>O425*H425</f>
        <v>0</v>
      </c>
      <c r="Q425" s="217">
        <v>0</v>
      </c>
      <c r="R425" s="217">
        <f>Q425*H425</f>
        <v>0</v>
      </c>
      <c r="S425" s="217">
        <v>0</v>
      </c>
      <c r="T425" s="218">
        <f>S425*H425</f>
        <v>0</v>
      </c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R425" s="219" t="s">
        <v>362</v>
      </c>
      <c r="AT425" s="219" t="s">
        <v>149</v>
      </c>
      <c r="AU425" s="219" t="s">
        <v>164</v>
      </c>
      <c r="AY425" s="20" t="s">
        <v>146</v>
      </c>
      <c r="BE425" s="220">
        <f>IF(N425="základní",J425,0)</f>
        <v>0</v>
      </c>
      <c r="BF425" s="220">
        <f>IF(N425="snížená",J425,0)</f>
        <v>0</v>
      </c>
      <c r="BG425" s="220">
        <f>IF(N425="zákl. přenesená",J425,0)</f>
        <v>0</v>
      </c>
      <c r="BH425" s="220">
        <f>IF(N425="sníž. přenesená",J425,0)</f>
        <v>0</v>
      </c>
      <c r="BI425" s="220">
        <f>IF(N425="nulová",J425,0)</f>
        <v>0</v>
      </c>
      <c r="BJ425" s="20" t="s">
        <v>86</v>
      </c>
      <c r="BK425" s="220">
        <f>ROUND(I425*H425,2)</f>
        <v>0</v>
      </c>
      <c r="BL425" s="20" t="s">
        <v>362</v>
      </c>
      <c r="BM425" s="219" t="s">
        <v>2259</v>
      </c>
    </row>
    <row r="426" s="2" customFormat="1">
      <c r="A426" s="42"/>
      <c r="B426" s="43"/>
      <c r="C426" s="44"/>
      <c r="D426" s="221" t="s">
        <v>155</v>
      </c>
      <c r="E426" s="44"/>
      <c r="F426" s="222" t="s">
        <v>3955</v>
      </c>
      <c r="G426" s="44"/>
      <c r="H426" s="44"/>
      <c r="I426" s="223"/>
      <c r="J426" s="44"/>
      <c r="K426" s="44"/>
      <c r="L426" s="48"/>
      <c r="M426" s="224"/>
      <c r="N426" s="225"/>
      <c r="O426" s="88"/>
      <c r="P426" s="88"/>
      <c r="Q426" s="88"/>
      <c r="R426" s="88"/>
      <c r="S426" s="88"/>
      <c r="T426" s="89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T426" s="20" t="s">
        <v>155</v>
      </c>
      <c r="AU426" s="20" t="s">
        <v>164</v>
      </c>
    </row>
    <row r="427" s="2" customFormat="1">
      <c r="A427" s="42"/>
      <c r="B427" s="43"/>
      <c r="C427" s="44"/>
      <c r="D427" s="226" t="s">
        <v>156</v>
      </c>
      <c r="E427" s="44"/>
      <c r="F427" s="227" t="s">
        <v>3956</v>
      </c>
      <c r="G427" s="44"/>
      <c r="H427" s="44"/>
      <c r="I427" s="223"/>
      <c r="J427" s="44"/>
      <c r="K427" s="44"/>
      <c r="L427" s="48"/>
      <c r="M427" s="224"/>
      <c r="N427" s="225"/>
      <c r="O427" s="88"/>
      <c r="P427" s="88"/>
      <c r="Q427" s="88"/>
      <c r="R427" s="88"/>
      <c r="S427" s="88"/>
      <c r="T427" s="89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T427" s="20" t="s">
        <v>156</v>
      </c>
      <c r="AU427" s="20" t="s">
        <v>164</v>
      </c>
    </row>
    <row r="428" s="2" customFormat="1" ht="49.05" customHeight="1">
      <c r="A428" s="42"/>
      <c r="B428" s="43"/>
      <c r="C428" s="208" t="s">
        <v>1294</v>
      </c>
      <c r="D428" s="208" t="s">
        <v>149</v>
      </c>
      <c r="E428" s="209" t="s">
        <v>3957</v>
      </c>
      <c r="F428" s="210" t="s">
        <v>3958</v>
      </c>
      <c r="G428" s="211" t="s">
        <v>802</v>
      </c>
      <c r="H428" s="212">
        <v>74</v>
      </c>
      <c r="I428" s="213"/>
      <c r="J428" s="214">
        <f>ROUND(I428*H428,2)</f>
        <v>0</v>
      </c>
      <c r="K428" s="210" t="s">
        <v>152</v>
      </c>
      <c r="L428" s="48"/>
      <c r="M428" s="215" t="s">
        <v>32</v>
      </c>
      <c r="N428" s="216" t="s">
        <v>49</v>
      </c>
      <c r="O428" s="88"/>
      <c r="P428" s="217">
        <f>O428*H428</f>
        <v>0</v>
      </c>
      <c r="Q428" s="217">
        <v>0</v>
      </c>
      <c r="R428" s="217">
        <f>Q428*H428</f>
        <v>0</v>
      </c>
      <c r="S428" s="217">
        <v>0</v>
      </c>
      <c r="T428" s="218">
        <f>S428*H428</f>
        <v>0</v>
      </c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R428" s="219" t="s">
        <v>362</v>
      </c>
      <c r="AT428" s="219" t="s">
        <v>149</v>
      </c>
      <c r="AU428" s="219" t="s">
        <v>164</v>
      </c>
      <c r="AY428" s="20" t="s">
        <v>146</v>
      </c>
      <c r="BE428" s="220">
        <f>IF(N428="základní",J428,0)</f>
        <v>0</v>
      </c>
      <c r="BF428" s="220">
        <f>IF(N428="snížená",J428,0)</f>
        <v>0</v>
      </c>
      <c r="BG428" s="220">
        <f>IF(N428="zákl. přenesená",J428,0)</f>
        <v>0</v>
      </c>
      <c r="BH428" s="220">
        <f>IF(N428="sníž. přenesená",J428,0)</f>
        <v>0</v>
      </c>
      <c r="BI428" s="220">
        <f>IF(N428="nulová",J428,0)</f>
        <v>0</v>
      </c>
      <c r="BJ428" s="20" t="s">
        <v>86</v>
      </c>
      <c r="BK428" s="220">
        <f>ROUND(I428*H428,2)</f>
        <v>0</v>
      </c>
      <c r="BL428" s="20" t="s">
        <v>362</v>
      </c>
      <c r="BM428" s="219" t="s">
        <v>2280</v>
      </c>
    </row>
    <row r="429" s="2" customFormat="1">
      <c r="A429" s="42"/>
      <c r="B429" s="43"/>
      <c r="C429" s="44"/>
      <c r="D429" s="221" t="s">
        <v>155</v>
      </c>
      <c r="E429" s="44"/>
      <c r="F429" s="222" t="s">
        <v>3958</v>
      </c>
      <c r="G429" s="44"/>
      <c r="H429" s="44"/>
      <c r="I429" s="223"/>
      <c r="J429" s="44"/>
      <c r="K429" s="44"/>
      <c r="L429" s="48"/>
      <c r="M429" s="224"/>
      <c r="N429" s="225"/>
      <c r="O429" s="88"/>
      <c r="P429" s="88"/>
      <c r="Q429" s="88"/>
      <c r="R429" s="88"/>
      <c r="S429" s="88"/>
      <c r="T429" s="89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T429" s="20" t="s">
        <v>155</v>
      </c>
      <c r="AU429" s="20" t="s">
        <v>164</v>
      </c>
    </row>
    <row r="430" s="2" customFormat="1">
      <c r="A430" s="42"/>
      <c r="B430" s="43"/>
      <c r="C430" s="44"/>
      <c r="D430" s="226" t="s">
        <v>156</v>
      </c>
      <c r="E430" s="44"/>
      <c r="F430" s="227" t="s">
        <v>3959</v>
      </c>
      <c r="G430" s="44"/>
      <c r="H430" s="44"/>
      <c r="I430" s="223"/>
      <c r="J430" s="44"/>
      <c r="K430" s="44"/>
      <c r="L430" s="48"/>
      <c r="M430" s="224"/>
      <c r="N430" s="225"/>
      <c r="O430" s="88"/>
      <c r="P430" s="88"/>
      <c r="Q430" s="88"/>
      <c r="R430" s="88"/>
      <c r="S430" s="88"/>
      <c r="T430" s="89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T430" s="20" t="s">
        <v>156</v>
      </c>
      <c r="AU430" s="20" t="s">
        <v>164</v>
      </c>
    </row>
    <row r="431" s="12" customFormat="1" ht="20.88" customHeight="1">
      <c r="A431" s="12"/>
      <c r="B431" s="192"/>
      <c r="C431" s="193"/>
      <c r="D431" s="194" t="s">
        <v>77</v>
      </c>
      <c r="E431" s="206" t="s">
        <v>3960</v>
      </c>
      <c r="F431" s="206" t="s">
        <v>3760</v>
      </c>
      <c r="G431" s="193"/>
      <c r="H431" s="193"/>
      <c r="I431" s="196"/>
      <c r="J431" s="207">
        <f>BK431</f>
        <v>0</v>
      </c>
      <c r="K431" s="193"/>
      <c r="L431" s="198"/>
      <c r="M431" s="199"/>
      <c r="N431" s="200"/>
      <c r="O431" s="200"/>
      <c r="P431" s="201">
        <f>SUM(P432:P467)</f>
        <v>0</v>
      </c>
      <c r="Q431" s="200"/>
      <c r="R431" s="201">
        <f>SUM(R432:R467)</f>
        <v>0</v>
      </c>
      <c r="S431" s="200"/>
      <c r="T431" s="202">
        <f>SUM(T432:T467)</f>
        <v>0</v>
      </c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R431" s="203" t="s">
        <v>86</v>
      </c>
      <c r="AT431" s="204" t="s">
        <v>77</v>
      </c>
      <c r="AU431" s="204" t="s">
        <v>88</v>
      </c>
      <c r="AY431" s="203" t="s">
        <v>146</v>
      </c>
      <c r="BK431" s="205">
        <f>SUM(BK432:BK467)</f>
        <v>0</v>
      </c>
    </row>
    <row r="432" s="2" customFormat="1" ht="33" customHeight="1">
      <c r="A432" s="42"/>
      <c r="B432" s="43"/>
      <c r="C432" s="208" t="s">
        <v>1297</v>
      </c>
      <c r="D432" s="208" t="s">
        <v>149</v>
      </c>
      <c r="E432" s="209" t="s">
        <v>3961</v>
      </c>
      <c r="F432" s="210" t="s">
        <v>3962</v>
      </c>
      <c r="G432" s="211" t="s">
        <v>303</v>
      </c>
      <c r="H432" s="212">
        <v>35</v>
      </c>
      <c r="I432" s="213"/>
      <c r="J432" s="214">
        <f>ROUND(I432*H432,2)</f>
        <v>0</v>
      </c>
      <c r="K432" s="210" t="s">
        <v>152</v>
      </c>
      <c r="L432" s="48"/>
      <c r="M432" s="215" t="s">
        <v>32</v>
      </c>
      <c r="N432" s="216" t="s">
        <v>49</v>
      </c>
      <c r="O432" s="88"/>
      <c r="P432" s="217">
        <f>O432*H432</f>
        <v>0</v>
      </c>
      <c r="Q432" s="217">
        <v>0</v>
      </c>
      <c r="R432" s="217">
        <f>Q432*H432</f>
        <v>0</v>
      </c>
      <c r="S432" s="217">
        <v>0</v>
      </c>
      <c r="T432" s="218">
        <f>S432*H432</f>
        <v>0</v>
      </c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R432" s="219" t="s">
        <v>362</v>
      </c>
      <c r="AT432" s="219" t="s">
        <v>149</v>
      </c>
      <c r="AU432" s="219" t="s">
        <v>164</v>
      </c>
      <c r="AY432" s="20" t="s">
        <v>146</v>
      </c>
      <c r="BE432" s="220">
        <f>IF(N432="základní",J432,0)</f>
        <v>0</v>
      </c>
      <c r="BF432" s="220">
        <f>IF(N432="snížená",J432,0)</f>
        <v>0</v>
      </c>
      <c r="BG432" s="220">
        <f>IF(N432="zákl. přenesená",J432,0)</f>
        <v>0</v>
      </c>
      <c r="BH432" s="220">
        <f>IF(N432="sníž. přenesená",J432,0)</f>
        <v>0</v>
      </c>
      <c r="BI432" s="220">
        <f>IF(N432="nulová",J432,0)</f>
        <v>0</v>
      </c>
      <c r="BJ432" s="20" t="s">
        <v>86</v>
      </c>
      <c r="BK432" s="220">
        <f>ROUND(I432*H432,2)</f>
        <v>0</v>
      </c>
      <c r="BL432" s="20" t="s">
        <v>362</v>
      </c>
      <c r="BM432" s="219" t="s">
        <v>2295</v>
      </c>
    </row>
    <row r="433" s="2" customFormat="1">
      <c r="A433" s="42"/>
      <c r="B433" s="43"/>
      <c r="C433" s="44"/>
      <c r="D433" s="221" t="s">
        <v>155</v>
      </c>
      <c r="E433" s="44"/>
      <c r="F433" s="222" t="s">
        <v>3962</v>
      </c>
      <c r="G433" s="44"/>
      <c r="H433" s="44"/>
      <c r="I433" s="223"/>
      <c r="J433" s="44"/>
      <c r="K433" s="44"/>
      <c r="L433" s="48"/>
      <c r="M433" s="224"/>
      <c r="N433" s="225"/>
      <c r="O433" s="88"/>
      <c r="P433" s="88"/>
      <c r="Q433" s="88"/>
      <c r="R433" s="88"/>
      <c r="S433" s="88"/>
      <c r="T433" s="89"/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T433" s="20" t="s">
        <v>155</v>
      </c>
      <c r="AU433" s="20" t="s">
        <v>164</v>
      </c>
    </row>
    <row r="434" s="2" customFormat="1">
      <c r="A434" s="42"/>
      <c r="B434" s="43"/>
      <c r="C434" s="44"/>
      <c r="D434" s="226" t="s">
        <v>156</v>
      </c>
      <c r="E434" s="44"/>
      <c r="F434" s="227" t="s">
        <v>3963</v>
      </c>
      <c r="G434" s="44"/>
      <c r="H434" s="44"/>
      <c r="I434" s="223"/>
      <c r="J434" s="44"/>
      <c r="K434" s="44"/>
      <c r="L434" s="48"/>
      <c r="M434" s="224"/>
      <c r="N434" s="225"/>
      <c r="O434" s="88"/>
      <c r="P434" s="88"/>
      <c r="Q434" s="88"/>
      <c r="R434" s="88"/>
      <c r="S434" s="88"/>
      <c r="T434" s="89"/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T434" s="20" t="s">
        <v>156</v>
      </c>
      <c r="AU434" s="20" t="s">
        <v>164</v>
      </c>
    </row>
    <row r="435" s="2" customFormat="1" ht="33" customHeight="1">
      <c r="A435" s="42"/>
      <c r="B435" s="43"/>
      <c r="C435" s="208" t="s">
        <v>1305</v>
      </c>
      <c r="D435" s="208" t="s">
        <v>149</v>
      </c>
      <c r="E435" s="209" t="s">
        <v>3964</v>
      </c>
      <c r="F435" s="210" t="s">
        <v>3965</v>
      </c>
      <c r="G435" s="211" t="s">
        <v>303</v>
      </c>
      <c r="H435" s="212">
        <v>10</v>
      </c>
      <c r="I435" s="213"/>
      <c r="J435" s="214">
        <f>ROUND(I435*H435,2)</f>
        <v>0</v>
      </c>
      <c r="K435" s="210" t="s">
        <v>152</v>
      </c>
      <c r="L435" s="48"/>
      <c r="M435" s="215" t="s">
        <v>32</v>
      </c>
      <c r="N435" s="216" t="s">
        <v>49</v>
      </c>
      <c r="O435" s="88"/>
      <c r="P435" s="217">
        <f>O435*H435</f>
        <v>0</v>
      </c>
      <c r="Q435" s="217">
        <v>0</v>
      </c>
      <c r="R435" s="217">
        <f>Q435*H435</f>
        <v>0</v>
      </c>
      <c r="S435" s="217">
        <v>0</v>
      </c>
      <c r="T435" s="218">
        <f>S435*H435</f>
        <v>0</v>
      </c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R435" s="219" t="s">
        <v>362</v>
      </c>
      <c r="AT435" s="219" t="s">
        <v>149</v>
      </c>
      <c r="AU435" s="219" t="s">
        <v>164</v>
      </c>
      <c r="AY435" s="20" t="s">
        <v>146</v>
      </c>
      <c r="BE435" s="220">
        <f>IF(N435="základní",J435,0)</f>
        <v>0</v>
      </c>
      <c r="BF435" s="220">
        <f>IF(N435="snížená",J435,0)</f>
        <v>0</v>
      </c>
      <c r="BG435" s="220">
        <f>IF(N435="zákl. přenesená",J435,0)</f>
        <v>0</v>
      </c>
      <c r="BH435" s="220">
        <f>IF(N435="sníž. přenesená",J435,0)</f>
        <v>0</v>
      </c>
      <c r="BI435" s="220">
        <f>IF(N435="nulová",J435,0)</f>
        <v>0</v>
      </c>
      <c r="BJ435" s="20" t="s">
        <v>86</v>
      </c>
      <c r="BK435" s="220">
        <f>ROUND(I435*H435,2)</f>
        <v>0</v>
      </c>
      <c r="BL435" s="20" t="s">
        <v>362</v>
      </c>
      <c r="BM435" s="219" t="s">
        <v>2304</v>
      </c>
    </row>
    <row r="436" s="2" customFormat="1">
      <c r="A436" s="42"/>
      <c r="B436" s="43"/>
      <c r="C436" s="44"/>
      <c r="D436" s="221" t="s">
        <v>155</v>
      </c>
      <c r="E436" s="44"/>
      <c r="F436" s="222" t="s">
        <v>3965</v>
      </c>
      <c r="G436" s="44"/>
      <c r="H436" s="44"/>
      <c r="I436" s="223"/>
      <c r="J436" s="44"/>
      <c r="K436" s="44"/>
      <c r="L436" s="48"/>
      <c r="M436" s="224"/>
      <c r="N436" s="225"/>
      <c r="O436" s="88"/>
      <c r="P436" s="88"/>
      <c r="Q436" s="88"/>
      <c r="R436" s="88"/>
      <c r="S436" s="88"/>
      <c r="T436" s="89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T436" s="20" t="s">
        <v>155</v>
      </c>
      <c r="AU436" s="20" t="s">
        <v>164</v>
      </c>
    </row>
    <row r="437" s="2" customFormat="1">
      <c r="A437" s="42"/>
      <c r="B437" s="43"/>
      <c r="C437" s="44"/>
      <c r="D437" s="226" t="s">
        <v>156</v>
      </c>
      <c r="E437" s="44"/>
      <c r="F437" s="227" t="s">
        <v>3966</v>
      </c>
      <c r="G437" s="44"/>
      <c r="H437" s="44"/>
      <c r="I437" s="223"/>
      <c r="J437" s="44"/>
      <c r="K437" s="44"/>
      <c r="L437" s="48"/>
      <c r="M437" s="224"/>
      <c r="N437" s="225"/>
      <c r="O437" s="88"/>
      <c r="P437" s="88"/>
      <c r="Q437" s="88"/>
      <c r="R437" s="88"/>
      <c r="S437" s="88"/>
      <c r="T437" s="89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T437" s="20" t="s">
        <v>156</v>
      </c>
      <c r="AU437" s="20" t="s">
        <v>164</v>
      </c>
    </row>
    <row r="438" s="2" customFormat="1" ht="16.5" customHeight="1">
      <c r="A438" s="42"/>
      <c r="B438" s="43"/>
      <c r="C438" s="208" t="s">
        <v>1310</v>
      </c>
      <c r="D438" s="208" t="s">
        <v>149</v>
      </c>
      <c r="E438" s="209" t="s">
        <v>3967</v>
      </c>
      <c r="F438" s="210" t="s">
        <v>3968</v>
      </c>
      <c r="G438" s="211" t="s">
        <v>2698</v>
      </c>
      <c r="H438" s="212">
        <v>3</v>
      </c>
      <c r="I438" s="213"/>
      <c r="J438" s="214">
        <f>ROUND(I438*H438,2)</f>
        <v>0</v>
      </c>
      <c r="K438" s="210" t="s">
        <v>2693</v>
      </c>
      <c r="L438" s="48"/>
      <c r="M438" s="215" t="s">
        <v>32</v>
      </c>
      <c r="N438" s="216" t="s">
        <v>49</v>
      </c>
      <c r="O438" s="88"/>
      <c r="P438" s="217">
        <f>O438*H438</f>
        <v>0</v>
      </c>
      <c r="Q438" s="217">
        <v>0</v>
      </c>
      <c r="R438" s="217">
        <f>Q438*H438</f>
        <v>0</v>
      </c>
      <c r="S438" s="217">
        <v>0</v>
      </c>
      <c r="T438" s="218">
        <f>S438*H438</f>
        <v>0</v>
      </c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R438" s="219" t="s">
        <v>362</v>
      </c>
      <c r="AT438" s="219" t="s">
        <v>149</v>
      </c>
      <c r="AU438" s="219" t="s">
        <v>164</v>
      </c>
      <c r="AY438" s="20" t="s">
        <v>146</v>
      </c>
      <c r="BE438" s="220">
        <f>IF(N438="základní",J438,0)</f>
        <v>0</v>
      </c>
      <c r="BF438" s="220">
        <f>IF(N438="snížená",J438,0)</f>
        <v>0</v>
      </c>
      <c r="BG438" s="220">
        <f>IF(N438="zákl. přenesená",J438,0)</f>
        <v>0</v>
      </c>
      <c r="BH438" s="220">
        <f>IF(N438="sníž. přenesená",J438,0)</f>
        <v>0</v>
      </c>
      <c r="BI438" s="220">
        <f>IF(N438="nulová",J438,0)</f>
        <v>0</v>
      </c>
      <c r="BJ438" s="20" t="s">
        <v>86</v>
      </c>
      <c r="BK438" s="220">
        <f>ROUND(I438*H438,2)</f>
        <v>0</v>
      </c>
      <c r="BL438" s="20" t="s">
        <v>362</v>
      </c>
      <c r="BM438" s="219" t="s">
        <v>2313</v>
      </c>
    </row>
    <row r="439" s="2" customFormat="1">
      <c r="A439" s="42"/>
      <c r="B439" s="43"/>
      <c r="C439" s="44"/>
      <c r="D439" s="221" t="s">
        <v>155</v>
      </c>
      <c r="E439" s="44"/>
      <c r="F439" s="222" t="s">
        <v>3968</v>
      </c>
      <c r="G439" s="44"/>
      <c r="H439" s="44"/>
      <c r="I439" s="223"/>
      <c r="J439" s="44"/>
      <c r="K439" s="44"/>
      <c r="L439" s="48"/>
      <c r="M439" s="224"/>
      <c r="N439" s="225"/>
      <c r="O439" s="88"/>
      <c r="P439" s="88"/>
      <c r="Q439" s="88"/>
      <c r="R439" s="88"/>
      <c r="S439" s="88"/>
      <c r="T439" s="89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T439" s="20" t="s">
        <v>155</v>
      </c>
      <c r="AU439" s="20" t="s">
        <v>164</v>
      </c>
    </row>
    <row r="440" s="2" customFormat="1" ht="24.15" customHeight="1">
      <c r="A440" s="42"/>
      <c r="B440" s="43"/>
      <c r="C440" s="208" t="s">
        <v>1324</v>
      </c>
      <c r="D440" s="208" t="s">
        <v>149</v>
      </c>
      <c r="E440" s="209" t="s">
        <v>3969</v>
      </c>
      <c r="F440" s="210" t="s">
        <v>3970</v>
      </c>
      <c r="G440" s="211" t="s">
        <v>2112</v>
      </c>
      <c r="H440" s="212">
        <v>10</v>
      </c>
      <c r="I440" s="213"/>
      <c r="J440" s="214">
        <f>ROUND(I440*H440,2)</f>
        <v>0</v>
      </c>
      <c r="K440" s="210" t="s">
        <v>152</v>
      </c>
      <c r="L440" s="48"/>
      <c r="M440" s="215" t="s">
        <v>32</v>
      </c>
      <c r="N440" s="216" t="s">
        <v>49</v>
      </c>
      <c r="O440" s="88"/>
      <c r="P440" s="217">
        <f>O440*H440</f>
        <v>0</v>
      </c>
      <c r="Q440" s="217">
        <v>0</v>
      </c>
      <c r="R440" s="217">
        <f>Q440*H440</f>
        <v>0</v>
      </c>
      <c r="S440" s="217">
        <v>0</v>
      </c>
      <c r="T440" s="218">
        <f>S440*H440</f>
        <v>0</v>
      </c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R440" s="219" t="s">
        <v>362</v>
      </c>
      <c r="AT440" s="219" t="s">
        <v>149</v>
      </c>
      <c r="AU440" s="219" t="s">
        <v>164</v>
      </c>
      <c r="AY440" s="20" t="s">
        <v>146</v>
      </c>
      <c r="BE440" s="220">
        <f>IF(N440="základní",J440,0)</f>
        <v>0</v>
      </c>
      <c r="BF440" s="220">
        <f>IF(N440="snížená",J440,0)</f>
        <v>0</v>
      </c>
      <c r="BG440" s="220">
        <f>IF(N440="zákl. přenesená",J440,0)</f>
        <v>0</v>
      </c>
      <c r="BH440" s="220">
        <f>IF(N440="sníž. přenesená",J440,0)</f>
        <v>0</v>
      </c>
      <c r="BI440" s="220">
        <f>IF(N440="nulová",J440,0)</f>
        <v>0</v>
      </c>
      <c r="BJ440" s="20" t="s">
        <v>86</v>
      </c>
      <c r="BK440" s="220">
        <f>ROUND(I440*H440,2)</f>
        <v>0</v>
      </c>
      <c r="BL440" s="20" t="s">
        <v>362</v>
      </c>
      <c r="BM440" s="219" t="s">
        <v>2326</v>
      </c>
    </row>
    <row r="441" s="2" customFormat="1">
      <c r="A441" s="42"/>
      <c r="B441" s="43"/>
      <c r="C441" s="44"/>
      <c r="D441" s="221" t="s">
        <v>155</v>
      </c>
      <c r="E441" s="44"/>
      <c r="F441" s="222" t="s">
        <v>3970</v>
      </c>
      <c r="G441" s="44"/>
      <c r="H441" s="44"/>
      <c r="I441" s="223"/>
      <c r="J441" s="44"/>
      <c r="K441" s="44"/>
      <c r="L441" s="48"/>
      <c r="M441" s="224"/>
      <c r="N441" s="225"/>
      <c r="O441" s="88"/>
      <c r="P441" s="88"/>
      <c r="Q441" s="88"/>
      <c r="R441" s="88"/>
      <c r="S441" s="88"/>
      <c r="T441" s="89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T441" s="20" t="s">
        <v>155</v>
      </c>
      <c r="AU441" s="20" t="s">
        <v>164</v>
      </c>
    </row>
    <row r="442" s="2" customFormat="1">
      <c r="A442" s="42"/>
      <c r="B442" s="43"/>
      <c r="C442" s="44"/>
      <c r="D442" s="226" t="s">
        <v>156</v>
      </c>
      <c r="E442" s="44"/>
      <c r="F442" s="227" t="s">
        <v>3971</v>
      </c>
      <c r="G442" s="44"/>
      <c r="H442" s="44"/>
      <c r="I442" s="223"/>
      <c r="J442" s="44"/>
      <c r="K442" s="44"/>
      <c r="L442" s="48"/>
      <c r="M442" s="224"/>
      <c r="N442" s="225"/>
      <c r="O442" s="88"/>
      <c r="P442" s="88"/>
      <c r="Q442" s="88"/>
      <c r="R442" s="88"/>
      <c r="S442" s="88"/>
      <c r="T442" s="89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T442" s="20" t="s">
        <v>156</v>
      </c>
      <c r="AU442" s="20" t="s">
        <v>164</v>
      </c>
    </row>
    <row r="443" s="2" customFormat="1" ht="44.25" customHeight="1">
      <c r="A443" s="42"/>
      <c r="B443" s="43"/>
      <c r="C443" s="208" t="s">
        <v>1327</v>
      </c>
      <c r="D443" s="208" t="s">
        <v>149</v>
      </c>
      <c r="E443" s="209" t="s">
        <v>3972</v>
      </c>
      <c r="F443" s="210" t="s">
        <v>3973</v>
      </c>
      <c r="G443" s="211" t="s">
        <v>802</v>
      </c>
      <c r="H443" s="212">
        <v>174</v>
      </c>
      <c r="I443" s="213"/>
      <c r="J443" s="214">
        <f>ROUND(I443*H443,2)</f>
        <v>0</v>
      </c>
      <c r="K443" s="210" t="s">
        <v>152</v>
      </c>
      <c r="L443" s="48"/>
      <c r="M443" s="215" t="s">
        <v>32</v>
      </c>
      <c r="N443" s="216" t="s">
        <v>49</v>
      </c>
      <c r="O443" s="88"/>
      <c r="P443" s="217">
        <f>O443*H443</f>
        <v>0</v>
      </c>
      <c r="Q443" s="217">
        <v>0</v>
      </c>
      <c r="R443" s="217">
        <f>Q443*H443</f>
        <v>0</v>
      </c>
      <c r="S443" s="217">
        <v>0</v>
      </c>
      <c r="T443" s="218">
        <f>S443*H443</f>
        <v>0</v>
      </c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R443" s="219" t="s">
        <v>362</v>
      </c>
      <c r="AT443" s="219" t="s">
        <v>149</v>
      </c>
      <c r="AU443" s="219" t="s">
        <v>164</v>
      </c>
      <c r="AY443" s="20" t="s">
        <v>146</v>
      </c>
      <c r="BE443" s="220">
        <f>IF(N443="základní",J443,0)</f>
        <v>0</v>
      </c>
      <c r="BF443" s="220">
        <f>IF(N443="snížená",J443,0)</f>
        <v>0</v>
      </c>
      <c r="BG443" s="220">
        <f>IF(N443="zákl. přenesená",J443,0)</f>
        <v>0</v>
      </c>
      <c r="BH443" s="220">
        <f>IF(N443="sníž. přenesená",J443,0)</f>
        <v>0</v>
      </c>
      <c r="BI443" s="220">
        <f>IF(N443="nulová",J443,0)</f>
        <v>0</v>
      </c>
      <c r="BJ443" s="20" t="s">
        <v>86</v>
      </c>
      <c r="BK443" s="220">
        <f>ROUND(I443*H443,2)</f>
        <v>0</v>
      </c>
      <c r="BL443" s="20" t="s">
        <v>362</v>
      </c>
      <c r="BM443" s="219" t="s">
        <v>2335</v>
      </c>
    </row>
    <row r="444" s="2" customFormat="1">
      <c r="A444" s="42"/>
      <c r="B444" s="43"/>
      <c r="C444" s="44"/>
      <c r="D444" s="221" t="s">
        <v>155</v>
      </c>
      <c r="E444" s="44"/>
      <c r="F444" s="222" t="s">
        <v>3973</v>
      </c>
      <c r="G444" s="44"/>
      <c r="H444" s="44"/>
      <c r="I444" s="223"/>
      <c r="J444" s="44"/>
      <c r="K444" s="44"/>
      <c r="L444" s="48"/>
      <c r="M444" s="224"/>
      <c r="N444" s="225"/>
      <c r="O444" s="88"/>
      <c r="P444" s="88"/>
      <c r="Q444" s="88"/>
      <c r="R444" s="88"/>
      <c r="S444" s="88"/>
      <c r="T444" s="89"/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T444" s="20" t="s">
        <v>155</v>
      </c>
      <c r="AU444" s="20" t="s">
        <v>164</v>
      </c>
    </row>
    <row r="445" s="2" customFormat="1">
      <c r="A445" s="42"/>
      <c r="B445" s="43"/>
      <c r="C445" s="44"/>
      <c r="D445" s="226" t="s">
        <v>156</v>
      </c>
      <c r="E445" s="44"/>
      <c r="F445" s="227" t="s">
        <v>3974</v>
      </c>
      <c r="G445" s="44"/>
      <c r="H445" s="44"/>
      <c r="I445" s="223"/>
      <c r="J445" s="44"/>
      <c r="K445" s="44"/>
      <c r="L445" s="48"/>
      <c r="M445" s="224"/>
      <c r="N445" s="225"/>
      <c r="O445" s="88"/>
      <c r="P445" s="88"/>
      <c r="Q445" s="88"/>
      <c r="R445" s="88"/>
      <c r="S445" s="88"/>
      <c r="T445" s="89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T445" s="20" t="s">
        <v>156</v>
      </c>
      <c r="AU445" s="20" t="s">
        <v>164</v>
      </c>
    </row>
    <row r="446" s="2" customFormat="1" ht="49.05" customHeight="1">
      <c r="A446" s="42"/>
      <c r="B446" s="43"/>
      <c r="C446" s="208" t="s">
        <v>1333</v>
      </c>
      <c r="D446" s="208" t="s">
        <v>149</v>
      </c>
      <c r="E446" s="209" t="s">
        <v>3975</v>
      </c>
      <c r="F446" s="210" t="s">
        <v>3976</v>
      </c>
      <c r="G446" s="211" t="s">
        <v>802</v>
      </c>
      <c r="H446" s="212">
        <v>90</v>
      </c>
      <c r="I446" s="213"/>
      <c r="J446" s="214">
        <f>ROUND(I446*H446,2)</f>
        <v>0</v>
      </c>
      <c r="K446" s="210" t="s">
        <v>152</v>
      </c>
      <c r="L446" s="48"/>
      <c r="M446" s="215" t="s">
        <v>32</v>
      </c>
      <c r="N446" s="216" t="s">
        <v>49</v>
      </c>
      <c r="O446" s="88"/>
      <c r="P446" s="217">
        <f>O446*H446</f>
        <v>0</v>
      </c>
      <c r="Q446" s="217">
        <v>0</v>
      </c>
      <c r="R446" s="217">
        <f>Q446*H446</f>
        <v>0</v>
      </c>
      <c r="S446" s="217">
        <v>0</v>
      </c>
      <c r="T446" s="218">
        <f>S446*H446</f>
        <v>0</v>
      </c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R446" s="219" t="s">
        <v>362</v>
      </c>
      <c r="AT446" s="219" t="s">
        <v>149</v>
      </c>
      <c r="AU446" s="219" t="s">
        <v>164</v>
      </c>
      <c r="AY446" s="20" t="s">
        <v>146</v>
      </c>
      <c r="BE446" s="220">
        <f>IF(N446="základní",J446,0)</f>
        <v>0</v>
      </c>
      <c r="BF446" s="220">
        <f>IF(N446="snížená",J446,0)</f>
        <v>0</v>
      </c>
      <c r="BG446" s="220">
        <f>IF(N446="zákl. přenesená",J446,0)</f>
        <v>0</v>
      </c>
      <c r="BH446" s="220">
        <f>IF(N446="sníž. přenesená",J446,0)</f>
        <v>0</v>
      </c>
      <c r="BI446" s="220">
        <f>IF(N446="nulová",J446,0)</f>
        <v>0</v>
      </c>
      <c r="BJ446" s="20" t="s">
        <v>86</v>
      </c>
      <c r="BK446" s="220">
        <f>ROUND(I446*H446,2)</f>
        <v>0</v>
      </c>
      <c r="BL446" s="20" t="s">
        <v>362</v>
      </c>
      <c r="BM446" s="219" t="s">
        <v>2347</v>
      </c>
    </row>
    <row r="447" s="2" customFormat="1">
      <c r="A447" s="42"/>
      <c r="B447" s="43"/>
      <c r="C447" s="44"/>
      <c r="D447" s="221" t="s">
        <v>155</v>
      </c>
      <c r="E447" s="44"/>
      <c r="F447" s="222" t="s">
        <v>3976</v>
      </c>
      <c r="G447" s="44"/>
      <c r="H447" s="44"/>
      <c r="I447" s="223"/>
      <c r="J447" s="44"/>
      <c r="K447" s="44"/>
      <c r="L447" s="48"/>
      <c r="M447" s="224"/>
      <c r="N447" s="225"/>
      <c r="O447" s="88"/>
      <c r="P447" s="88"/>
      <c r="Q447" s="88"/>
      <c r="R447" s="88"/>
      <c r="S447" s="88"/>
      <c r="T447" s="89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T447" s="20" t="s">
        <v>155</v>
      </c>
      <c r="AU447" s="20" t="s">
        <v>164</v>
      </c>
    </row>
    <row r="448" s="2" customFormat="1">
      <c r="A448" s="42"/>
      <c r="B448" s="43"/>
      <c r="C448" s="44"/>
      <c r="D448" s="226" t="s">
        <v>156</v>
      </c>
      <c r="E448" s="44"/>
      <c r="F448" s="227" t="s">
        <v>3977</v>
      </c>
      <c r="G448" s="44"/>
      <c r="H448" s="44"/>
      <c r="I448" s="223"/>
      <c r="J448" s="44"/>
      <c r="K448" s="44"/>
      <c r="L448" s="48"/>
      <c r="M448" s="224"/>
      <c r="N448" s="225"/>
      <c r="O448" s="88"/>
      <c r="P448" s="88"/>
      <c r="Q448" s="88"/>
      <c r="R448" s="88"/>
      <c r="S448" s="88"/>
      <c r="T448" s="89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T448" s="20" t="s">
        <v>156</v>
      </c>
      <c r="AU448" s="20" t="s">
        <v>164</v>
      </c>
    </row>
    <row r="449" s="2" customFormat="1" ht="24.15" customHeight="1">
      <c r="A449" s="42"/>
      <c r="B449" s="43"/>
      <c r="C449" s="208" t="s">
        <v>1339</v>
      </c>
      <c r="D449" s="208" t="s">
        <v>149</v>
      </c>
      <c r="E449" s="209" t="s">
        <v>3978</v>
      </c>
      <c r="F449" s="210" t="s">
        <v>3979</v>
      </c>
      <c r="G449" s="211" t="s">
        <v>802</v>
      </c>
      <c r="H449" s="212">
        <v>31</v>
      </c>
      <c r="I449" s="213"/>
      <c r="J449" s="214">
        <f>ROUND(I449*H449,2)</f>
        <v>0</v>
      </c>
      <c r="K449" s="210" t="s">
        <v>152</v>
      </c>
      <c r="L449" s="48"/>
      <c r="M449" s="215" t="s">
        <v>32</v>
      </c>
      <c r="N449" s="216" t="s">
        <v>49</v>
      </c>
      <c r="O449" s="88"/>
      <c r="P449" s="217">
        <f>O449*H449</f>
        <v>0</v>
      </c>
      <c r="Q449" s="217">
        <v>0</v>
      </c>
      <c r="R449" s="217">
        <f>Q449*H449</f>
        <v>0</v>
      </c>
      <c r="S449" s="217">
        <v>0</v>
      </c>
      <c r="T449" s="218">
        <f>S449*H449</f>
        <v>0</v>
      </c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R449" s="219" t="s">
        <v>362</v>
      </c>
      <c r="AT449" s="219" t="s">
        <v>149</v>
      </c>
      <c r="AU449" s="219" t="s">
        <v>164</v>
      </c>
      <c r="AY449" s="20" t="s">
        <v>146</v>
      </c>
      <c r="BE449" s="220">
        <f>IF(N449="základní",J449,0)</f>
        <v>0</v>
      </c>
      <c r="BF449" s="220">
        <f>IF(N449="snížená",J449,0)</f>
        <v>0</v>
      </c>
      <c r="BG449" s="220">
        <f>IF(N449="zákl. přenesená",J449,0)</f>
        <v>0</v>
      </c>
      <c r="BH449" s="220">
        <f>IF(N449="sníž. přenesená",J449,0)</f>
        <v>0</v>
      </c>
      <c r="BI449" s="220">
        <f>IF(N449="nulová",J449,0)</f>
        <v>0</v>
      </c>
      <c r="BJ449" s="20" t="s">
        <v>86</v>
      </c>
      <c r="BK449" s="220">
        <f>ROUND(I449*H449,2)</f>
        <v>0</v>
      </c>
      <c r="BL449" s="20" t="s">
        <v>362</v>
      </c>
      <c r="BM449" s="219" t="s">
        <v>2360</v>
      </c>
    </row>
    <row r="450" s="2" customFormat="1">
      <c r="A450" s="42"/>
      <c r="B450" s="43"/>
      <c r="C450" s="44"/>
      <c r="D450" s="221" t="s">
        <v>155</v>
      </c>
      <c r="E450" s="44"/>
      <c r="F450" s="222" t="s">
        <v>3979</v>
      </c>
      <c r="G450" s="44"/>
      <c r="H450" s="44"/>
      <c r="I450" s="223"/>
      <c r="J450" s="44"/>
      <c r="K450" s="44"/>
      <c r="L450" s="48"/>
      <c r="M450" s="224"/>
      <c r="N450" s="225"/>
      <c r="O450" s="88"/>
      <c r="P450" s="88"/>
      <c r="Q450" s="88"/>
      <c r="R450" s="88"/>
      <c r="S450" s="88"/>
      <c r="T450" s="89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T450" s="20" t="s">
        <v>155</v>
      </c>
      <c r="AU450" s="20" t="s">
        <v>164</v>
      </c>
    </row>
    <row r="451" s="2" customFormat="1">
      <c r="A451" s="42"/>
      <c r="B451" s="43"/>
      <c r="C451" s="44"/>
      <c r="D451" s="226" t="s">
        <v>156</v>
      </c>
      <c r="E451" s="44"/>
      <c r="F451" s="227" t="s">
        <v>3980</v>
      </c>
      <c r="G451" s="44"/>
      <c r="H451" s="44"/>
      <c r="I451" s="223"/>
      <c r="J451" s="44"/>
      <c r="K451" s="44"/>
      <c r="L451" s="48"/>
      <c r="M451" s="224"/>
      <c r="N451" s="225"/>
      <c r="O451" s="88"/>
      <c r="P451" s="88"/>
      <c r="Q451" s="88"/>
      <c r="R451" s="88"/>
      <c r="S451" s="88"/>
      <c r="T451" s="89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T451" s="20" t="s">
        <v>156</v>
      </c>
      <c r="AU451" s="20" t="s">
        <v>164</v>
      </c>
    </row>
    <row r="452" s="2" customFormat="1" ht="33" customHeight="1">
      <c r="A452" s="42"/>
      <c r="B452" s="43"/>
      <c r="C452" s="208" t="s">
        <v>1344</v>
      </c>
      <c r="D452" s="208" t="s">
        <v>149</v>
      </c>
      <c r="E452" s="209" t="s">
        <v>3873</v>
      </c>
      <c r="F452" s="210" t="s">
        <v>3874</v>
      </c>
      <c r="G452" s="211" t="s">
        <v>802</v>
      </c>
      <c r="H452" s="212">
        <v>9</v>
      </c>
      <c r="I452" s="213"/>
      <c r="J452" s="214">
        <f>ROUND(I452*H452,2)</f>
        <v>0</v>
      </c>
      <c r="K452" s="210" t="s">
        <v>152</v>
      </c>
      <c r="L452" s="48"/>
      <c r="M452" s="215" t="s">
        <v>32</v>
      </c>
      <c r="N452" s="216" t="s">
        <v>49</v>
      </c>
      <c r="O452" s="88"/>
      <c r="P452" s="217">
        <f>O452*H452</f>
        <v>0</v>
      </c>
      <c r="Q452" s="217">
        <v>0</v>
      </c>
      <c r="R452" s="217">
        <f>Q452*H452</f>
        <v>0</v>
      </c>
      <c r="S452" s="217">
        <v>0</v>
      </c>
      <c r="T452" s="218">
        <f>S452*H452</f>
        <v>0</v>
      </c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R452" s="219" t="s">
        <v>362</v>
      </c>
      <c r="AT452" s="219" t="s">
        <v>149</v>
      </c>
      <c r="AU452" s="219" t="s">
        <v>164</v>
      </c>
      <c r="AY452" s="20" t="s">
        <v>146</v>
      </c>
      <c r="BE452" s="220">
        <f>IF(N452="základní",J452,0)</f>
        <v>0</v>
      </c>
      <c r="BF452" s="220">
        <f>IF(N452="snížená",J452,0)</f>
        <v>0</v>
      </c>
      <c r="BG452" s="220">
        <f>IF(N452="zákl. přenesená",J452,0)</f>
        <v>0</v>
      </c>
      <c r="BH452" s="220">
        <f>IF(N452="sníž. přenesená",J452,0)</f>
        <v>0</v>
      </c>
      <c r="BI452" s="220">
        <f>IF(N452="nulová",J452,0)</f>
        <v>0</v>
      </c>
      <c r="BJ452" s="20" t="s">
        <v>86</v>
      </c>
      <c r="BK452" s="220">
        <f>ROUND(I452*H452,2)</f>
        <v>0</v>
      </c>
      <c r="BL452" s="20" t="s">
        <v>362</v>
      </c>
      <c r="BM452" s="219" t="s">
        <v>2374</v>
      </c>
    </row>
    <row r="453" s="2" customFormat="1">
      <c r="A453" s="42"/>
      <c r="B453" s="43"/>
      <c r="C453" s="44"/>
      <c r="D453" s="221" t="s">
        <v>155</v>
      </c>
      <c r="E453" s="44"/>
      <c r="F453" s="222" t="s">
        <v>3874</v>
      </c>
      <c r="G453" s="44"/>
      <c r="H453" s="44"/>
      <c r="I453" s="223"/>
      <c r="J453" s="44"/>
      <c r="K453" s="44"/>
      <c r="L453" s="48"/>
      <c r="M453" s="224"/>
      <c r="N453" s="225"/>
      <c r="O453" s="88"/>
      <c r="P453" s="88"/>
      <c r="Q453" s="88"/>
      <c r="R453" s="88"/>
      <c r="S453" s="88"/>
      <c r="T453" s="89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T453" s="20" t="s">
        <v>155</v>
      </c>
      <c r="AU453" s="20" t="s">
        <v>164</v>
      </c>
    </row>
    <row r="454" s="2" customFormat="1">
      <c r="A454" s="42"/>
      <c r="B454" s="43"/>
      <c r="C454" s="44"/>
      <c r="D454" s="226" t="s">
        <v>156</v>
      </c>
      <c r="E454" s="44"/>
      <c r="F454" s="227" t="s">
        <v>3875</v>
      </c>
      <c r="G454" s="44"/>
      <c r="H454" s="44"/>
      <c r="I454" s="223"/>
      <c r="J454" s="44"/>
      <c r="K454" s="44"/>
      <c r="L454" s="48"/>
      <c r="M454" s="224"/>
      <c r="N454" s="225"/>
      <c r="O454" s="88"/>
      <c r="P454" s="88"/>
      <c r="Q454" s="88"/>
      <c r="R454" s="88"/>
      <c r="S454" s="88"/>
      <c r="T454" s="89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T454" s="20" t="s">
        <v>156</v>
      </c>
      <c r="AU454" s="20" t="s">
        <v>164</v>
      </c>
    </row>
    <row r="455" s="2" customFormat="1" ht="37.8" customHeight="1">
      <c r="A455" s="42"/>
      <c r="B455" s="43"/>
      <c r="C455" s="208" t="s">
        <v>1351</v>
      </c>
      <c r="D455" s="208" t="s">
        <v>149</v>
      </c>
      <c r="E455" s="209" t="s">
        <v>3981</v>
      </c>
      <c r="F455" s="210" t="s">
        <v>3982</v>
      </c>
      <c r="G455" s="211" t="s">
        <v>303</v>
      </c>
      <c r="H455" s="212">
        <v>16</v>
      </c>
      <c r="I455" s="213"/>
      <c r="J455" s="214">
        <f>ROUND(I455*H455,2)</f>
        <v>0</v>
      </c>
      <c r="K455" s="210" t="s">
        <v>152</v>
      </c>
      <c r="L455" s="48"/>
      <c r="M455" s="215" t="s">
        <v>32</v>
      </c>
      <c r="N455" s="216" t="s">
        <v>49</v>
      </c>
      <c r="O455" s="88"/>
      <c r="P455" s="217">
        <f>O455*H455</f>
        <v>0</v>
      </c>
      <c r="Q455" s="217">
        <v>0</v>
      </c>
      <c r="R455" s="217">
        <f>Q455*H455</f>
        <v>0</v>
      </c>
      <c r="S455" s="217">
        <v>0</v>
      </c>
      <c r="T455" s="218">
        <f>S455*H455</f>
        <v>0</v>
      </c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R455" s="219" t="s">
        <v>362</v>
      </c>
      <c r="AT455" s="219" t="s">
        <v>149</v>
      </c>
      <c r="AU455" s="219" t="s">
        <v>164</v>
      </c>
      <c r="AY455" s="20" t="s">
        <v>146</v>
      </c>
      <c r="BE455" s="220">
        <f>IF(N455="základní",J455,0)</f>
        <v>0</v>
      </c>
      <c r="BF455" s="220">
        <f>IF(N455="snížená",J455,0)</f>
        <v>0</v>
      </c>
      <c r="BG455" s="220">
        <f>IF(N455="zákl. přenesená",J455,0)</f>
        <v>0</v>
      </c>
      <c r="BH455" s="220">
        <f>IF(N455="sníž. přenesená",J455,0)</f>
        <v>0</v>
      </c>
      <c r="BI455" s="220">
        <f>IF(N455="nulová",J455,0)</f>
        <v>0</v>
      </c>
      <c r="BJ455" s="20" t="s">
        <v>86</v>
      </c>
      <c r="BK455" s="220">
        <f>ROUND(I455*H455,2)</f>
        <v>0</v>
      </c>
      <c r="BL455" s="20" t="s">
        <v>362</v>
      </c>
      <c r="BM455" s="219" t="s">
        <v>2387</v>
      </c>
    </row>
    <row r="456" s="2" customFormat="1">
      <c r="A456" s="42"/>
      <c r="B456" s="43"/>
      <c r="C456" s="44"/>
      <c r="D456" s="221" t="s">
        <v>155</v>
      </c>
      <c r="E456" s="44"/>
      <c r="F456" s="222" t="s">
        <v>3982</v>
      </c>
      <c r="G456" s="44"/>
      <c r="H456" s="44"/>
      <c r="I456" s="223"/>
      <c r="J456" s="44"/>
      <c r="K456" s="44"/>
      <c r="L456" s="48"/>
      <c r="M456" s="224"/>
      <c r="N456" s="225"/>
      <c r="O456" s="88"/>
      <c r="P456" s="88"/>
      <c r="Q456" s="88"/>
      <c r="R456" s="88"/>
      <c r="S456" s="88"/>
      <c r="T456" s="89"/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T456" s="20" t="s">
        <v>155</v>
      </c>
      <c r="AU456" s="20" t="s">
        <v>164</v>
      </c>
    </row>
    <row r="457" s="2" customFormat="1">
      <c r="A457" s="42"/>
      <c r="B457" s="43"/>
      <c r="C457" s="44"/>
      <c r="D457" s="226" t="s">
        <v>156</v>
      </c>
      <c r="E457" s="44"/>
      <c r="F457" s="227" t="s">
        <v>3983</v>
      </c>
      <c r="G457" s="44"/>
      <c r="H457" s="44"/>
      <c r="I457" s="223"/>
      <c r="J457" s="44"/>
      <c r="K457" s="44"/>
      <c r="L457" s="48"/>
      <c r="M457" s="224"/>
      <c r="N457" s="225"/>
      <c r="O457" s="88"/>
      <c r="P457" s="88"/>
      <c r="Q457" s="88"/>
      <c r="R457" s="88"/>
      <c r="S457" s="88"/>
      <c r="T457" s="89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T457" s="20" t="s">
        <v>156</v>
      </c>
      <c r="AU457" s="20" t="s">
        <v>164</v>
      </c>
    </row>
    <row r="458" s="2" customFormat="1" ht="16.5" customHeight="1">
      <c r="A458" s="42"/>
      <c r="B458" s="43"/>
      <c r="C458" s="208" t="s">
        <v>1357</v>
      </c>
      <c r="D458" s="208" t="s">
        <v>149</v>
      </c>
      <c r="E458" s="209" t="s">
        <v>3984</v>
      </c>
      <c r="F458" s="210" t="s">
        <v>3985</v>
      </c>
      <c r="G458" s="211" t="s">
        <v>2698</v>
      </c>
      <c r="H458" s="212">
        <v>8</v>
      </c>
      <c r="I458" s="213"/>
      <c r="J458" s="214">
        <f>ROUND(I458*H458,2)</f>
        <v>0</v>
      </c>
      <c r="K458" s="210" t="s">
        <v>2693</v>
      </c>
      <c r="L458" s="48"/>
      <c r="M458" s="215" t="s">
        <v>32</v>
      </c>
      <c r="N458" s="216" t="s">
        <v>49</v>
      </c>
      <c r="O458" s="88"/>
      <c r="P458" s="217">
        <f>O458*H458</f>
        <v>0</v>
      </c>
      <c r="Q458" s="217">
        <v>0</v>
      </c>
      <c r="R458" s="217">
        <f>Q458*H458</f>
        <v>0</v>
      </c>
      <c r="S458" s="217">
        <v>0</v>
      </c>
      <c r="T458" s="218">
        <f>S458*H458</f>
        <v>0</v>
      </c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R458" s="219" t="s">
        <v>362</v>
      </c>
      <c r="AT458" s="219" t="s">
        <v>149</v>
      </c>
      <c r="AU458" s="219" t="s">
        <v>164</v>
      </c>
      <c r="AY458" s="20" t="s">
        <v>146</v>
      </c>
      <c r="BE458" s="220">
        <f>IF(N458="základní",J458,0)</f>
        <v>0</v>
      </c>
      <c r="BF458" s="220">
        <f>IF(N458="snížená",J458,0)</f>
        <v>0</v>
      </c>
      <c r="BG458" s="220">
        <f>IF(N458="zákl. přenesená",J458,0)</f>
        <v>0</v>
      </c>
      <c r="BH458" s="220">
        <f>IF(N458="sníž. přenesená",J458,0)</f>
        <v>0</v>
      </c>
      <c r="BI458" s="220">
        <f>IF(N458="nulová",J458,0)</f>
        <v>0</v>
      </c>
      <c r="BJ458" s="20" t="s">
        <v>86</v>
      </c>
      <c r="BK458" s="220">
        <f>ROUND(I458*H458,2)</f>
        <v>0</v>
      </c>
      <c r="BL458" s="20" t="s">
        <v>362</v>
      </c>
      <c r="BM458" s="219" t="s">
        <v>2399</v>
      </c>
    </row>
    <row r="459" s="2" customFormat="1">
      <c r="A459" s="42"/>
      <c r="B459" s="43"/>
      <c r="C459" s="44"/>
      <c r="D459" s="221" t="s">
        <v>155</v>
      </c>
      <c r="E459" s="44"/>
      <c r="F459" s="222" t="s">
        <v>3985</v>
      </c>
      <c r="G459" s="44"/>
      <c r="H459" s="44"/>
      <c r="I459" s="223"/>
      <c r="J459" s="44"/>
      <c r="K459" s="44"/>
      <c r="L459" s="48"/>
      <c r="M459" s="224"/>
      <c r="N459" s="225"/>
      <c r="O459" s="88"/>
      <c r="P459" s="88"/>
      <c r="Q459" s="88"/>
      <c r="R459" s="88"/>
      <c r="S459" s="88"/>
      <c r="T459" s="89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T459" s="20" t="s">
        <v>155</v>
      </c>
      <c r="AU459" s="20" t="s">
        <v>164</v>
      </c>
    </row>
    <row r="460" s="2" customFormat="1" ht="24.15" customHeight="1">
      <c r="A460" s="42"/>
      <c r="B460" s="43"/>
      <c r="C460" s="208" t="s">
        <v>1362</v>
      </c>
      <c r="D460" s="208" t="s">
        <v>149</v>
      </c>
      <c r="E460" s="209" t="s">
        <v>3986</v>
      </c>
      <c r="F460" s="210" t="s">
        <v>3987</v>
      </c>
      <c r="G460" s="211" t="s">
        <v>802</v>
      </c>
      <c r="H460" s="212">
        <v>10</v>
      </c>
      <c r="I460" s="213"/>
      <c r="J460" s="214">
        <f>ROUND(I460*H460,2)</f>
        <v>0</v>
      </c>
      <c r="K460" s="210" t="s">
        <v>152</v>
      </c>
      <c r="L460" s="48"/>
      <c r="M460" s="215" t="s">
        <v>32</v>
      </c>
      <c r="N460" s="216" t="s">
        <v>49</v>
      </c>
      <c r="O460" s="88"/>
      <c r="P460" s="217">
        <f>O460*H460</f>
        <v>0</v>
      </c>
      <c r="Q460" s="217">
        <v>0</v>
      </c>
      <c r="R460" s="217">
        <f>Q460*H460</f>
        <v>0</v>
      </c>
      <c r="S460" s="217">
        <v>0</v>
      </c>
      <c r="T460" s="218">
        <f>S460*H460</f>
        <v>0</v>
      </c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R460" s="219" t="s">
        <v>362</v>
      </c>
      <c r="AT460" s="219" t="s">
        <v>149</v>
      </c>
      <c r="AU460" s="219" t="s">
        <v>164</v>
      </c>
      <c r="AY460" s="20" t="s">
        <v>146</v>
      </c>
      <c r="BE460" s="220">
        <f>IF(N460="základní",J460,0)</f>
        <v>0</v>
      </c>
      <c r="BF460" s="220">
        <f>IF(N460="snížená",J460,0)</f>
        <v>0</v>
      </c>
      <c r="BG460" s="220">
        <f>IF(N460="zákl. přenesená",J460,0)</f>
        <v>0</v>
      </c>
      <c r="BH460" s="220">
        <f>IF(N460="sníž. přenesená",J460,0)</f>
        <v>0</v>
      </c>
      <c r="BI460" s="220">
        <f>IF(N460="nulová",J460,0)</f>
        <v>0</v>
      </c>
      <c r="BJ460" s="20" t="s">
        <v>86</v>
      </c>
      <c r="BK460" s="220">
        <f>ROUND(I460*H460,2)</f>
        <v>0</v>
      </c>
      <c r="BL460" s="20" t="s">
        <v>362</v>
      </c>
      <c r="BM460" s="219" t="s">
        <v>2410</v>
      </c>
    </row>
    <row r="461" s="2" customFormat="1">
      <c r="A461" s="42"/>
      <c r="B461" s="43"/>
      <c r="C461" s="44"/>
      <c r="D461" s="221" t="s">
        <v>155</v>
      </c>
      <c r="E461" s="44"/>
      <c r="F461" s="222" t="s">
        <v>3988</v>
      </c>
      <c r="G461" s="44"/>
      <c r="H461" s="44"/>
      <c r="I461" s="223"/>
      <c r="J461" s="44"/>
      <c r="K461" s="44"/>
      <c r="L461" s="48"/>
      <c r="M461" s="224"/>
      <c r="N461" s="225"/>
      <c r="O461" s="88"/>
      <c r="P461" s="88"/>
      <c r="Q461" s="88"/>
      <c r="R461" s="88"/>
      <c r="S461" s="88"/>
      <c r="T461" s="89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T461" s="20" t="s">
        <v>155</v>
      </c>
      <c r="AU461" s="20" t="s">
        <v>164</v>
      </c>
    </row>
    <row r="462" s="2" customFormat="1">
      <c r="A462" s="42"/>
      <c r="B462" s="43"/>
      <c r="C462" s="44"/>
      <c r="D462" s="226" t="s">
        <v>156</v>
      </c>
      <c r="E462" s="44"/>
      <c r="F462" s="227" t="s">
        <v>3989</v>
      </c>
      <c r="G462" s="44"/>
      <c r="H462" s="44"/>
      <c r="I462" s="223"/>
      <c r="J462" s="44"/>
      <c r="K462" s="44"/>
      <c r="L462" s="48"/>
      <c r="M462" s="224"/>
      <c r="N462" s="225"/>
      <c r="O462" s="88"/>
      <c r="P462" s="88"/>
      <c r="Q462" s="88"/>
      <c r="R462" s="88"/>
      <c r="S462" s="88"/>
      <c r="T462" s="89"/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T462" s="20" t="s">
        <v>156</v>
      </c>
      <c r="AU462" s="20" t="s">
        <v>164</v>
      </c>
    </row>
    <row r="463" s="2" customFormat="1" ht="37.8" customHeight="1">
      <c r="A463" s="42"/>
      <c r="B463" s="43"/>
      <c r="C463" s="208" t="s">
        <v>1368</v>
      </c>
      <c r="D463" s="208" t="s">
        <v>149</v>
      </c>
      <c r="E463" s="209" t="s">
        <v>3990</v>
      </c>
      <c r="F463" s="210" t="s">
        <v>3991</v>
      </c>
      <c r="G463" s="211" t="s">
        <v>802</v>
      </c>
      <c r="H463" s="212">
        <v>430</v>
      </c>
      <c r="I463" s="213"/>
      <c r="J463" s="214">
        <f>ROUND(I463*H463,2)</f>
        <v>0</v>
      </c>
      <c r="K463" s="210" t="s">
        <v>152</v>
      </c>
      <c r="L463" s="48"/>
      <c r="M463" s="215" t="s">
        <v>32</v>
      </c>
      <c r="N463" s="216" t="s">
        <v>49</v>
      </c>
      <c r="O463" s="88"/>
      <c r="P463" s="217">
        <f>O463*H463</f>
        <v>0</v>
      </c>
      <c r="Q463" s="217">
        <v>0</v>
      </c>
      <c r="R463" s="217">
        <f>Q463*H463</f>
        <v>0</v>
      </c>
      <c r="S463" s="217">
        <v>0</v>
      </c>
      <c r="T463" s="218">
        <f>S463*H463</f>
        <v>0</v>
      </c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R463" s="219" t="s">
        <v>362</v>
      </c>
      <c r="AT463" s="219" t="s">
        <v>149</v>
      </c>
      <c r="AU463" s="219" t="s">
        <v>164</v>
      </c>
      <c r="AY463" s="20" t="s">
        <v>146</v>
      </c>
      <c r="BE463" s="220">
        <f>IF(N463="základní",J463,0)</f>
        <v>0</v>
      </c>
      <c r="BF463" s="220">
        <f>IF(N463="snížená",J463,0)</f>
        <v>0</v>
      </c>
      <c r="BG463" s="220">
        <f>IF(N463="zákl. přenesená",J463,0)</f>
        <v>0</v>
      </c>
      <c r="BH463" s="220">
        <f>IF(N463="sníž. přenesená",J463,0)</f>
        <v>0</v>
      </c>
      <c r="BI463" s="220">
        <f>IF(N463="nulová",J463,0)</f>
        <v>0</v>
      </c>
      <c r="BJ463" s="20" t="s">
        <v>86</v>
      </c>
      <c r="BK463" s="220">
        <f>ROUND(I463*H463,2)</f>
        <v>0</v>
      </c>
      <c r="BL463" s="20" t="s">
        <v>362</v>
      </c>
      <c r="BM463" s="219" t="s">
        <v>2421</v>
      </c>
    </row>
    <row r="464" s="2" customFormat="1">
      <c r="A464" s="42"/>
      <c r="B464" s="43"/>
      <c r="C464" s="44"/>
      <c r="D464" s="221" t="s">
        <v>155</v>
      </c>
      <c r="E464" s="44"/>
      <c r="F464" s="222" t="s">
        <v>3992</v>
      </c>
      <c r="G464" s="44"/>
      <c r="H464" s="44"/>
      <c r="I464" s="223"/>
      <c r="J464" s="44"/>
      <c r="K464" s="44"/>
      <c r="L464" s="48"/>
      <c r="M464" s="224"/>
      <c r="N464" s="225"/>
      <c r="O464" s="88"/>
      <c r="P464" s="88"/>
      <c r="Q464" s="88"/>
      <c r="R464" s="88"/>
      <c r="S464" s="88"/>
      <c r="T464" s="89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T464" s="20" t="s">
        <v>155</v>
      </c>
      <c r="AU464" s="20" t="s">
        <v>164</v>
      </c>
    </row>
    <row r="465" s="2" customFormat="1">
      <c r="A465" s="42"/>
      <c r="B465" s="43"/>
      <c r="C465" s="44"/>
      <c r="D465" s="226" t="s">
        <v>156</v>
      </c>
      <c r="E465" s="44"/>
      <c r="F465" s="227" t="s">
        <v>3993</v>
      </c>
      <c r="G465" s="44"/>
      <c r="H465" s="44"/>
      <c r="I465" s="223"/>
      <c r="J465" s="44"/>
      <c r="K465" s="44"/>
      <c r="L465" s="48"/>
      <c r="M465" s="224"/>
      <c r="N465" s="225"/>
      <c r="O465" s="88"/>
      <c r="P465" s="88"/>
      <c r="Q465" s="88"/>
      <c r="R465" s="88"/>
      <c r="S465" s="88"/>
      <c r="T465" s="89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T465" s="20" t="s">
        <v>156</v>
      </c>
      <c r="AU465" s="20" t="s">
        <v>164</v>
      </c>
    </row>
    <row r="466" s="2" customFormat="1" ht="16.5" customHeight="1">
      <c r="A466" s="42"/>
      <c r="B466" s="43"/>
      <c r="C466" s="208" t="s">
        <v>1376</v>
      </c>
      <c r="D466" s="208" t="s">
        <v>149</v>
      </c>
      <c r="E466" s="209" t="s">
        <v>3994</v>
      </c>
      <c r="F466" s="210" t="s">
        <v>3995</v>
      </c>
      <c r="G466" s="211" t="s">
        <v>2698</v>
      </c>
      <c r="H466" s="212">
        <v>6</v>
      </c>
      <c r="I466" s="213"/>
      <c r="J466" s="214">
        <f>ROUND(I466*H466,2)</f>
        <v>0</v>
      </c>
      <c r="K466" s="210" t="s">
        <v>2693</v>
      </c>
      <c r="L466" s="48"/>
      <c r="M466" s="215" t="s">
        <v>32</v>
      </c>
      <c r="N466" s="216" t="s">
        <v>49</v>
      </c>
      <c r="O466" s="88"/>
      <c r="P466" s="217">
        <f>O466*H466</f>
        <v>0</v>
      </c>
      <c r="Q466" s="217">
        <v>0</v>
      </c>
      <c r="R466" s="217">
        <f>Q466*H466</f>
        <v>0</v>
      </c>
      <c r="S466" s="217">
        <v>0</v>
      </c>
      <c r="T466" s="218">
        <f>S466*H466</f>
        <v>0</v>
      </c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R466" s="219" t="s">
        <v>362</v>
      </c>
      <c r="AT466" s="219" t="s">
        <v>149</v>
      </c>
      <c r="AU466" s="219" t="s">
        <v>164</v>
      </c>
      <c r="AY466" s="20" t="s">
        <v>146</v>
      </c>
      <c r="BE466" s="220">
        <f>IF(N466="základní",J466,0)</f>
        <v>0</v>
      </c>
      <c r="BF466" s="220">
        <f>IF(N466="snížená",J466,0)</f>
        <v>0</v>
      </c>
      <c r="BG466" s="220">
        <f>IF(N466="zákl. přenesená",J466,0)</f>
        <v>0</v>
      </c>
      <c r="BH466" s="220">
        <f>IF(N466="sníž. přenesená",J466,0)</f>
        <v>0</v>
      </c>
      <c r="BI466" s="220">
        <f>IF(N466="nulová",J466,0)</f>
        <v>0</v>
      </c>
      <c r="BJ466" s="20" t="s">
        <v>86</v>
      </c>
      <c r="BK466" s="220">
        <f>ROUND(I466*H466,2)</f>
        <v>0</v>
      </c>
      <c r="BL466" s="20" t="s">
        <v>362</v>
      </c>
      <c r="BM466" s="219" t="s">
        <v>2447</v>
      </c>
    </row>
    <row r="467" s="2" customFormat="1">
      <c r="A467" s="42"/>
      <c r="B467" s="43"/>
      <c r="C467" s="44"/>
      <c r="D467" s="221" t="s">
        <v>155</v>
      </c>
      <c r="E467" s="44"/>
      <c r="F467" s="222" t="s">
        <v>3995</v>
      </c>
      <c r="G467" s="44"/>
      <c r="H467" s="44"/>
      <c r="I467" s="223"/>
      <c r="J467" s="44"/>
      <c r="K467" s="44"/>
      <c r="L467" s="48"/>
      <c r="M467" s="224"/>
      <c r="N467" s="225"/>
      <c r="O467" s="88"/>
      <c r="P467" s="88"/>
      <c r="Q467" s="88"/>
      <c r="R467" s="88"/>
      <c r="S467" s="88"/>
      <c r="T467" s="89"/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T467" s="20" t="s">
        <v>155</v>
      </c>
      <c r="AU467" s="20" t="s">
        <v>164</v>
      </c>
    </row>
    <row r="468" s="12" customFormat="1" ht="20.88" customHeight="1">
      <c r="A468" s="12"/>
      <c r="B468" s="192"/>
      <c r="C468" s="193"/>
      <c r="D468" s="194" t="s">
        <v>77</v>
      </c>
      <c r="E468" s="206" t="s">
        <v>3996</v>
      </c>
      <c r="F468" s="206" t="s">
        <v>3792</v>
      </c>
      <c r="G468" s="193"/>
      <c r="H468" s="193"/>
      <c r="I468" s="196"/>
      <c r="J468" s="207">
        <f>BK468</f>
        <v>0</v>
      </c>
      <c r="K468" s="193"/>
      <c r="L468" s="198"/>
      <c r="M468" s="199"/>
      <c r="N468" s="200"/>
      <c r="O468" s="200"/>
      <c r="P468" s="201">
        <f>SUM(P469:P472)</f>
        <v>0</v>
      </c>
      <c r="Q468" s="200"/>
      <c r="R468" s="201">
        <f>SUM(R469:R472)</f>
        <v>0</v>
      </c>
      <c r="S468" s="200"/>
      <c r="T468" s="202">
        <f>SUM(T469:T472)</f>
        <v>0</v>
      </c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R468" s="203" t="s">
        <v>86</v>
      </c>
      <c r="AT468" s="204" t="s">
        <v>77</v>
      </c>
      <c r="AU468" s="204" t="s">
        <v>88</v>
      </c>
      <c r="AY468" s="203" t="s">
        <v>146</v>
      </c>
      <c r="BK468" s="205">
        <f>SUM(BK469:BK472)</f>
        <v>0</v>
      </c>
    </row>
    <row r="469" s="2" customFormat="1" ht="16.5" customHeight="1">
      <c r="A469" s="42"/>
      <c r="B469" s="43"/>
      <c r="C469" s="208" t="s">
        <v>1399</v>
      </c>
      <c r="D469" s="208" t="s">
        <v>149</v>
      </c>
      <c r="E469" s="209" t="s">
        <v>3997</v>
      </c>
      <c r="F469" s="210" t="s">
        <v>3998</v>
      </c>
      <c r="G469" s="211" t="s">
        <v>2698</v>
      </c>
      <c r="H469" s="212">
        <v>3</v>
      </c>
      <c r="I469" s="213"/>
      <c r="J469" s="214">
        <f>ROUND(I469*H469,2)</f>
        <v>0</v>
      </c>
      <c r="K469" s="210" t="s">
        <v>2693</v>
      </c>
      <c r="L469" s="48"/>
      <c r="M469" s="215" t="s">
        <v>32</v>
      </c>
      <c r="N469" s="216" t="s">
        <v>49</v>
      </c>
      <c r="O469" s="88"/>
      <c r="P469" s="217">
        <f>O469*H469</f>
        <v>0</v>
      </c>
      <c r="Q469" s="217">
        <v>0</v>
      </c>
      <c r="R469" s="217">
        <f>Q469*H469</f>
        <v>0</v>
      </c>
      <c r="S469" s="217">
        <v>0</v>
      </c>
      <c r="T469" s="218">
        <f>S469*H469</f>
        <v>0</v>
      </c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R469" s="219" t="s">
        <v>362</v>
      </c>
      <c r="AT469" s="219" t="s">
        <v>149</v>
      </c>
      <c r="AU469" s="219" t="s">
        <v>164</v>
      </c>
      <c r="AY469" s="20" t="s">
        <v>146</v>
      </c>
      <c r="BE469" s="220">
        <f>IF(N469="základní",J469,0)</f>
        <v>0</v>
      </c>
      <c r="BF469" s="220">
        <f>IF(N469="snížená",J469,0)</f>
        <v>0</v>
      </c>
      <c r="BG469" s="220">
        <f>IF(N469="zákl. přenesená",J469,0)</f>
        <v>0</v>
      </c>
      <c r="BH469" s="220">
        <f>IF(N469="sníž. přenesená",J469,0)</f>
        <v>0</v>
      </c>
      <c r="BI469" s="220">
        <f>IF(N469="nulová",J469,0)</f>
        <v>0</v>
      </c>
      <c r="BJ469" s="20" t="s">
        <v>86</v>
      </c>
      <c r="BK469" s="220">
        <f>ROUND(I469*H469,2)</f>
        <v>0</v>
      </c>
      <c r="BL469" s="20" t="s">
        <v>362</v>
      </c>
      <c r="BM469" s="219" t="s">
        <v>2460</v>
      </c>
    </row>
    <row r="470" s="2" customFormat="1">
      <c r="A470" s="42"/>
      <c r="B470" s="43"/>
      <c r="C470" s="44"/>
      <c r="D470" s="221" t="s">
        <v>155</v>
      </c>
      <c r="E470" s="44"/>
      <c r="F470" s="222" t="s">
        <v>3999</v>
      </c>
      <c r="G470" s="44"/>
      <c r="H470" s="44"/>
      <c r="I470" s="223"/>
      <c r="J470" s="44"/>
      <c r="K470" s="44"/>
      <c r="L470" s="48"/>
      <c r="M470" s="224"/>
      <c r="N470" s="225"/>
      <c r="O470" s="88"/>
      <c r="P470" s="88"/>
      <c r="Q470" s="88"/>
      <c r="R470" s="88"/>
      <c r="S470" s="88"/>
      <c r="T470" s="89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T470" s="20" t="s">
        <v>155</v>
      </c>
      <c r="AU470" s="20" t="s">
        <v>164</v>
      </c>
    </row>
    <row r="471" s="2" customFormat="1" ht="16.5" customHeight="1">
      <c r="A471" s="42"/>
      <c r="B471" s="43"/>
      <c r="C471" s="208" t="s">
        <v>1414</v>
      </c>
      <c r="D471" s="208" t="s">
        <v>149</v>
      </c>
      <c r="E471" s="209" t="s">
        <v>4000</v>
      </c>
      <c r="F471" s="210" t="s">
        <v>4001</v>
      </c>
      <c r="G471" s="211" t="s">
        <v>2698</v>
      </c>
      <c r="H471" s="212">
        <v>1</v>
      </c>
      <c r="I471" s="213"/>
      <c r="J471" s="214">
        <f>ROUND(I471*H471,2)</f>
        <v>0</v>
      </c>
      <c r="K471" s="210" t="s">
        <v>2693</v>
      </c>
      <c r="L471" s="48"/>
      <c r="M471" s="215" t="s">
        <v>32</v>
      </c>
      <c r="N471" s="216" t="s">
        <v>49</v>
      </c>
      <c r="O471" s="88"/>
      <c r="P471" s="217">
        <f>O471*H471</f>
        <v>0</v>
      </c>
      <c r="Q471" s="217">
        <v>0</v>
      </c>
      <c r="R471" s="217">
        <f>Q471*H471</f>
        <v>0</v>
      </c>
      <c r="S471" s="217">
        <v>0</v>
      </c>
      <c r="T471" s="218">
        <f>S471*H471</f>
        <v>0</v>
      </c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R471" s="219" t="s">
        <v>362</v>
      </c>
      <c r="AT471" s="219" t="s">
        <v>149</v>
      </c>
      <c r="AU471" s="219" t="s">
        <v>164</v>
      </c>
      <c r="AY471" s="20" t="s">
        <v>146</v>
      </c>
      <c r="BE471" s="220">
        <f>IF(N471="základní",J471,0)</f>
        <v>0</v>
      </c>
      <c r="BF471" s="220">
        <f>IF(N471="snížená",J471,0)</f>
        <v>0</v>
      </c>
      <c r="BG471" s="220">
        <f>IF(N471="zákl. přenesená",J471,0)</f>
        <v>0</v>
      </c>
      <c r="BH471" s="220">
        <f>IF(N471="sníž. přenesená",J471,0)</f>
        <v>0</v>
      </c>
      <c r="BI471" s="220">
        <f>IF(N471="nulová",J471,0)</f>
        <v>0</v>
      </c>
      <c r="BJ471" s="20" t="s">
        <v>86</v>
      </c>
      <c r="BK471" s="220">
        <f>ROUND(I471*H471,2)</f>
        <v>0</v>
      </c>
      <c r="BL471" s="20" t="s">
        <v>362</v>
      </c>
      <c r="BM471" s="219" t="s">
        <v>2473</v>
      </c>
    </row>
    <row r="472" s="2" customFormat="1">
      <c r="A472" s="42"/>
      <c r="B472" s="43"/>
      <c r="C472" s="44"/>
      <c r="D472" s="221" t="s">
        <v>155</v>
      </c>
      <c r="E472" s="44"/>
      <c r="F472" s="222" t="s">
        <v>4001</v>
      </c>
      <c r="G472" s="44"/>
      <c r="H472" s="44"/>
      <c r="I472" s="223"/>
      <c r="J472" s="44"/>
      <c r="K472" s="44"/>
      <c r="L472" s="48"/>
      <c r="M472" s="224"/>
      <c r="N472" s="225"/>
      <c r="O472" s="88"/>
      <c r="P472" s="88"/>
      <c r="Q472" s="88"/>
      <c r="R472" s="88"/>
      <c r="S472" s="88"/>
      <c r="T472" s="89"/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T472" s="20" t="s">
        <v>155</v>
      </c>
      <c r="AU472" s="20" t="s">
        <v>164</v>
      </c>
    </row>
    <row r="473" s="12" customFormat="1" ht="20.88" customHeight="1">
      <c r="A473" s="12"/>
      <c r="B473" s="192"/>
      <c r="C473" s="193"/>
      <c r="D473" s="194" t="s">
        <v>77</v>
      </c>
      <c r="E473" s="206" t="s">
        <v>4002</v>
      </c>
      <c r="F473" s="206" t="s">
        <v>4003</v>
      </c>
      <c r="G473" s="193"/>
      <c r="H473" s="193"/>
      <c r="I473" s="196"/>
      <c r="J473" s="207">
        <f>BK473</f>
        <v>0</v>
      </c>
      <c r="K473" s="193"/>
      <c r="L473" s="198"/>
      <c r="M473" s="199"/>
      <c r="N473" s="200"/>
      <c r="O473" s="200"/>
      <c r="P473" s="201">
        <f>SUM(P474:P498)</f>
        <v>0</v>
      </c>
      <c r="Q473" s="200"/>
      <c r="R473" s="201">
        <f>SUM(R474:R498)</f>
        <v>0</v>
      </c>
      <c r="S473" s="200"/>
      <c r="T473" s="202">
        <f>SUM(T474:T498)</f>
        <v>0</v>
      </c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R473" s="203" t="s">
        <v>86</v>
      </c>
      <c r="AT473" s="204" t="s">
        <v>77</v>
      </c>
      <c r="AU473" s="204" t="s">
        <v>88</v>
      </c>
      <c r="AY473" s="203" t="s">
        <v>146</v>
      </c>
      <c r="BK473" s="205">
        <f>SUM(BK474:BK498)</f>
        <v>0</v>
      </c>
    </row>
    <row r="474" s="2" customFormat="1" ht="49.05" customHeight="1">
      <c r="A474" s="42"/>
      <c r="B474" s="43"/>
      <c r="C474" s="208" t="s">
        <v>1428</v>
      </c>
      <c r="D474" s="208" t="s">
        <v>149</v>
      </c>
      <c r="E474" s="209" t="s">
        <v>4004</v>
      </c>
      <c r="F474" s="210" t="s">
        <v>4005</v>
      </c>
      <c r="G474" s="211" t="s">
        <v>303</v>
      </c>
      <c r="H474" s="212">
        <v>210</v>
      </c>
      <c r="I474" s="213"/>
      <c r="J474" s="214">
        <f>ROUND(I474*H474,2)</f>
        <v>0</v>
      </c>
      <c r="K474" s="210" t="s">
        <v>152</v>
      </c>
      <c r="L474" s="48"/>
      <c r="M474" s="215" t="s">
        <v>32</v>
      </c>
      <c r="N474" s="216" t="s">
        <v>49</v>
      </c>
      <c r="O474" s="88"/>
      <c r="P474" s="217">
        <f>O474*H474</f>
        <v>0</v>
      </c>
      <c r="Q474" s="217">
        <v>0</v>
      </c>
      <c r="R474" s="217">
        <f>Q474*H474</f>
        <v>0</v>
      </c>
      <c r="S474" s="217">
        <v>0</v>
      </c>
      <c r="T474" s="218">
        <f>S474*H474</f>
        <v>0</v>
      </c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R474" s="219" t="s">
        <v>362</v>
      </c>
      <c r="AT474" s="219" t="s">
        <v>149</v>
      </c>
      <c r="AU474" s="219" t="s">
        <v>164</v>
      </c>
      <c r="AY474" s="20" t="s">
        <v>146</v>
      </c>
      <c r="BE474" s="220">
        <f>IF(N474="základní",J474,0)</f>
        <v>0</v>
      </c>
      <c r="BF474" s="220">
        <f>IF(N474="snížená",J474,0)</f>
        <v>0</v>
      </c>
      <c r="BG474" s="220">
        <f>IF(N474="zákl. přenesená",J474,0)</f>
        <v>0</v>
      </c>
      <c r="BH474" s="220">
        <f>IF(N474="sníž. přenesená",J474,0)</f>
        <v>0</v>
      </c>
      <c r="BI474" s="220">
        <f>IF(N474="nulová",J474,0)</f>
        <v>0</v>
      </c>
      <c r="BJ474" s="20" t="s">
        <v>86</v>
      </c>
      <c r="BK474" s="220">
        <f>ROUND(I474*H474,2)</f>
        <v>0</v>
      </c>
      <c r="BL474" s="20" t="s">
        <v>362</v>
      </c>
      <c r="BM474" s="219" t="s">
        <v>2484</v>
      </c>
    </row>
    <row r="475" s="2" customFormat="1">
      <c r="A475" s="42"/>
      <c r="B475" s="43"/>
      <c r="C475" s="44"/>
      <c r="D475" s="221" t="s">
        <v>155</v>
      </c>
      <c r="E475" s="44"/>
      <c r="F475" s="222" t="s">
        <v>4005</v>
      </c>
      <c r="G475" s="44"/>
      <c r="H475" s="44"/>
      <c r="I475" s="223"/>
      <c r="J475" s="44"/>
      <c r="K475" s="44"/>
      <c r="L475" s="48"/>
      <c r="M475" s="224"/>
      <c r="N475" s="225"/>
      <c r="O475" s="88"/>
      <c r="P475" s="88"/>
      <c r="Q475" s="88"/>
      <c r="R475" s="88"/>
      <c r="S475" s="88"/>
      <c r="T475" s="89"/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T475" s="20" t="s">
        <v>155</v>
      </c>
      <c r="AU475" s="20" t="s">
        <v>164</v>
      </c>
    </row>
    <row r="476" s="2" customFormat="1">
      <c r="A476" s="42"/>
      <c r="B476" s="43"/>
      <c r="C476" s="44"/>
      <c r="D476" s="226" t="s">
        <v>156</v>
      </c>
      <c r="E476" s="44"/>
      <c r="F476" s="227" t="s">
        <v>4006</v>
      </c>
      <c r="G476" s="44"/>
      <c r="H476" s="44"/>
      <c r="I476" s="223"/>
      <c r="J476" s="44"/>
      <c r="K476" s="44"/>
      <c r="L476" s="48"/>
      <c r="M476" s="224"/>
      <c r="N476" s="225"/>
      <c r="O476" s="88"/>
      <c r="P476" s="88"/>
      <c r="Q476" s="88"/>
      <c r="R476" s="88"/>
      <c r="S476" s="88"/>
      <c r="T476" s="89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T476" s="20" t="s">
        <v>156</v>
      </c>
      <c r="AU476" s="20" t="s">
        <v>164</v>
      </c>
    </row>
    <row r="477" s="2" customFormat="1" ht="24.15" customHeight="1">
      <c r="A477" s="42"/>
      <c r="B477" s="43"/>
      <c r="C477" s="208" t="s">
        <v>1438</v>
      </c>
      <c r="D477" s="208" t="s">
        <v>149</v>
      </c>
      <c r="E477" s="209" t="s">
        <v>4007</v>
      </c>
      <c r="F477" s="210" t="s">
        <v>4008</v>
      </c>
      <c r="G477" s="211" t="s">
        <v>303</v>
      </c>
      <c r="H477" s="212">
        <v>88</v>
      </c>
      <c r="I477" s="213"/>
      <c r="J477" s="214">
        <f>ROUND(I477*H477,2)</f>
        <v>0</v>
      </c>
      <c r="K477" s="210" t="s">
        <v>152</v>
      </c>
      <c r="L477" s="48"/>
      <c r="M477" s="215" t="s">
        <v>32</v>
      </c>
      <c r="N477" s="216" t="s">
        <v>49</v>
      </c>
      <c r="O477" s="88"/>
      <c r="P477" s="217">
        <f>O477*H477</f>
        <v>0</v>
      </c>
      <c r="Q477" s="217">
        <v>0</v>
      </c>
      <c r="R477" s="217">
        <f>Q477*H477</f>
        <v>0</v>
      </c>
      <c r="S477" s="217">
        <v>0</v>
      </c>
      <c r="T477" s="218">
        <f>S477*H477</f>
        <v>0</v>
      </c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R477" s="219" t="s">
        <v>362</v>
      </c>
      <c r="AT477" s="219" t="s">
        <v>149</v>
      </c>
      <c r="AU477" s="219" t="s">
        <v>164</v>
      </c>
      <c r="AY477" s="20" t="s">
        <v>146</v>
      </c>
      <c r="BE477" s="220">
        <f>IF(N477="základní",J477,0)</f>
        <v>0</v>
      </c>
      <c r="BF477" s="220">
        <f>IF(N477="snížená",J477,0)</f>
        <v>0</v>
      </c>
      <c r="BG477" s="220">
        <f>IF(N477="zákl. přenesená",J477,0)</f>
        <v>0</v>
      </c>
      <c r="BH477" s="220">
        <f>IF(N477="sníž. přenesená",J477,0)</f>
        <v>0</v>
      </c>
      <c r="BI477" s="220">
        <f>IF(N477="nulová",J477,0)</f>
        <v>0</v>
      </c>
      <c r="BJ477" s="20" t="s">
        <v>86</v>
      </c>
      <c r="BK477" s="220">
        <f>ROUND(I477*H477,2)</f>
        <v>0</v>
      </c>
      <c r="BL477" s="20" t="s">
        <v>362</v>
      </c>
      <c r="BM477" s="219" t="s">
        <v>2501</v>
      </c>
    </row>
    <row r="478" s="2" customFormat="1">
      <c r="A478" s="42"/>
      <c r="B478" s="43"/>
      <c r="C478" s="44"/>
      <c r="D478" s="221" t="s">
        <v>155</v>
      </c>
      <c r="E478" s="44"/>
      <c r="F478" s="222" t="s">
        <v>4008</v>
      </c>
      <c r="G478" s="44"/>
      <c r="H478" s="44"/>
      <c r="I478" s="223"/>
      <c r="J478" s="44"/>
      <c r="K478" s="44"/>
      <c r="L478" s="48"/>
      <c r="M478" s="224"/>
      <c r="N478" s="225"/>
      <c r="O478" s="88"/>
      <c r="P478" s="88"/>
      <c r="Q478" s="88"/>
      <c r="R478" s="88"/>
      <c r="S478" s="88"/>
      <c r="T478" s="89"/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T478" s="20" t="s">
        <v>155</v>
      </c>
      <c r="AU478" s="20" t="s">
        <v>164</v>
      </c>
    </row>
    <row r="479" s="2" customFormat="1">
      <c r="A479" s="42"/>
      <c r="B479" s="43"/>
      <c r="C479" s="44"/>
      <c r="D479" s="226" t="s">
        <v>156</v>
      </c>
      <c r="E479" s="44"/>
      <c r="F479" s="227" t="s">
        <v>4009</v>
      </c>
      <c r="G479" s="44"/>
      <c r="H479" s="44"/>
      <c r="I479" s="223"/>
      <c r="J479" s="44"/>
      <c r="K479" s="44"/>
      <c r="L479" s="48"/>
      <c r="M479" s="224"/>
      <c r="N479" s="225"/>
      <c r="O479" s="88"/>
      <c r="P479" s="88"/>
      <c r="Q479" s="88"/>
      <c r="R479" s="88"/>
      <c r="S479" s="88"/>
      <c r="T479" s="89"/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T479" s="20" t="s">
        <v>156</v>
      </c>
      <c r="AU479" s="20" t="s">
        <v>164</v>
      </c>
    </row>
    <row r="480" s="2" customFormat="1" ht="24.15" customHeight="1">
      <c r="A480" s="42"/>
      <c r="B480" s="43"/>
      <c r="C480" s="208" t="s">
        <v>1443</v>
      </c>
      <c r="D480" s="208" t="s">
        <v>149</v>
      </c>
      <c r="E480" s="209" t="s">
        <v>4010</v>
      </c>
      <c r="F480" s="210" t="s">
        <v>4011</v>
      </c>
      <c r="G480" s="211" t="s">
        <v>303</v>
      </c>
      <c r="H480" s="212">
        <v>230</v>
      </c>
      <c r="I480" s="213"/>
      <c r="J480" s="214">
        <f>ROUND(I480*H480,2)</f>
        <v>0</v>
      </c>
      <c r="K480" s="210" t="s">
        <v>152</v>
      </c>
      <c r="L480" s="48"/>
      <c r="M480" s="215" t="s">
        <v>32</v>
      </c>
      <c r="N480" s="216" t="s">
        <v>49</v>
      </c>
      <c r="O480" s="88"/>
      <c r="P480" s="217">
        <f>O480*H480</f>
        <v>0</v>
      </c>
      <c r="Q480" s="217">
        <v>0</v>
      </c>
      <c r="R480" s="217">
        <f>Q480*H480</f>
        <v>0</v>
      </c>
      <c r="S480" s="217">
        <v>0</v>
      </c>
      <c r="T480" s="218">
        <f>S480*H480</f>
        <v>0</v>
      </c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R480" s="219" t="s">
        <v>362</v>
      </c>
      <c r="AT480" s="219" t="s">
        <v>149</v>
      </c>
      <c r="AU480" s="219" t="s">
        <v>164</v>
      </c>
      <c r="AY480" s="20" t="s">
        <v>146</v>
      </c>
      <c r="BE480" s="220">
        <f>IF(N480="základní",J480,0)</f>
        <v>0</v>
      </c>
      <c r="BF480" s="220">
        <f>IF(N480="snížená",J480,0)</f>
        <v>0</v>
      </c>
      <c r="BG480" s="220">
        <f>IF(N480="zákl. přenesená",J480,0)</f>
        <v>0</v>
      </c>
      <c r="BH480" s="220">
        <f>IF(N480="sníž. přenesená",J480,0)</f>
        <v>0</v>
      </c>
      <c r="BI480" s="220">
        <f>IF(N480="nulová",J480,0)</f>
        <v>0</v>
      </c>
      <c r="BJ480" s="20" t="s">
        <v>86</v>
      </c>
      <c r="BK480" s="220">
        <f>ROUND(I480*H480,2)</f>
        <v>0</v>
      </c>
      <c r="BL480" s="20" t="s">
        <v>362</v>
      </c>
      <c r="BM480" s="219" t="s">
        <v>2516</v>
      </c>
    </row>
    <row r="481" s="2" customFormat="1">
      <c r="A481" s="42"/>
      <c r="B481" s="43"/>
      <c r="C481" s="44"/>
      <c r="D481" s="221" t="s">
        <v>155</v>
      </c>
      <c r="E481" s="44"/>
      <c r="F481" s="222" t="s">
        <v>4011</v>
      </c>
      <c r="G481" s="44"/>
      <c r="H481" s="44"/>
      <c r="I481" s="223"/>
      <c r="J481" s="44"/>
      <c r="K481" s="44"/>
      <c r="L481" s="48"/>
      <c r="M481" s="224"/>
      <c r="N481" s="225"/>
      <c r="O481" s="88"/>
      <c r="P481" s="88"/>
      <c r="Q481" s="88"/>
      <c r="R481" s="88"/>
      <c r="S481" s="88"/>
      <c r="T481" s="89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T481" s="20" t="s">
        <v>155</v>
      </c>
      <c r="AU481" s="20" t="s">
        <v>164</v>
      </c>
    </row>
    <row r="482" s="2" customFormat="1">
      <c r="A482" s="42"/>
      <c r="B482" s="43"/>
      <c r="C482" s="44"/>
      <c r="D482" s="226" t="s">
        <v>156</v>
      </c>
      <c r="E482" s="44"/>
      <c r="F482" s="227" t="s">
        <v>4012</v>
      </c>
      <c r="G482" s="44"/>
      <c r="H482" s="44"/>
      <c r="I482" s="223"/>
      <c r="J482" s="44"/>
      <c r="K482" s="44"/>
      <c r="L482" s="48"/>
      <c r="M482" s="224"/>
      <c r="N482" s="225"/>
      <c r="O482" s="88"/>
      <c r="P482" s="88"/>
      <c r="Q482" s="88"/>
      <c r="R482" s="88"/>
      <c r="S482" s="88"/>
      <c r="T482" s="89"/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T482" s="20" t="s">
        <v>156</v>
      </c>
      <c r="AU482" s="20" t="s">
        <v>164</v>
      </c>
    </row>
    <row r="483" s="2" customFormat="1" ht="24.15" customHeight="1">
      <c r="A483" s="42"/>
      <c r="B483" s="43"/>
      <c r="C483" s="208" t="s">
        <v>1450</v>
      </c>
      <c r="D483" s="208" t="s">
        <v>149</v>
      </c>
      <c r="E483" s="209" t="s">
        <v>4013</v>
      </c>
      <c r="F483" s="210" t="s">
        <v>4014</v>
      </c>
      <c r="G483" s="211" t="s">
        <v>2698</v>
      </c>
      <c r="H483" s="212">
        <v>20</v>
      </c>
      <c r="I483" s="213"/>
      <c r="J483" s="214">
        <f>ROUND(I483*H483,2)</f>
        <v>0</v>
      </c>
      <c r="K483" s="210" t="s">
        <v>152</v>
      </c>
      <c r="L483" s="48"/>
      <c r="M483" s="215" t="s">
        <v>32</v>
      </c>
      <c r="N483" s="216" t="s">
        <v>49</v>
      </c>
      <c r="O483" s="88"/>
      <c r="P483" s="217">
        <f>O483*H483</f>
        <v>0</v>
      </c>
      <c r="Q483" s="217">
        <v>0</v>
      </c>
      <c r="R483" s="217">
        <f>Q483*H483</f>
        <v>0</v>
      </c>
      <c r="S483" s="217">
        <v>0</v>
      </c>
      <c r="T483" s="218">
        <f>S483*H483</f>
        <v>0</v>
      </c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R483" s="219" t="s">
        <v>362</v>
      </c>
      <c r="AT483" s="219" t="s">
        <v>149</v>
      </c>
      <c r="AU483" s="219" t="s">
        <v>164</v>
      </c>
      <c r="AY483" s="20" t="s">
        <v>146</v>
      </c>
      <c r="BE483" s="220">
        <f>IF(N483="základní",J483,0)</f>
        <v>0</v>
      </c>
      <c r="BF483" s="220">
        <f>IF(N483="snížená",J483,0)</f>
        <v>0</v>
      </c>
      <c r="BG483" s="220">
        <f>IF(N483="zákl. přenesená",J483,0)</f>
        <v>0</v>
      </c>
      <c r="BH483" s="220">
        <f>IF(N483="sníž. přenesená",J483,0)</f>
        <v>0</v>
      </c>
      <c r="BI483" s="220">
        <f>IF(N483="nulová",J483,0)</f>
        <v>0</v>
      </c>
      <c r="BJ483" s="20" t="s">
        <v>86</v>
      </c>
      <c r="BK483" s="220">
        <f>ROUND(I483*H483,2)</f>
        <v>0</v>
      </c>
      <c r="BL483" s="20" t="s">
        <v>362</v>
      </c>
      <c r="BM483" s="219" t="s">
        <v>2590</v>
      </c>
    </row>
    <row r="484" s="2" customFormat="1">
      <c r="A484" s="42"/>
      <c r="B484" s="43"/>
      <c r="C484" s="44"/>
      <c r="D484" s="221" t="s">
        <v>155</v>
      </c>
      <c r="E484" s="44"/>
      <c r="F484" s="222" t="s">
        <v>4015</v>
      </c>
      <c r="G484" s="44"/>
      <c r="H484" s="44"/>
      <c r="I484" s="223"/>
      <c r="J484" s="44"/>
      <c r="K484" s="44"/>
      <c r="L484" s="48"/>
      <c r="M484" s="224"/>
      <c r="N484" s="225"/>
      <c r="O484" s="88"/>
      <c r="P484" s="88"/>
      <c r="Q484" s="88"/>
      <c r="R484" s="88"/>
      <c r="S484" s="88"/>
      <c r="T484" s="89"/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T484" s="20" t="s">
        <v>155</v>
      </c>
      <c r="AU484" s="20" t="s">
        <v>164</v>
      </c>
    </row>
    <row r="485" s="2" customFormat="1">
      <c r="A485" s="42"/>
      <c r="B485" s="43"/>
      <c r="C485" s="44"/>
      <c r="D485" s="226" t="s">
        <v>156</v>
      </c>
      <c r="E485" s="44"/>
      <c r="F485" s="227" t="s">
        <v>4016</v>
      </c>
      <c r="G485" s="44"/>
      <c r="H485" s="44"/>
      <c r="I485" s="223"/>
      <c r="J485" s="44"/>
      <c r="K485" s="44"/>
      <c r="L485" s="48"/>
      <c r="M485" s="224"/>
      <c r="N485" s="225"/>
      <c r="O485" s="88"/>
      <c r="P485" s="88"/>
      <c r="Q485" s="88"/>
      <c r="R485" s="88"/>
      <c r="S485" s="88"/>
      <c r="T485" s="89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T485" s="20" t="s">
        <v>156</v>
      </c>
      <c r="AU485" s="20" t="s">
        <v>164</v>
      </c>
    </row>
    <row r="486" s="2" customFormat="1" ht="24.15" customHeight="1">
      <c r="A486" s="42"/>
      <c r="B486" s="43"/>
      <c r="C486" s="208" t="s">
        <v>1466</v>
      </c>
      <c r="D486" s="208" t="s">
        <v>149</v>
      </c>
      <c r="E486" s="209" t="s">
        <v>3986</v>
      </c>
      <c r="F486" s="210" t="s">
        <v>3987</v>
      </c>
      <c r="G486" s="211" t="s">
        <v>802</v>
      </c>
      <c r="H486" s="212">
        <v>98</v>
      </c>
      <c r="I486" s="213"/>
      <c r="J486" s="214">
        <f>ROUND(I486*H486,2)</f>
        <v>0</v>
      </c>
      <c r="K486" s="210" t="s">
        <v>152</v>
      </c>
      <c r="L486" s="48"/>
      <c r="M486" s="215" t="s">
        <v>32</v>
      </c>
      <c r="N486" s="216" t="s">
        <v>49</v>
      </c>
      <c r="O486" s="88"/>
      <c r="P486" s="217">
        <f>O486*H486</f>
        <v>0</v>
      </c>
      <c r="Q486" s="217">
        <v>0</v>
      </c>
      <c r="R486" s="217">
        <f>Q486*H486</f>
        <v>0</v>
      </c>
      <c r="S486" s="217">
        <v>0</v>
      </c>
      <c r="T486" s="218">
        <f>S486*H486</f>
        <v>0</v>
      </c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R486" s="219" t="s">
        <v>362</v>
      </c>
      <c r="AT486" s="219" t="s">
        <v>149</v>
      </c>
      <c r="AU486" s="219" t="s">
        <v>164</v>
      </c>
      <c r="AY486" s="20" t="s">
        <v>146</v>
      </c>
      <c r="BE486" s="220">
        <f>IF(N486="základní",J486,0)</f>
        <v>0</v>
      </c>
      <c r="BF486" s="220">
        <f>IF(N486="snížená",J486,0)</f>
        <v>0</v>
      </c>
      <c r="BG486" s="220">
        <f>IF(N486="zákl. přenesená",J486,0)</f>
        <v>0</v>
      </c>
      <c r="BH486" s="220">
        <f>IF(N486="sníž. přenesená",J486,0)</f>
        <v>0</v>
      </c>
      <c r="BI486" s="220">
        <f>IF(N486="nulová",J486,0)</f>
        <v>0</v>
      </c>
      <c r="BJ486" s="20" t="s">
        <v>86</v>
      </c>
      <c r="BK486" s="220">
        <f>ROUND(I486*H486,2)</f>
        <v>0</v>
      </c>
      <c r="BL486" s="20" t="s">
        <v>362</v>
      </c>
      <c r="BM486" s="219" t="s">
        <v>2603</v>
      </c>
    </row>
    <row r="487" s="2" customFormat="1">
      <c r="A487" s="42"/>
      <c r="B487" s="43"/>
      <c r="C487" s="44"/>
      <c r="D487" s="221" t="s">
        <v>155</v>
      </c>
      <c r="E487" s="44"/>
      <c r="F487" s="222" t="s">
        <v>3988</v>
      </c>
      <c r="G487" s="44"/>
      <c r="H487" s="44"/>
      <c r="I487" s="223"/>
      <c r="J487" s="44"/>
      <c r="K487" s="44"/>
      <c r="L487" s="48"/>
      <c r="M487" s="224"/>
      <c r="N487" s="225"/>
      <c r="O487" s="88"/>
      <c r="P487" s="88"/>
      <c r="Q487" s="88"/>
      <c r="R487" s="88"/>
      <c r="S487" s="88"/>
      <c r="T487" s="89"/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T487" s="20" t="s">
        <v>155</v>
      </c>
      <c r="AU487" s="20" t="s">
        <v>164</v>
      </c>
    </row>
    <row r="488" s="2" customFormat="1">
      <c r="A488" s="42"/>
      <c r="B488" s="43"/>
      <c r="C488" s="44"/>
      <c r="D488" s="226" t="s">
        <v>156</v>
      </c>
      <c r="E488" s="44"/>
      <c r="F488" s="227" t="s">
        <v>3989</v>
      </c>
      <c r="G488" s="44"/>
      <c r="H488" s="44"/>
      <c r="I488" s="223"/>
      <c r="J488" s="44"/>
      <c r="K488" s="44"/>
      <c r="L488" s="48"/>
      <c r="M488" s="224"/>
      <c r="N488" s="225"/>
      <c r="O488" s="88"/>
      <c r="P488" s="88"/>
      <c r="Q488" s="88"/>
      <c r="R488" s="88"/>
      <c r="S488" s="88"/>
      <c r="T488" s="89"/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T488" s="20" t="s">
        <v>156</v>
      </c>
      <c r="AU488" s="20" t="s">
        <v>164</v>
      </c>
    </row>
    <row r="489" s="2" customFormat="1" ht="16.5" customHeight="1">
      <c r="A489" s="42"/>
      <c r="B489" s="43"/>
      <c r="C489" s="208" t="s">
        <v>1485</v>
      </c>
      <c r="D489" s="208" t="s">
        <v>149</v>
      </c>
      <c r="E489" s="209" t="s">
        <v>4017</v>
      </c>
      <c r="F489" s="210" t="s">
        <v>4018</v>
      </c>
      <c r="G489" s="211" t="s">
        <v>2698</v>
      </c>
      <c r="H489" s="212">
        <v>6</v>
      </c>
      <c r="I489" s="213"/>
      <c r="J489" s="214">
        <f>ROUND(I489*H489,2)</f>
        <v>0</v>
      </c>
      <c r="K489" s="210" t="s">
        <v>2693</v>
      </c>
      <c r="L489" s="48"/>
      <c r="M489" s="215" t="s">
        <v>32</v>
      </c>
      <c r="N489" s="216" t="s">
        <v>49</v>
      </c>
      <c r="O489" s="88"/>
      <c r="P489" s="217">
        <f>O489*H489</f>
        <v>0</v>
      </c>
      <c r="Q489" s="217">
        <v>0</v>
      </c>
      <c r="R489" s="217">
        <f>Q489*H489</f>
        <v>0</v>
      </c>
      <c r="S489" s="217">
        <v>0</v>
      </c>
      <c r="T489" s="218">
        <f>S489*H489</f>
        <v>0</v>
      </c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R489" s="219" t="s">
        <v>362</v>
      </c>
      <c r="AT489" s="219" t="s">
        <v>149</v>
      </c>
      <c r="AU489" s="219" t="s">
        <v>164</v>
      </c>
      <c r="AY489" s="20" t="s">
        <v>146</v>
      </c>
      <c r="BE489" s="220">
        <f>IF(N489="základní",J489,0)</f>
        <v>0</v>
      </c>
      <c r="BF489" s="220">
        <f>IF(N489="snížená",J489,0)</f>
        <v>0</v>
      </c>
      <c r="BG489" s="220">
        <f>IF(N489="zákl. přenesená",J489,0)</f>
        <v>0</v>
      </c>
      <c r="BH489" s="220">
        <f>IF(N489="sníž. přenesená",J489,0)</f>
        <v>0</v>
      </c>
      <c r="BI489" s="220">
        <f>IF(N489="nulová",J489,0)</f>
        <v>0</v>
      </c>
      <c r="BJ489" s="20" t="s">
        <v>86</v>
      </c>
      <c r="BK489" s="220">
        <f>ROUND(I489*H489,2)</f>
        <v>0</v>
      </c>
      <c r="BL489" s="20" t="s">
        <v>362</v>
      </c>
      <c r="BM489" s="219" t="s">
        <v>2621</v>
      </c>
    </row>
    <row r="490" s="2" customFormat="1">
      <c r="A490" s="42"/>
      <c r="B490" s="43"/>
      <c r="C490" s="44"/>
      <c r="D490" s="221" t="s">
        <v>155</v>
      </c>
      <c r="E490" s="44"/>
      <c r="F490" s="222" t="s">
        <v>4019</v>
      </c>
      <c r="G490" s="44"/>
      <c r="H490" s="44"/>
      <c r="I490" s="223"/>
      <c r="J490" s="44"/>
      <c r="K490" s="44"/>
      <c r="L490" s="48"/>
      <c r="M490" s="224"/>
      <c r="N490" s="225"/>
      <c r="O490" s="88"/>
      <c r="P490" s="88"/>
      <c r="Q490" s="88"/>
      <c r="R490" s="88"/>
      <c r="S490" s="88"/>
      <c r="T490" s="89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T490" s="20" t="s">
        <v>155</v>
      </c>
      <c r="AU490" s="20" t="s">
        <v>164</v>
      </c>
    </row>
    <row r="491" s="2" customFormat="1" ht="24.15" customHeight="1">
      <c r="A491" s="42"/>
      <c r="B491" s="43"/>
      <c r="C491" s="208" t="s">
        <v>1515</v>
      </c>
      <c r="D491" s="208" t="s">
        <v>149</v>
      </c>
      <c r="E491" s="209" t="s">
        <v>4020</v>
      </c>
      <c r="F491" s="210" t="s">
        <v>4021</v>
      </c>
      <c r="G491" s="211" t="s">
        <v>802</v>
      </c>
      <c r="H491" s="212">
        <v>28</v>
      </c>
      <c r="I491" s="213"/>
      <c r="J491" s="214">
        <f>ROUND(I491*H491,2)</f>
        <v>0</v>
      </c>
      <c r="K491" s="210" t="s">
        <v>152</v>
      </c>
      <c r="L491" s="48"/>
      <c r="M491" s="215" t="s">
        <v>32</v>
      </c>
      <c r="N491" s="216" t="s">
        <v>49</v>
      </c>
      <c r="O491" s="88"/>
      <c r="P491" s="217">
        <f>O491*H491</f>
        <v>0</v>
      </c>
      <c r="Q491" s="217">
        <v>0</v>
      </c>
      <c r="R491" s="217">
        <f>Q491*H491</f>
        <v>0</v>
      </c>
      <c r="S491" s="217">
        <v>0</v>
      </c>
      <c r="T491" s="218">
        <f>S491*H491</f>
        <v>0</v>
      </c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R491" s="219" t="s">
        <v>362</v>
      </c>
      <c r="AT491" s="219" t="s">
        <v>149</v>
      </c>
      <c r="AU491" s="219" t="s">
        <v>164</v>
      </c>
      <c r="AY491" s="20" t="s">
        <v>146</v>
      </c>
      <c r="BE491" s="220">
        <f>IF(N491="základní",J491,0)</f>
        <v>0</v>
      </c>
      <c r="BF491" s="220">
        <f>IF(N491="snížená",J491,0)</f>
        <v>0</v>
      </c>
      <c r="BG491" s="220">
        <f>IF(N491="zákl. přenesená",J491,0)</f>
        <v>0</v>
      </c>
      <c r="BH491" s="220">
        <f>IF(N491="sníž. přenesená",J491,0)</f>
        <v>0</v>
      </c>
      <c r="BI491" s="220">
        <f>IF(N491="nulová",J491,0)</f>
        <v>0</v>
      </c>
      <c r="BJ491" s="20" t="s">
        <v>86</v>
      </c>
      <c r="BK491" s="220">
        <f>ROUND(I491*H491,2)</f>
        <v>0</v>
      </c>
      <c r="BL491" s="20" t="s">
        <v>362</v>
      </c>
      <c r="BM491" s="219" t="s">
        <v>2633</v>
      </c>
    </row>
    <row r="492" s="2" customFormat="1">
      <c r="A492" s="42"/>
      <c r="B492" s="43"/>
      <c r="C492" s="44"/>
      <c r="D492" s="221" t="s">
        <v>155</v>
      </c>
      <c r="E492" s="44"/>
      <c r="F492" s="222" t="s">
        <v>4021</v>
      </c>
      <c r="G492" s="44"/>
      <c r="H492" s="44"/>
      <c r="I492" s="223"/>
      <c r="J492" s="44"/>
      <c r="K492" s="44"/>
      <c r="L492" s="48"/>
      <c r="M492" s="224"/>
      <c r="N492" s="225"/>
      <c r="O492" s="88"/>
      <c r="P492" s="88"/>
      <c r="Q492" s="88"/>
      <c r="R492" s="88"/>
      <c r="S492" s="88"/>
      <c r="T492" s="89"/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T492" s="20" t="s">
        <v>155</v>
      </c>
      <c r="AU492" s="20" t="s">
        <v>164</v>
      </c>
    </row>
    <row r="493" s="2" customFormat="1">
      <c r="A493" s="42"/>
      <c r="B493" s="43"/>
      <c r="C493" s="44"/>
      <c r="D493" s="226" t="s">
        <v>156</v>
      </c>
      <c r="E493" s="44"/>
      <c r="F493" s="227" t="s">
        <v>4022</v>
      </c>
      <c r="G493" s="44"/>
      <c r="H493" s="44"/>
      <c r="I493" s="223"/>
      <c r="J493" s="44"/>
      <c r="K493" s="44"/>
      <c r="L493" s="48"/>
      <c r="M493" s="224"/>
      <c r="N493" s="225"/>
      <c r="O493" s="88"/>
      <c r="P493" s="88"/>
      <c r="Q493" s="88"/>
      <c r="R493" s="88"/>
      <c r="S493" s="88"/>
      <c r="T493" s="89"/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T493" s="20" t="s">
        <v>156</v>
      </c>
      <c r="AU493" s="20" t="s">
        <v>164</v>
      </c>
    </row>
    <row r="494" s="2" customFormat="1" ht="24.15" customHeight="1">
      <c r="A494" s="42"/>
      <c r="B494" s="43"/>
      <c r="C494" s="208" t="s">
        <v>1547</v>
      </c>
      <c r="D494" s="208" t="s">
        <v>149</v>
      </c>
      <c r="E494" s="209" t="s">
        <v>4023</v>
      </c>
      <c r="F494" s="210" t="s">
        <v>4024</v>
      </c>
      <c r="G494" s="211" t="s">
        <v>802</v>
      </c>
      <c r="H494" s="212">
        <v>8</v>
      </c>
      <c r="I494" s="213"/>
      <c r="J494" s="214">
        <f>ROUND(I494*H494,2)</f>
        <v>0</v>
      </c>
      <c r="K494" s="210" t="s">
        <v>152</v>
      </c>
      <c r="L494" s="48"/>
      <c r="M494" s="215" t="s">
        <v>32</v>
      </c>
      <c r="N494" s="216" t="s">
        <v>49</v>
      </c>
      <c r="O494" s="88"/>
      <c r="P494" s="217">
        <f>O494*H494</f>
        <v>0</v>
      </c>
      <c r="Q494" s="217">
        <v>0</v>
      </c>
      <c r="R494" s="217">
        <f>Q494*H494</f>
        <v>0</v>
      </c>
      <c r="S494" s="217">
        <v>0</v>
      </c>
      <c r="T494" s="218">
        <f>S494*H494</f>
        <v>0</v>
      </c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R494" s="219" t="s">
        <v>362</v>
      </c>
      <c r="AT494" s="219" t="s">
        <v>149</v>
      </c>
      <c r="AU494" s="219" t="s">
        <v>164</v>
      </c>
      <c r="AY494" s="20" t="s">
        <v>146</v>
      </c>
      <c r="BE494" s="220">
        <f>IF(N494="základní",J494,0)</f>
        <v>0</v>
      </c>
      <c r="BF494" s="220">
        <f>IF(N494="snížená",J494,0)</f>
        <v>0</v>
      </c>
      <c r="BG494" s="220">
        <f>IF(N494="zákl. přenesená",J494,0)</f>
        <v>0</v>
      </c>
      <c r="BH494" s="220">
        <f>IF(N494="sníž. přenesená",J494,0)</f>
        <v>0</v>
      </c>
      <c r="BI494" s="220">
        <f>IF(N494="nulová",J494,0)</f>
        <v>0</v>
      </c>
      <c r="BJ494" s="20" t="s">
        <v>86</v>
      </c>
      <c r="BK494" s="220">
        <f>ROUND(I494*H494,2)</f>
        <v>0</v>
      </c>
      <c r="BL494" s="20" t="s">
        <v>362</v>
      </c>
      <c r="BM494" s="219" t="s">
        <v>2646</v>
      </c>
    </row>
    <row r="495" s="2" customFormat="1">
      <c r="A495" s="42"/>
      <c r="B495" s="43"/>
      <c r="C495" s="44"/>
      <c r="D495" s="221" t="s">
        <v>155</v>
      </c>
      <c r="E495" s="44"/>
      <c r="F495" s="222" t="s">
        <v>4025</v>
      </c>
      <c r="G495" s="44"/>
      <c r="H495" s="44"/>
      <c r="I495" s="223"/>
      <c r="J495" s="44"/>
      <c r="K495" s="44"/>
      <c r="L495" s="48"/>
      <c r="M495" s="224"/>
      <c r="N495" s="225"/>
      <c r="O495" s="88"/>
      <c r="P495" s="88"/>
      <c r="Q495" s="88"/>
      <c r="R495" s="88"/>
      <c r="S495" s="88"/>
      <c r="T495" s="89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T495" s="20" t="s">
        <v>155</v>
      </c>
      <c r="AU495" s="20" t="s">
        <v>164</v>
      </c>
    </row>
    <row r="496" s="2" customFormat="1">
      <c r="A496" s="42"/>
      <c r="B496" s="43"/>
      <c r="C496" s="44"/>
      <c r="D496" s="226" t="s">
        <v>156</v>
      </c>
      <c r="E496" s="44"/>
      <c r="F496" s="227" t="s">
        <v>4026</v>
      </c>
      <c r="G496" s="44"/>
      <c r="H496" s="44"/>
      <c r="I496" s="223"/>
      <c r="J496" s="44"/>
      <c r="K496" s="44"/>
      <c r="L496" s="48"/>
      <c r="M496" s="224"/>
      <c r="N496" s="225"/>
      <c r="O496" s="88"/>
      <c r="P496" s="88"/>
      <c r="Q496" s="88"/>
      <c r="R496" s="88"/>
      <c r="S496" s="88"/>
      <c r="T496" s="89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T496" s="20" t="s">
        <v>156</v>
      </c>
      <c r="AU496" s="20" t="s">
        <v>164</v>
      </c>
    </row>
    <row r="497" s="2" customFormat="1" ht="16.5" customHeight="1">
      <c r="A497" s="42"/>
      <c r="B497" s="43"/>
      <c r="C497" s="208" t="s">
        <v>1555</v>
      </c>
      <c r="D497" s="208" t="s">
        <v>149</v>
      </c>
      <c r="E497" s="209" t="s">
        <v>4027</v>
      </c>
      <c r="F497" s="210" t="s">
        <v>4028</v>
      </c>
      <c r="G497" s="211" t="s">
        <v>2698</v>
      </c>
      <c r="H497" s="212">
        <v>2</v>
      </c>
      <c r="I497" s="213"/>
      <c r="J497" s="214">
        <f>ROUND(I497*H497,2)</f>
        <v>0</v>
      </c>
      <c r="K497" s="210" t="s">
        <v>2693</v>
      </c>
      <c r="L497" s="48"/>
      <c r="M497" s="215" t="s">
        <v>32</v>
      </c>
      <c r="N497" s="216" t="s">
        <v>49</v>
      </c>
      <c r="O497" s="88"/>
      <c r="P497" s="217">
        <f>O497*H497</f>
        <v>0</v>
      </c>
      <c r="Q497" s="217">
        <v>0</v>
      </c>
      <c r="R497" s="217">
        <f>Q497*H497</f>
        <v>0</v>
      </c>
      <c r="S497" s="217">
        <v>0</v>
      </c>
      <c r="T497" s="218">
        <f>S497*H497</f>
        <v>0</v>
      </c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R497" s="219" t="s">
        <v>362</v>
      </c>
      <c r="AT497" s="219" t="s">
        <v>149</v>
      </c>
      <c r="AU497" s="219" t="s">
        <v>164</v>
      </c>
      <c r="AY497" s="20" t="s">
        <v>146</v>
      </c>
      <c r="BE497" s="220">
        <f>IF(N497="základní",J497,0)</f>
        <v>0</v>
      </c>
      <c r="BF497" s="220">
        <f>IF(N497="snížená",J497,0)</f>
        <v>0</v>
      </c>
      <c r="BG497" s="220">
        <f>IF(N497="zákl. přenesená",J497,0)</f>
        <v>0</v>
      </c>
      <c r="BH497" s="220">
        <f>IF(N497="sníž. přenesená",J497,0)</f>
        <v>0</v>
      </c>
      <c r="BI497" s="220">
        <f>IF(N497="nulová",J497,0)</f>
        <v>0</v>
      </c>
      <c r="BJ497" s="20" t="s">
        <v>86</v>
      </c>
      <c r="BK497" s="220">
        <f>ROUND(I497*H497,2)</f>
        <v>0</v>
      </c>
      <c r="BL497" s="20" t="s">
        <v>362</v>
      </c>
      <c r="BM497" s="219" t="s">
        <v>2658</v>
      </c>
    </row>
    <row r="498" s="2" customFormat="1">
      <c r="A498" s="42"/>
      <c r="B498" s="43"/>
      <c r="C498" s="44"/>
      <c r="D498" s="221" t="s">
        <v>155</v>
      </c>
      <c r="E498" s="44"/>
      <c r="F498" s="222" t="s">
        <v>4028</v>
      </c>
      <c r="G498" s="44"/>
      <c r="H498" s="44"/>
      <c r="I498" s="223"/>
      <c r="J498" s="44"/>
      <c r="K498" s="44"/>
      <c r="L498" s="48"/>
      <c r="M498" s="224"/>
      <c r="N498" s="225"/>
      <c r="O498" s="88"/>
      <c r="P498" s="88"/>
      <c r="Q498" s="88"/>
      <c r="R498" s="88"/>
      <c r="S498" s="88"/>
      <c r="T498" s="89"/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T498" s="20" t="s">
        <v>155</v>
      </c>
      <c r="AU498" s="20" t="s">
        <v>164</v>
      </c>
    </row>
    <row r="499" s="12" customFormat="1" ht="20.88" customHeight="1">
      <c r="A499" s="12"/>
      <c r="B499" s="192"/>
      <c r="C499" s="193"/>
      <c r="D499" s="194" t="s">
        <v>77</v>
      </c>
      <c r="E499" s="206" t="s">
        <v>4029</v>
      </c>
      <c r="F499" s="206" t="s">
        <v>3823</v>
      </c>
      <c r="G499" s="193"/>
      <c r="H499" s="193"/>
      <c r="I499" s="196"/>
      <c r="J499" s="207">
        <f>BK499</f>
        <v>0</v>
      </c>
      <c r="K499" s="193"/>
      <c r="L499" s="198"/>
      <c r="M499" s="199"/>
      <c r="N499" s="200"/>
      <c r="O499" s="200"/>
      <c r="P499" s="201">
        <f>SUM(P500:P526)</f>
        <v>0</v>
      </c>
      <c r="Q499" s="200"/>
      <c r="R499" s="201">
        <f>SUM(R500:R526)</f>
        <v>0</v>
      </c>
      <c r="S499" s="200"/>
      <c r="T499" s="202">
        <f>SUM(T500:T526)</f>
        <v>0</v>
      </c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R499" s="203" t="s">
        <v>86</v>
      </c>
      <c r="AT499" s="204" t="s">
        <v>77</v>
      </c>
      <c r="AU499" s="204" t="s">
        <v>88</v>
      </c>
      <c r="AY499" s="203" t="s">
        <v>146</v>
      </c>
      <c r="BK499" s="205">
        <f>SUM(BK500:BK526)</f>
        <v>0</v>
      </c>
    </row>
    <row r="500" s="2" customFormat="1" ht="49.05" customHeight="1">
      <c r="A500" s="42"/>
      <c r="B500" s="43"/>
      <c r="C500" s="208" t="s">
        <v>1567</v>
      </c>
      <c r="D500" s="208" t="s">
        <v>149</v>
      </c>
      <c r="E500" s="209" t="s">
        <v>3920</v>
      </c>
      <c r="F500" s="210" t="s">
        <v>3921</v>
      </c>
      <c r="G500" s="211" t="s">
        <v>802</v>
      </c>
      <c r="H500" s="212">
        <v>1</v>
      </c>
      <c r="I500" s="213"/>
      <c r="J500" s="214">
        <f>ROUND(I500*H500,2)</f>
        <v>0</v>
      </c>
      <c r="K500" s="210" t="s">
        <v>152</v>
      </c>
      <c r="L500" s="48"/>
      <c r="M500" s="215" t="s">
        <v>32</v>
      </c>
      <c r="N500" s="216" t="s">
        <v>49</v>
      </c>
      <c r="O500" s="88"/>
      <c r="P500" s="217">
        <f>O500*H500</f>
        <v>0</v>
      </c>
      <c r="Q500" s="217">
        <v>0</v>
      </c>
      <c r="R500" s="217">
        <f>Q500*H500</f>
        <v>0</v>
      </c>
      <c r="S500" s="217">
        <v>0</v>
      </c>
      <c r="T500" s="218">
        <f>S500*H500</f>
        <v>0</v>
      </c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R500" s="219" t="s">
        <v>362</v>
      </c>
      <c r="AT500" s="219" t="s">
        <v>149</v>
      </c>
      <c r="AU500" s="219" t="s">
        <v>164</v>
      </c>
      <c r="AY500" s="20" t="s">
        <v>146</v>
      </c>
      <c r="BE500" s="220">
        <f>IF(N500="základní",J500,0)</f>
        <v>0</v>
      </c>
      <c r="BF500" s="220">
        <f>IF(N500="snížená",J500,0)</f>
        <v>0</v>
      </c>
      <c r="BG500" s="220">
        <f>IF(N500="zákl. přenesená",J500,0)</f>
        <v>0</v>
      </c>
      <c r="BH500" s="220">
        <f>IF(N500="sníž. přenesená",J500,0)</f>
        <v>0</v>
      </c>
      <c r="BI500" s="220">
        <f>IF(N500="nulová",J500,0)</f>
        <v>0</v>
      </c>
      <c r="BJ500" s="20" t="s">
        <v>86</v>
      </c>
      <c r="BK500" s="220">
        <f>ROUND(I500*H500,2)</f>
        <v>0</v>
      </c>
      <c r="BL500" s="20" t="s">
        <v>362</v>
      </c>
      <c r="BM500" s="219" t="s">
        <v>2668</v>
      </c>
    </row>
    <row r="501" s="2" customFormat="1">
      <c r="A501" s="42"/>
      <c r="B501" s="43"/>
      <c r="C501" s="44"/>
      <c r="D501" s="221" t="s">
        <v>155</v>
      </c>
      <c r="E501" s="44"/>
      <c r="F501" s="222" t="s">
        <v>3921</v>
      </c>
      <c r="G501" s="44"/>
      <c r="H501" s="44"/>
      <c r="I501" s="223"/>
      <c r="J501" s="44"/>
      <c r="K501" s="44"/>
      <c r="L501" s="48"/>
      <c r="M501" s="224"/>
      <c r="N501" s="225"/>
      <c r="O501" s="88"/>
      <c r="P501" s="88"/>
      <c r="Q501" s="88"/>
      <c r="R501" s="88"/>
      <c r="S501" s="88"/>
      <c r="T501" s="89"/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T501" s="20" t="s">
        <v>155</v>
      </c>
      <c r="AU501" s="20" t="s">
        <v>164</v>
      </c>
    </row>
    <row r="502" s="2" customFormat="1">
      <c r="A502" s="42"/>
      <c r="B502" s="43"/>
      <c r="C502" s="44"/>
      <c r="D502" s="226" t="s">
        <v>156</v>
      </c>
      <c r="E502" s="44"/>
      <c r="F502" s="227" t="s">
        <v>3922</v>
      </c>
      <c r="G502" s="44"/>
      <c r="H502" s="44"/>
      <c r="I502" s="223"/>
      <c r="J502" s="44"/>
      <c r="K502" s="44"/>
      <c r="L502" s="48"/>
      <c r="M502" s="224"/>
      <c r="N502" s="225"/>
      <c r="O502" s="88"/>
      <c r="P502" s="88"/>
      <c r="Q502" s="88"/>
      <c r="R502" s="88"/>
      <c r="S502" s="88"/>
      <c r="T502" s="89"/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T502" s="20" t="s">
        <v>156</v>
      </c>
      <c r="AU502" s="20" t="s">
        <v>164</v>
      </c>
    </row>
    <row r="503" s="2" customFormat="1" ht="37.8" customHeight="1">
      <c r="A503" s="42"/>
      <c r="B503" s="43"/>
      <c r="C503" s="208" t="s">
        <v>1574</v>
      </c>
      <c r="D503" s="208" t="s">
        <v>149</v>
      </c>
      <c r="E503" s="209" t="s">
        <v>3941</v>
      </c>
      <c r="F503" s="210" t="s">
        <v>3942</v>
      </c>
      <c r="G503" s="211" t="s">
        <v>802</v>
      </c>
      <c r="H503" s="212">
        <v>1</v>
      </c>
      <c r="I503" s="213"/>
      <c r="J503" s="214">
        <f>ROUND(I503*H503,2)</f>
        <v>0</v>
      </c>
      <c r="K503" s="210" t="s">
        <v>152</v>
      </c>
      <c r="L503" s="48"/>
      <c r="M503" s="215" t="s">
        <v>32</v>
      </c>
      <c r="N503" s="216" t="s">
        <v>49</v>
      </c>
      <c r="O503" s="88"/>
      <c r="P503" s="217">
        <f>O503*H503</f>
        <v>0</v>
      </c>
      <c r="Q503" s="217">
        <v>0</v>
      </c>
      <c r="R503" s="217">
        <f>Q503*H503</f>
        <v>0</v>
      </c>
      <c r="S503" s="217">
        <v>0</v>
      </c>
      <c r="T503" s="218">
        <f>S503*H503</f>
        <v>0</v>
      </c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  <c r="AE503" s="42"/>
      <c r="AR503" s="219" t="s">
        <v>362</v>
      </c>
      <c r="AT503" s="219" t="s">
        <v>149</v>
      </c>
      <c r="AU503" s="219" t="s">
        <v>164</v>
      </c>
      <c r="AY503" s="20" t="s">
        <v>146</v>
      </c>
      <c r="BE503" s="220">
        <f>IF(N503="základní",J503,0)</f>
        <v>0</v>
      </c>
      <c r="BF503" s="220">
        <f>IF(N503="snížená",J503,0)</f>
        <v>0</v>
      </c>
      <c r="BG503" s="220">
        <f>IF(N503="zákl. přenesená",J503,0)</f>
        <v>0</v>
      </c>
      <c r="BH503" s="220">
        <f>IF(N503="sníž. přenesená",J503,0)</f>
        <v>0</v>
      </c>
      <c r="BI503" s="220">
        <f>IF(N503="nulová",J503,0)</f>
        <v>0</v>
      </c>
      <c r="BJ503" s="20" t="s">
        <v>86</v>
      </c>
      <c r="BK503" s="220">
        <f>ROUND(I503*H503,2)</f>
        <v>0</v>
      </c>
      <c r="BL503" s="20" t="s">
        <v>362</v>
      </c>
      <c r="BM503" s="219" t="s">
        <v>2676</v>
      </c>
    </row>
    <row r="504" s="2" customFormat="1">
      <c r="A504" s="42"/>
      <c r="B504" s="43"/>
      <c r="C504" s="44"/>
      <c r="D504" s="221" t="s">
        <v>155</v>
      </c>
      <c r="E504" s="44"/>
      <c r="F504" s="222" t="s">
        <v>3942</v>
      </c>
      <c r="G504" s="44"/>
      <c r="H504" s="44"/>
      <c r="I504" s="223"/>
      <c r="J504" s="44"/>
      <c r="K504" s="44"/>
      <c r="L504" s="48"/>
      <c r="M504" s="224"/>
      <c r="N504" s="225"/>
      <c r="O504" s="88"/>
      <c r="P504" s="88"/>
      <c r="Q504" s="88"/>
      <c r="R504" s="88"/>
      <c r="S504" s="88"/>
      <c r="T504" s="89"/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T504" s="20" t="s">
        <v>155</v>
      </c>
      <c r="AU504" s="20" t="s">
        <v>164</v>
      </c>
    </row>
    <row r="505" s="2" customFormat="1">
      <c r="A505" s="42"/>
      <c r="B505" s="43"/>
      <c r="C505" s="44"/>
      <c r="D505" s="226" t="s">
        <v>156</v>
      </c>
      <c r="E505" s="44"/>
      <c r="F505" s="227" t="s">
        <v>3943</v>
      </c>
      <c r="G505" s="44"/>
      <c r="H505" s="44"/>
      <c r="I505" s="223"/>
      <c r="J505" s="44"/>
      <c r="K505" s="44"/>
      <c r="L505" s="48"/>
      <c r="M505" s="224"/>
      <c r="N505" s="225"/>
      <c r="O505" s="88"/>
      <c r="P505" s="88"/>
      <c r="Q505" s="88"/>
      <c r="R505" s="88"/>
      <c r="S505" s="88"/>
      <c r="T505" s="89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T505" s="20" t="s">
        <v>156</v>
      </c>
      <c r="AU505" s="20" t="s">
        <v>164</v>
      </c>
    </row>
    <row r="506" s="2" customFormat="1" ht="16.5" customHeight="1">
      <c r="A506" s="42"/>
      <c r="B506" s="43"/>
      <c r="C506" s="208" t="s">
        <v>1579</v>
      </c>
      <c r="D506" s="208" t="s">
        <v>149</v>
      </c>
      <c r="E506" s="209" t="s">
        <v>4030</v>
      </c>
      <c r="F506" s="210" t="s">
        <v>4031</v>
      </c>
      <c r="G506" s="211" t="s">
        <v>2698</v>
      </c>
      <c r="H506" s="212">
        <v>0.10000000000000001</v>
      </c>
      <c r="I506" s="213"/>
      <c r="J506" s="214">
        <f>ROUND(I506*H506,2)</f>
        <v>0</v>
      </c>
      <c r="K506" s="210" t="s">
        <v>2693</v>
      </c>
      <c r="L506" s="48"/>
      <c r="M506" s="215" t="s">
        <v>32</v>
      </c>
      <c r="N506" s="216" t="s">
        <v>49</v>
      </c>
      <c r="O506" s="88"/>
      <c r="P506" s="217">
        <f>O506*H506</f>
        <v>0</v>
      </c>
      <c r="Q506" s="217">
        <v>0</v>
      </c>
      <c r="R506" s="217">
        <f>Q506*H506</f>
        <v>0</v>
      </c>
      <c r="S506" s="217">
        <v>0</v>
      </c>
      <c r="T506" s="218">
        <f>S506*H506</f>
        <v>0</v>
      </c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R506" s="219" t="s">
        <v>362</v>
      </c>
      <c r="AT506" s="219" t="s">
        <v>149</v>
      </c>
      <c r="AU506" s="219" t="s">
        <v>164</v>
      </c>
      <c r="AY506" s="20" t="s">
        <v>146</v>
      </c>
      <c r="BE506" s="220">
        <f>IF(N506="základní",J506,0)</f>
        <v>0</v>
      </c>
      <c r="BF506" s="220">
        <f>IF(N506="snížená",J506,0)</f>
        <v>0</v>
      </c>
      <c r="BG506" s="220">
        <f>IF(N506="zákl. přenesená",J506,0)</f>
        <v>0</v>
      </c>
      <c r="BH506" s="220">
        <f>IF(N506="sníž. přenesená",J506,0)</f>
        <v>0</v>
      </c>
      <c r="BI506" s="220">
        <f>IF(N506="nulová",J506,0)</f>
        <v>0</v>
      </c>
      <c r="BJ506" s="20" t="s">
        <v>86</v>
      </c>
      <c r="BK506" s="220">
        <f>ROUND(I506*H506,2)</f>
        <v>0</v>
      </c>
      <c r="BL506" s="20" t="s">
        <v>362</v>
      </c>
      <c r="BM506" s="219" t="s">
        <v>2695</v>
      </c>
    </row>
    <row r="507" s="2" customFormat="1">
      <c r="A507" s="42"/>
      <c r="B507" s="43"/>
      <c r="C507" s="44"/>
      <c r="D507" s="221" t="s">
        <v>155</v>
      </c>
      <c r="E507" s="44"/>
      <c r="F507" s="222" t="s">
        <v>4031</v>
      </c>
      <c r="G507" s="44"/>
      <c r="H507" s="44"/>
      <c r="I507" s="223"/>
      <c r="J507" s="44"/>
      <c r="K507" s="44"/>
      <c r="L507" s="48"/>
      <c r="M507" s="224"/>
      <c r="N507" s="225"/>
      <c r="O507" s="88"/>
      <c r="P507" s="88"/>
      <c r="Q507" s="88"/>
      <c r="R507" s="88"/>
      <c r="S507" s="88"/>
      <c r="T507" s="89"/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T507" s="20" t="s">
        <v>155</v>
      </c>
      <c r="AU507" s="20" t="s">
        <v>164</v>
      </c>
    </row>
    <row r="508" s="2" customFormat="1" ht="44.25" customHeight="1">
      <c r="A508" s="42"/>
      <c r="B508" s="43"/>
      <c r="C508" s="208" t="s">
        <v>1583</v>
      </c>
      <c r="D508" s="208" t="s">
        <v>149</v>
      </c>
      <c r="E508" s="209" t="s">
        <v>3954</v>
      </c>
      <c r="F508" s="210" t="s">
        <v>3955</v>
      </c>
      <c r="G508" s="211" t="s">
        <v>802</v>
      </c>
      <c r="H508" s="212">
        <v>1</v>
      </c>
      <c r="I508" s="213"/>
      <c r="J508" s="214">
        <f>ROUND(I508*H508,2)</f>
        <v>0</v>
      </c>
      <c r="K508" s="210" t="s">
        <v>152</v>
      </c>
      <c r="L508" s="48"/>
      <c r="M508" s="215" t="s">
        <v>32</v>
      </c>
      <c r="N508" s="216" t="s">
        <v>49</v>
      </c>
      <c r="O508" s="88"/>
      <c r="P508" s="217">
        <f>O508*H508</f>
        <v>0</v>
      </c>
      <c r="Q508" s="217">
        <v>0</v>
      </c>
      <c r="R508" s="217">
        <f>Q508*H508</f>
        <v>0</v>
      </c>
      <c r="S508" s="217">
        <v>0</v>
      </c>
      <c r="T508" s="218">
        <f>S508*H508</f>
        <v>0</v>
      </c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R508" s="219" t="s">
        <v>362</v>
      </c>
      <c r="AT508" s="219" t="s">
        <v>149</v>
      </c>
      <c r="AU508" s="219" t="s">
        <v>164</v>
      </c>
      <c r="AY508" s="20" t="s">
        <v>146</v>
      </c>
      <c r="BE508" s="220">
        <f>IF(N508="základní",J508,0)</f>
        <v>0</v>
      </c>
      <c r="BF508" s="220">
        <f>IF(N508="snížená",J508,0)</f>
        <v>0</v>
      </c>
      <c r="BG508" s="220">
        <f>IF(N508="zákl. přenesená",J508,0)</f>
        <v>0</v>
      </c>
      <c r="BH508" s="220">
        <f>IF(N508="sníž. přenesená",J508,0)</f>
        <v>0</v>
      </c>
      <c r="BI508" s="220">
        <f>IF(N508="nulová",J508,0)</f>
        <v>0</v>
      </c>
      <c r="BJ508" s="20" t="s">
        <v>86</v>
      </c>
      <c r="BK508" s="220">
        <f>ROUND(I508*H508,2)</f>
        <v>0</v>
      </c>
      <c r="BL508" s="20" t="s">
        <v>362</v>
      </c>
      <c r="BM508" s="219" t="s">
        <v>4032</v>
      </c>
    </row>
    <row r="509" s="2" customFormat="1">
      <c r="A509" s="42"/>
      <c r="B509" s="43"/>
      <c r="C509" s="44"/>
      <c r="D509" s="221" t="s">
        <v>155</v>
      </c>
      <c r="E509" s="44"/>
      <c r="F509" s="222" t="s">
        <v>3955</v>
      </c>
      <c r="G509" s="44"/>
      <c r="H509" s="44"/>
      <c r="I509" s="223"/>
      <c r="J509" s="44"/>
      <c r="K509" s="44"/>
      <c r="L509" s="48"/>
      <c r="M509" s="224"/>
      <c r="N509" s="225"/>
      <c r="O509" s="88"/>
      <c r="P509" s="88"/>
      <c r="Q509" s="88"/>
      <c r="R509" s="88"/>
      <c r="S509" s="88"/>
      <c r="T509" s="89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T509" s="20" t="s">
        <v>155</v>
      </c>
      <c r="AU509" s="20" t="s">
        <v>164</v>
      </c>
    </row>
    <row r="510" s="2" customFormat="1">
      <c r="A510" s="42"/>
      <c r="B510" s="43"/>
      <c r="C510" s="44"/>
      <c r="D510" s="226" t="s">
        <v>156</v>
      </c>
      <c r="E510" s="44"/>
      <c r="F510" s="227" t="s">
        <v>3956</v>
      </c>
      <c r="G510" s="44"/>
      <c r="H510" s="44"/>
      <c r="I510" s="223"/>
      <c r="J510" s="44"/>
      <c r="K510" s="44"/>
      <c r="L510" s="48"/>
      <c r="M510" s="224"/>
      <c r="N510" s="225"/>
      <c r="O510" s="88"/>
      <c r="P510" s="88"/>
      <c r="Q510" s="88"/>
      <c r="R510" s="88"/>
      <c r="S510" s="88"/>
      <c r="T510" s="89"/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T510" s="20" t="s">
        <v>156</v>
      </c>
      <c r="AU510" s="20" t="s">
        <v>164</v>
      </c>
    </row>
    <row r="511" s="2" customFormat="1" ht="44.25" customHeight="1">
      <c r="A511" s="42"/>
      <c r="B511" s="43"/>
      <c r="C511" s="208" t="s">
        <v>1594</v>
      </c>
      <c r="D511" s="208" t="s">
        <v>149</v>
      </c>
      <c r="E511" s="209" t="s">
        <v>3886</v>
      </c>
      <c r="F511" s="210" t="s">
        <v>3887</v>
      </c>
      <c r="G511" s="211" t="s">
        <v>303</v>
      </c>
      <c r="H511" s="212">
        <v>30</v>
      </c>
      <c r="I511" s="213"/>
      <c r="J511" s="214">
        <f>ROUND(I511*H511,2)</f>
        <v>0</v>
      </c>
      <c r="K511" s="210" t="s">
        <v>152</v>
      </c>
      <c r="L511" s="48"/>
      <c r="M511" s="215" t="s">
        <v>32</v>
      </c>
      <c r="N511" s="216" t="s">
        <v>49</v>
      </c>
      <c r="O511" s="88"/>
      <c r="P511" s="217">
        <f>O511*H511</f>
        <v>0</v>
      </c>
      <c r="Q511" s="217">
        <v>0</v>
      </c>
      <c r="R511" s="217">
        <f>Q511*H511</f>
        <v>0</v>
      </c>
      <c r="S511" s="217">
        <v>0</v>
      </c>
      <c r="T511" s="218">
        <f>S511*H511</f>
        <v>0</v>
      </c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R511" s="219" t="s">
        <v>362</v>
      </c>
      <c r="AT511" s="219" t="s">
        <v>149</v>
      </c>
      <c r="AU511" s="219" t="s">
        <v>164</v>
      </c>
      <c r="AY511" s="20" t="s">
        <v>146</v>
      </c>
      <c r="BE511" s="220">
        <f>IF(N511="základní",J511,0)</f>
        <v>0</v>
      </c>
      <c r="BF511" s="220">
        <f>IF(N511="snížená",J511,0)</f>
        <v>0</v>
      </c>
      <c r="BG511" s="220">
        <f>IF(N511="zákl. přenesená",J511,0)</f>
        <v>0</v>
      </c>
      <c r="BH511" s="220">
        <f>IF(N511="sníž. přenesená",J511,0)</f>
        <v>0</v>
      </c>
      <c r="BI511" s="220">
        <f>IF(N511="nulová",J511,0)</f>
        <v>0</v>
      </c>
      <c r="BJ511" s="20" t="s">
        <v>86</v>
      </c>
      <c r="BK511" s="220">
        <f>ROUND(I511*H511,2)</f>
        <v>0</v>
      </c>
      <c r="BL511" s="20" t="s">
        <v>362</v>
      </c>
      <c r="BM511" s="219" t="s">
        <v>4033</v>
      </c>
    </row>
    <row r="512" s="2" customFormat="1">
      <c r="A512" s="42"/>
      <c r="B512" s="43"/>
      <c r="C512" s="44"/>
      <c r="D512" s="221" t="s">
        <v>155</v>
      </c>
      <c r="E512" s="44"/>
      <c r="F512" s="222" t="s">
        <v>3887</v>
      </c>
      <c r="G512" s="44"/>
      <c r="H512" s="44"/>
      <c r="I512" s="223"/>
      <c r="J512" s="44"/>
      <c r="K512" s="44"/>
      <c r="L512" s="48"/>
      <c r="M512" s="224"/>
      <c r="N512" s="225"/>
      <c r="O512" s="88"/>
      <c r="P512" s="88"/>
      <c r="Q512" s="88"/>
      <c r="R512" s="88"/>
      <c r="S512" s="88"/>
      <c r="T512" s="89"/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  <c r="AT512" s="20" t="s">
        <v>155</v>
      </c>
      <c r="AU512" s="20" t="s">
        <v>164</v>
      </c>
    </row>
    <row r="513" s="2" customFormat="1">
      <c r="A513" s="42"/>
      <c r="B513" s="43"/>
      <c r="C513" s="44"/>
      <c r="D513" s="226" t="s">
        <v>156</v>
      </c>
      <c r="E513" s="44"/>
      <c r="F513" s="227" t="s">
        <v>3888</v>
      </c>
      <c r="G513" s="44"/>
      <c r="H513" s="44"/>
      <c r="I513" s="223"/>
      <c r="J513" s="44"/>
      <c r="K513" s="44"/>
      <c r="L513" s="48"/>
      <c r="M513" s="224"/>
      <c r="N513" s="225"/>
      <c r="O513" s="88"/>
      <c r="P513" s="88"/>
      <c r="Q513" s="88"/>
      <c r="R513" s="88"/>
      <c r="S513" s="88"/>
      <c r="T513" s="89"/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T513" s="20" t="s">
        <v>156</v>
      </c>
      <c r="AU513" s="20" t="s">
        <v>164</v>
      </c>
    </row>
    <row r="514" s="2" customFormat="1" ht="37.8" customHeight="1">
      <c r="A514" s="42"/>
      <c r="B514" s="43"/>
      <c r="C514" s="208" t="s">
        <v>1602</v>
      </c>
      <c r="D514" s="208" t="s">
        <v>149</v>
      </c>
      <c r="E514" s="209" t="s">
        <v>4034</v>
      </c>
      <c r="F514" s="210" t="s">
        <v>4035</v>
      </c>
      <c r="G514" s="211" t="s">
        <v>303</v>
      </c>
      <c r="H514" s="212">
        <v>10</v>
      </c>
      <c r="I514" s="213"/>
      <c r="J514" s="214">
        <f>ROUND(I514*H514,2)</f>
        <v>0</v>
      </c>
      <c r="K514" s="210" t="s">
        <v>152</v>
      </c>
      <c r="L514" s="48"/>
      <c r="M514" s="215" t="s">
        <v>32</v>
      </c>
      <c r="N514" s="216" t="s">
        <v>49</v>
      </c>
      <c r="O514" s="88"/>
      <c r="P514" s="217">
        <f>O514*H514</f>
        <v>0</v>
      </c>
      <c r="Q514" s="217">
        <v>0</v>
      </c>
      <c r="R514" s="217">
        <f>Q514*H514</f>
        <v>0</v>
      </c>
      <c r="S514" s="217">
        <v>0</v>
      </c>
      <c r="T514" s="218">
        <f>S514*H514</f>
        <v>0</v>
      </c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  <c r="AE514" s="42"/>
      <c r="AR514" s="219" t="s">
        <v>362</v>
      </c>
      <c r="AT514" s="219" t="s">
        <v>149</v>
      </c>
      <c r="AU514" s="219" t="s">
        <v>164</v>
      </c>
      <c r="AY514" s="20" t="s">
        <v>146</v>
      </c>
      <c r="BE514" s="220">
        <f>IF(N514="základní",J514,0)</f>
        <v>0</v>
      </c>
      <c r="BF514" s="220">
        <f>IF(N514="snížená",J514,0)</f>
        <v>0</v>
      </c>
      <c r="BG514" s="220">
        <f>IF(N514="zákl. přenesená",J514,0)</f>
        <v>0</v>
      </c>
      <c r="BH514" s="220">
        <f>IF(N514="sníž. přenesená",J514,0)</f>
        <v>0</v>
      </c>
      <c r="BI514" s="220">
        <f>IF(N514="nulová",J514,0)</f>
        <v>0</v>
      </c>
      <c r="BJ514" s="20" t="s">
        <v>86</v>
      </c>
      <c r="BK514" s="220">
        <f>ROUND(I514*H514,2)</f>
        <v>0</v>
      </c>
      <c r="BL514" s="20" t="s">
        <v>362</v>
      </c>
      <c r="BM514" s="219" t="s">
        <v>4036</v>
      </c>
    </row>
    <row r="515" s="2" customFormat="1">
      <c r="A515" s="42"/>
      <c r="B515" s="43"/>
      <c r="C515" s="44"/>
      <c r="D515" s="221" t="s">
        <v>155</v>
      </c>
      <c r="E515" s="44"/>
      <c r="F515" s="222" t="s">
        <v>4035</v>
      </c>
      <c r="G515" s="44"/>
      <c r="H515" s="44"/>
      <c r="I515" s="223"/>
      <c r="J515" s="44"/>
      <c r="K515" s="44"/>
      <c r="L515" s="48"/>
      <c r="M515" s="224"/>
      <c r="N515" s="225"/>
      <c r="O515" s="88"/>
      <c r="P515" s="88"/>
      <c r="Q515" s="88"/>
      <c r="R515" s="88"/>
      <c r="S515" s="88"/>
      <c r="T515" s="89"/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T515" s="20" t="s">
        <v>155</v>
      </c>
      <c r="AU515" s="20" t="s">
        <v>164</v>
      </c>
    </row>
    <row r="516" s="2" customFormat="1">
      <c r="A516" s="42"/>
      <c r="B516" s="43"/>
      <c r="C516" s="44"/>
      <c r="D516" s="226" t="s">
        <v>156</v>
      </c>
      <c r="E516" s="44"/>
      <c r="F516" s="227" t="s">
        <v>4037</v>
      </c>
      <c r="G516" s="44"/>
      <c r="H516" s="44"/>
      <c r="I516" s="223"/>
      <c r="J516" s="44"/>
      <c r="K516" s="44"/>
      <c r="L516" s="48"/>
      <c r="M516" s="224"/>
      <c r="N516" s="225"/>
      <c r="O516" s="88"/>
      <c r="P516" s="88"/>
      <c r="Q516" s="88"/>
      <c r="R516" s="88"/>
      <c r="S516" s="88"/>
      <c r="T516" s="89"/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T516" s="20" t="s">
        <v>156</v>
      </c>
      <c r="AU516" s="20" t="s">
        <v>164</v>
      </c>
    </row>
    <row r="517" s="2" customFormat="1" ht="37.8" customHeight="1">
      <c r="A517" s="42"/>
      <c r="B517" s="43"/>
      <c r="C517" s="208" t="s">
        <v>1609</v>
      </c>
      <c r="D517" s="208" t="s">
        <v>149</v>
      </c>
      <c r="E517" s="209" t="s">
        <v>3990</v>
      </c>
      <c r="F517" s="210" t="s">
        <v>3991</v>
      </c>
      <c r="G517" s="211" t="s">
        <v>802</v>
      </c>
      <c r="H517" s="212">
        <v>430</v>
      </c>
      <c r="I517" s="213"/>
      <c r="J517" s="214">
        <f>ROUND(I517*H517,2)</f>
        <v>0</v>
      </c>
      <c r="K517" s="210" t="s">
        <v>152</v>
      </c>
      <c r="L517" s="48"/>
      <c r="M517" s="215" t="s">
        <v>32</v>
      </c>
      <c r="N517" s="216" t="s">
        <v>49</v>
      </c>
      <c r="O517" s="88"/>
      <c r="P517" s="217">
        <f>O517*H517</f>
        <v>0</v>
      </c>
      <c r="Q517" s="217">
        <v>0</v>
      </c>
      <c r="R517" s="217">
        <f>Q517*H517</f>
        <v>0</v>
      </c>
      <c r="S517" s="217">
        <v>0</v>
      </c>
      <c r="T517" s="218">
        <f>S517*H517</f>
        <v>0</v>
      </c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R517" s="219" t="s">
        <v>362</v>
      </c>
      <c r="AT517" s="219" t="s">
        <v>149</v>
      </c>
      <c r="AU517" s="219" t="s">
        <v>164</v>
      </c>
      <c r="AY517" s="20" t="s">
        <v>146</v>
      </c>
      <c r="BE517" s="220">
        <f>IF(N517="základní",J517,0)</f>
        <v>0</v>
      </c>
      <c r="BF517" s="220">
        <f>IF(N517="snížená",J517,0)</f>
        <v>0</v>
      </c>
      <c r="BG517" s="220">
        <f>IF(N517="zákl. přenesená",J517,0)</f>
        <v>0</v>
      </c>
      <c r="BH517" s="220">
        <f>IF(N517="sníž. přenesená",J517,0)</f>
        <v>0</v>
      </c>
      <c r="BI517" s="220">
        <f>IF(N517="nulová",J517,0)</f>
        <v>0</v>
      </c>
      <c r="BJ517" s="20" t="s">
        <v>86</v>
      </c>
      <c r="BK517" s="220">
        <f>ROUND(I517*H517,2)</f>
        <v>0</v>
      </c>
      <c r="BL517" s="20" t="s">
        <v>362</v>
      </c>
      <c r="BM517" s="219" t="s">
        <v>4038</v>
      </c>
    </row>
    <row r="518" s="2" customFormat="1">
      <c r="A518" s="42"/>
      <c r="B518" s="43"/>
      <c r="C518" s="44"/>
      <c r="D518" s="221" t="s">
        <v>155</v>
      </c>
      <c r="E518" s="44"/>
      <c r="F518" s="222" t="s">
        <v>3992</v>
      </c>
      <c r="G518" s="44"/>
      <c r="H518" s="44"/>
      <c r="I518" s="223"/>
      <c r="J518" s="44"/>
      <c r="K518" s="44"/>
      <c r="L518" s="48"/>
      <c r="M518" s="224"/>
      <c r="N518" s="225"/>
      <c r="O518" s="88"/>
      <c r="P518" s="88"/>
      <c r="Q518" s="88"/>
      <c r="R518" s="88"/>
      <c r="S518" s="88"/>
      <c r="T518" s="89"/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T518" s="20" t="s">
        <v>155</v>
      </c>
      <c r="AU518" s="20" t="s">
        <v>164</v>
      </c>
    </row>
    <row r="519" s="2" customFormat="1">
      <c r="A519" s="42"/>
      <c r="B519" s="43"/>
      <c r="C519" s="44"/>
      <c r="D519" s="226" t="s">
        <v>156</v>
      </c>
      <c r="E519" s="44"/>
      <c r="F519" s="227" t="s">
        <v>3993</v>
      </c>
      <c r="G519" s="44"/>
      <c r="H519" s="44"/>
      <c r="I519" s="223"/>
      <c r="J519" s="44"/>
      <c r="K519" s="44"/>
      <c r="L519" s="48"/>
      <c r="M519" s="224"/>
      <c r="N519" s="225"/>
      <c r="O519" s="88"/>
      <c r="P519" s="88"/>
      <c r="Q519" s="88"/>
      <c r="R519" s="88"/>
      <c r="S519" s="88"/>
      <c r="T519" s="89"/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T519" s="20" t="s">
        <v>156</v>
      </c>
      <c r="AU519" s="20" t="s">
        <v>164</v>
      </c>
    </row>
    <row r="520" s="2" customFormat="1" ht="24.15" customHeight="1">
      <c r="A520" s="42"/>
      <c r="B520" s="43"/>
      <c r="C520" s="208" t="s">
        <v>1615</v>
      </c>
      <c r="D520" s="208" t="s">
        <v>149</v>
      </c>
      <c r="E520" s="209" t="s">
        <v>4039</v>
      </c>
      <c r="F520" s="210" t="s">
        <v>4040</v>
      </c>
      <c r="G520" s="211" t="s">
        <v>802</v>
      </c>
      <c r="H520" s="212">
        <v>1</v>
      </c>
      <c r="I520" s="213"/>
      <c r="J520" s="214">
        <f>ROUND(I520*H520,2)</f>
        <v>0</v>
      </c>
      <c r="K520" s="210" t="s">
        <v>152</v>
      </c>
      <c r="L520" s="48"/>
      <c r="M520" s="215" t="s">
        <v>32</v>
      </c>
      <c r="N520" s="216" t="s">
        <v>49</v>
      </c>
      <c r="O520" s="88"/>
      <c r="P520" s="217">
        <f>O520*H520</f>
        <v>0</v>
      </c>
      <c r="Q520" s="217">
        <v>0</v>
      </c>
      <c r="R520" s="217">
        <f>Q520*H520</f>
        <v>0</v>
      </c>
      <c r="S520" s="217">
        <v>0</v>
      </c>
      <c r="T520" s="218">
        <f>S520*H520</f>
        <v>0</v>
      </c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R520" s="219" t="s">
        <v>362</v>
      </c>
      <c r="AT520" s="219" t="s">
        <v>149</v>
      </c>
      <c r="AU520" s="219" t="s">
        <v>164</v>
      </c>
      <c r="AY520" s="20" t="s">
        <v>146</v>
      </c>
      <c r="BE520" s="220">
        <f>IF(N520="základní",J520,0)</f>
        <v>0</v>
      </c>
      <c r="BF520" s="220">
        <f>IF(N520="snížená",J520,0)</f>
        <v>0</v>
      </c>
      <c r="BG520" s="220">
        <f>IF(N520="zákl. přenesená",J520,0)</f>
        <v>0</v>
      </c>
      <c r="BH520" s="220">
        <f>IF(N520="sníž. přenesená",J520,0)</f>
        <v>0</v>
      </c>
      <c r="BI520" s="220">
        <f>IF(N520="nulová",J520,0)</f>
        <v>0</v>
      </c>
      <c r="BJ520" s="20" t="s">
        <v>86</v>
      </c>
      <c r="BK520" s="220">
        <f>ROUND(I520*H520,2)</f>
        <v>0</v>
      </c>
      <c r="BL520" s="20" t="s">
        <v>362</v>
      </c>
      <c r="BM520" s="219" t="s">
        <v>4041</v>
      </c>
    </row>
    <row r="521" s="2" customFormat="1">
      <c r="A521" s="42"/>
      <c r="B521" s="43"/>
      <c r="C521" s="44"/>
      <c r="D521" s="221" t="s">
        <v>155</v>
      </c>
      <c r="E521" s="44"/>
      <c r="F521" s="222" t="s">
        <v>4040</v>
      </c>
      <c r="G521" s="44"/>
      <c r="H521" s="44"/>
      <c r="I521" s="223"/>
      <c r="J521" s="44"/>
      <c r="K521" s="44"/>
      <c r="L521" s="48"/>
      <c r="M521" s="224"/>
      <c r="N521" s="225"/>
      <c r="O521" s="88"/>
      <c r="P521" s="88"/>
      <c r="Q521" s="88"/>
      <c r="R521" s="88"/>
      <c r="S521" s="88"/>
      <c r="T521" s="89"/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T521" s="20" t="s">
        <v>155</v>
      </c>
      <c r="AU521" s="20" t="s">
        <v>164</v>
      </c>
    </row>
    <row r="522" s="2" customFormat="1">
      <c r="A522" s="42"/>
      <c r="B522" s="43"/>
      <c r="C522" s="44"/>
      <c r="D522" s="226" t="s">
        <v>156</v>
      </c>
      <c r="E522" s="44"/>
      <c r="F522" s="227" t="s">
        <v>4042</v>
      </c>
      <c r="G522" s="44"/>
      <c r="H522" s="44"/>
      <c r="I522" s="223"/>
      <c r="J522" s="44"/>
      <c r="K522" s="44"/>
      <c r="L522" s="48"/>
      <c r="M522" s="224"/>
      <c r="N522" s="225"/>
      <c r="O522" s="88"/>
      <c r="P522" s="88"/>
      <c r="Q522" s="88"/>
      <c r="R522" s="88"/>
      <c r="S522" s="88"/>
      <c r="T522" s="89"/>
      <c r="U522" s="42"/>
      <c r="V522" s="42"/>
      <c r="W522" s="42"/>
      <c r="X522" s="42"/>
      <c r="Y522" s="42"/>
      <c r="Z522" s="42"/>
      <c r="AA522" s="42"/>
      <c r="AB522" s="42"/>
      <c r="AC522" s="42"/>
      <c r="AD522" s="42"/>
      <c r="AE522" s="42"/>
      <c r="AT522" s="20" t="s">
        <v>156</v>
      </c>
      <c r="AU522" s="20" t="s">
        <v>164</v>
      </c>
    </row>
    <row r="523" s="2" customFormat="1" ht="16.5" customHeight="1">
      <c r="A523" s="42"/>
      <c r="B523" s="43"/>
      <c r="C523" s="208" t="s">
        <v>1624</v>
      </c>
      <c r="D523" s="208" t="s">
        <v>149</v>
      </c>
      <c r="E523" s="209" t="s">
        <v>4043</v>
      </c>
      <c r="F523" s="210" t="s">
        <v>3995</v>
      </c>
      <c r="G523" s="211" t="s">
        <v>2698</v>
      </c>
      <c r="H523" s="212">
        <v>0.20000000000000001</v>
      </c>
      <c r="I523" s="213"/>
      <c r="J523" s="214">
        <f>ROUND(I523*H523,2)</f>
        <v>0</v>
      </c>
      <c r="K523" s="210" t="s">
        <v>2693</v>
      </c>
      <c r="L523" s="48"/>
      <c r="M523" s="215" t="s">
        <v>32</v>
      </c>
      <c r="N523" s="216" t="s">
        <v>49</v>
      </c>
      <c r="O523" s="88"/>
      <c r="P523" s="217">
        <f>O523*H523</f>
        <v>0</v>
      </c>
      <c r="Q523" s="217">
        <v>0</v>
      </c>
      <c r="R523" s="217">
        <f>Q523*H523</f>
        <v>0</v>
      </c>
      <c r="S523" s="217">
        <v>0</v>
      </c>
      <c r="T523" s="218">
        <f>S523*H523</f>
        <v>0</v>
      </c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R523" s="219" t="s">
        <v>362</v>
      </c>
      <c r="AT523" s="219" t="s">
        <v>149</v>
      </c>
      <c r="AU523" s="219" t="s">
        <v>164</v>
      </c>
      <c r="AY523" s="20" t="s">
        <v>146</v>
      </c>
      <c r="BE523" s="220">
        <f>IF(N523="základní",J523,0)</f>
        <v>0</v>
      </c>
      <c r="BF523" s="220">
        <f>IF(N523="snížená",J523,0)</f>
        <v>0</v>
      </c>
      <c r="BG523" s="220">
        <f>IF(N523="zákl. přenesená",J523,0)</f>
        <v>0</v>
      </c>
      <c r="BH523" s="220">
        <f>IF(N523="sníž. přenesená",J523,0)</f>
        <v>0</v>
      </c>
      <c r="BI523" s="220">
        <f>IF(N523="nulová",J523,0)</f>
        <v>0</v>
      </c>
      <c r="BJ523" s="20" t="s">
        <v>86</v>
      </c>
      <c r="BK523" s="220">
        <f>ROUND(I523*H523,2)</f>
        <v>0</v>
      </c>
      <c r="BL523" s="20" t="s">
        <v>362</v>
      </c>
      <c r="BM523" s="219" t="s">
        <v>4044</v>
      </c>
    </row>
    <row r="524" s="2" customFormat="1">
      <c r="A524" s="42"/>
      <c r="B524" s="43"/>
      <c r="C524" s="44"/>
      <c r="D524" s="221" t="s">
        <v>155</v>
      </c>
      <c r="E524" s="44"/>
      <c r="F524" s="222" t="s">
        <v>3995</v>
      </c>
      <c r="G524" s="44"/>
      <c r="H524" s="44"/>
      <c r="I524" s="223"/>
      <c r="J524" s="44"/>
      <c r="K524" s="44"/>
      <c r="L524" s="48"/>
      <c r="M524" s="224"/>
      <c r="N524" s="225"/>
      <c r="O524" s="88"/>
      <c r="P524" s="88"/>
      <c r="Q524" s="88"/>
      <c r="R524" s="88"/>
      <c r="S524" s="88"/>
      <c r="T524" s="89"/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T524" s="20" t="s">
        <v>155</v>
      </c>
      <c r="AU524" s="20" t="s">
        <v>164</v>
      </c>
    </row>
    <row r="525" s="2" customFormat="1" ht="37.8" customHeight="1">
      <c r="A525" s="42"/>
      <c r="B525" s="43"/>
      <c r="C525" s="208" t="s">
        <v>1631</v>
      </c>
      <c r="D525" s="208" t="s">
        <v>149</v>
      </c>
      <c r="E525" s="209" t="s">
        <v>4045</v>
      </c>
      <c r="F525" s="210" t="s">
        <v>3897</v>
      </c>
      <c r="G525" s="211" t="s">
        <v>2698</v>
      </c>
      <c r="H525" s="212">
        <v>1</v>
      </c>
      <c r="I525" s="213"/>
      <c r="J525" s="214">
        <f>ROUND(I525*H525,2)</f>
        <v>0</v>
      </c>
      <c r="K525" s="210" t="s">
        <v>2693</v>
      </c>
      <c r="L525" s="48"/>
      <c r="M525" s="215" t="s">
        <v>32</v>
      </c>
      <c r="N525" s="216" t="s">
        <v>49</v>
      </c>
      <c r="O525" s="88"/>
      <c r="P525" s="217">
        <f>O525*H525</f>
        <v>0</v>
      </c>
      <c r="Q525" s="217">
        <v>0</v>
      </c>
      <c r="R525" s="217">
        <f>Q525*H525</f>
        <v>0</v>
      </c>
      <c r="S525" s="217">
        <v>0</v>
      </c>
      <c r="T525" s="218">
        <f>S525*H525</f>
        <v>0</v>
      </c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R525" s="219" t="s">
        <v>362</v>
      </c>
      <c r="AT525" s="219" t="s">
        <v>149</v>
      </c>
      <c r="AU525" s="219" t="s">
        <v>164</v>
      </c>
      <c r="AY525" s="20" t="s">
        <v>146</v>
      </c>
      <c r="BE525" s="220">
        <f>IF(N525="základní",J525,0)</f>
        <v>0</v>
      </c>
      <c r="BF525" s="220">
        <f>IF(N525="snížená",J525,0)</f>
        <v>0</v>
      </c>
      <c r="BG525" s="220">
        <f>IF(N525="zákl. přenesená",J525,0)</f>
        <v>0</v>
      </c>
      <c r="BH525" s="220">
        <f>IF(N525="sníž. přenesená",J525,0)</f>
        <v>0</v>
      </c>
      <c r="BI525" s="220">
        <f>IF(N525="nulová",J525,0)</f>
        <v>0</v>
      </c>
      <c r="BJ525" s="20" t="s">
        <v>86</v>
      </c>
      <c r="BK525" s="220">
        <f>ROUND(I525*H525,2)</f>
        <v>0</v>
      </c>
      <c r="BL525" s="20" t="s">
        <v>362</v>
      </c>
      <c r="BM525" s="219" t="s">
        <v>4046</v>
      </c>
    </row>
    <row r="526" s="2" customFormat="1">
      <c r="A526" s="42"/>
      <c r="B526" s="43"/>
      <c r="C526" s="44"/>
      <c r="D526" s="221" t="s">
        <v>155</v>
      </c>
      <c r="E526" s="44"/>
      <c r="F526" s="222" t="s">
        <v>3897</v>
      </c>
      <c r="G526" s="44"/>
      <c r="H526" s="44"/>
      <c r="I526" s="223"/>
      <c r="J526" s="44"/>
      <c r="K526" s="44"/>
      <c r="L526" s="48"/>
      <c r="M526" s="224"/>
      <c r="N526" s="225"/>
      <c r="O526" s="88"/>
      <c r="P526" s="88"/>
      <c r="Q526" s="88"/>
      <c r="R526" s="88"/>
      <c r="S526" s="88"/>
      <c r="T526" s="89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T526" s="20" t="s">
        <v>155</v>
      </c>
      <c r="AU526" s="20" t="s">
        <v>164</v>
      </c>
    </row>
    <row r="527" s="12" customFormat="1" ht="20.88" customHeight="1">
      <c r="A527" s="12"/>
      <c r="B527" s="192"/>
      <c r="C527" s="193"/>
      <c r="D527" s="194" t="s">
        <v>77</v>
      </c>
      <c r="E527" s="206" t="s">
        <v>4047</v>
      </c>
      <c r="F527" s="206" t="s">
        <v>3834</v>
      </c>
      <c r="G527" s="193"/>
      <c r="H527" s="193"/>
      <c r="I527" s="196"/>
      <c r="J527" s="207">
        <f>BK527</f>
        <v>0</v>
      </c>
      <c r="K527" s="193"/>
      <c r="L527" s="198"/>
      <c r="M527" s="199"/>
      <c r="N527" s="200"/>
      <c r="O527" s="200"/>
      <c r="P527" s="201">
        <f>SUM(P528:P549)</f>
        <v>0</v>
      </c>
      <c r="Q527" s="200"/>
      <c r="R527" s="201">
        <f>SUM(R528:R549)</f>
        <v>0</v>
      </c>
      <c r="S527" s="200"/>
      <c r="T527" s="202">
        <f>SUM(T528:T549)</f>
        <v>0</v>
      </c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R527" s="203" t="s">
        <v>86</v>
      </c>
      <c r="AT527" s="204" t="s">
        <v>77</v>
      </c>
      <c r="AU527" s="204" t="s">
        <v>88</v>
      </c>
      <c r="AY527" s="203" t="s">
        <v>146</v>
      </c>
      <c r="BK527" s="205">
        <f>SUM(BK528:BK549)</f>
        <v>0</v>
      </c>
    </row>
    <row r="528" s="2" customFormat="1" ht="33" customHeight="1">
      <c r="A528" s="42"/>
      <c r="B528" s="43"/>
      <c r="C528" s="208" t="s">
        <v>1636</v>
      </c>
      <c r="D528" s="208" t="s">
        <v>149</v>
      </c>
      <c r="E528" s="209" t="s">
        <v>3870</v>
      </c>
      <c r="F528" s="210" t="s">
        <v>3871</v>
      </c>
      <c r="G528" s="211" t="s">
        <v>802</v>
      </c>
      <c r="H528" s="212">
        <v>2</v>
      </c>
      <c r="I528" s="213"/>
      <c r="J528" s="214">
        <f>ROUND(I528*H528,2)</f>
        <v>0</v>
      </c>
      <c r="K528" s="210" t="s">
        <v>152</v>
      </c>
      <c r="L528" s="48"/>
      <c r="M528" s="215" t="s">
        <v>32</v>
      </c>
      <c r="N528" s="216" t="s">
        <v>49</v>
      </c>
      <c r="O528" s="88"/>
      <c r="P528" s="217">
        <f>O528*H528</f>
        <v>0</v>
      </c>
      <c r="Q528" s="217">
        <v>0</v>
      </c>
      <c r="R528" s="217">
        <f>Q528*H528</f>
        <v>0</v>
      </c>
      <c r="S528" s="217">
        <v>0</v>
      </c>
      <c r="T528" s="218">
        <f>S528*H528</f>
        <v>0</v>
      </c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R528" s="219" t="s">
        <v>362</v>
      </c>
      <c r="AT528" s="219" t="s">
        <v>149</v>
      </c>
      <c r="AU528" s="219" t="s">
        <v>164</v>
      </c>
      <c r="AY528" s="20" t="s">
        <v>146</v>
      </c>
      <c r="BE528" s="220">
        <f>IF(N528="základní",J528,0)</f>
        <v>0</v>
      </c>
      <c r="BF528" s="220">
        <f>IF(N528="snížená",J528,0)</f>
        <v>0</v>
      </c>
      <c r="BG528" s="220">
        <f>IF(N528="zákl. přenesená",J528,0)</f>
        <v>0</v>
      </c>
      <c r="BH528" s="220">
        <f>IF(N528="sníž. přenesená",J528,0)</f>
        <v>0</v>
      </c>
      <c r="BI528" s="220">
        <f>IF(N528="nulová",J528,0)</f>
        <v>0</v>
      </c>
      <c r="BJ528" s="20" t="s">
        <v>86</v>
      </c>
      <c r="BK528" s="220">
        <f>ROUND(I528*H528,2)</f>
        <v>0</v>
      </c>
      <c r="BL528" s="20" t="s">
        <v>362</v>
      </c>
      <c r="BM528" s="219" t="s">
        <v>4048</v>
      </c>
    </row>
    <row r="529" s="2" customFormat="1">
      <c r="A529" s="42"/>
      <c r="B529" s="43"/>
      <c r="C529" s="44"/>
      <c r="D529" s="221" t="s">
        <v>155</v>
      </c>
      <c r="E529" s="44"/>
      <c r="F529" s="222" t="s">
        <v>3871</v>
      </c>
      <c r="G529" s="44"/>
      <c r="H529" s="44"/>
      <c r="I529" s="223"/>
      <c r="J529" s="44"/>
      <c r="K529" s="44"/>
      <c r="L529" s="48"/>
      <c r="M529" s="224"/>
      <c r="N529" s="225"/>
      <c r="O529" s="88"/>
      <c r="P529" s="88"/>
      <c r="Q529" s="88"/>
      <c r="R529" s="88"/>
      <c r="S529" s="88"/>
      <c r="T529" s="89"/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T529" s="20" t="s">
        <v>155</v>
      </c>
      <c r="AU529" s="20" t="s">
        <v>164</v>
      </c>
    </row>
    <row r="530" s="2" customFormat="1">
      <c r="A530" s="42"/>
      <c r="B530" s="43"/>
      <c r="C530" s="44"/>
      <c r="D530" s="226" t="s">
        <v>156</v>
      </c>
      <c r="E530" s="44"/>
      <c r="F530" s="227" t="s">
        <v>3872</v>
      </c>
      <c r="G530" s="44"/>
      <c r="H530" s="44"/>
      <c r="I530" s="223"/>
      <c r="J530" s="44"/>
      <c r="K530" s="44"/>
      <c r="L530" s="48"/>
      <c r="M530" s="224"/>
      <c r="N530" s="225"/>
      <c r="O530" s="88"/>
      <c r="P530" s="88"/>
      <c r="Q530" s="88"/>
      <c r="R530" s="88"/>
      <c r="S530" s="88"/>
      <c r="T530" s="89"/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T530" s="20" t="s">
        <v>156</v>
      </c>
      <c r="AU530" s="20" t="s">
        <v>164</v>
      </c>
    </row>
    <row r="531" s="2" customFormat="1" ht="37.8" customHeight="1">
      <c r="A531" s="42"/>
      <c r="B531" s="43"/>
      <c r="C531" s="208" t="s">
        <v>1640</v>
      </c>
      <c r="D531" s="208" t="s">
        <v>149</v>
      </c>
      <c r="E531" s="209" t="s">
        <v>3899</v>
      </c>
      <c r="F531" s="210" t="s">
        <v>3900</v>
      </c>
      <c r="G531" s="211" t="s">
        <v>802</v>
      </c>
      <c r="H531" s="212">
        <v>1</v>
      </c>
      <c r="I531" s="213"/>
      <c r="J531" s="214">
        <f>ROUND(I531*H531,2)</f>
        <v>0</v>
      </c>
      <c r="K531" s="210" t="s">
        <v>152</v>
      </c>
      <c r="L531" s="48"/>
      <c r="M531" s="215" t="s">
        <v>32</v>
      </c>
      <c r="N531" s="216" t="s">
        <v>49</v>
      </c>
      <c r="O531" s="88"/>
      <c r="P531" s="217">
        <f>O531*H531</f>
        <v>0</v>
      </c>
      <c r="Q531" s="217">
        <v>0</v>
      </c>
      <c r="R531" s="217">
        <f>Q531*H531</f>
        <v>0</v>
      </c>
      <c r="S531" s="217">
        <v>0</v>
      </c>
      <c r="T531" s="218">
        <f>S531*H531</f>
        <v>0</v>
      </c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R531" s="219" t="s">
        <v>362</v>
      </c>
      <c r="AT531" s="219" t="s">
        <v>149</v>
      </c>
      <c r="AU531" s="219" t="s">
        <v>164</v>
      </c>
      <c r="AY531" s="20" t="s">
        <v>146</v>
      </c>
      <c r="BE531" s="220">
        <f>IF(N531="základní",J531,0)</f>
        <v>0</v>
      </c>
      <c r="BF531" s="220">
        <f>IF(N531="snížená",J531,0)</f>
        <v>0</v>
      </c>
      <c r="BG531" s="220">
        <f>IF(N531="zákl. přenesená",J531,0)</f>
        <v>0</v>
      </c>
      <c r="BH531" s="220">
        <f>IF(N531="sníž. přenesená",J531,0)</f>
        <v>0</v>
      </c>
      <c r="BI531" s="220">
        <f>IF(N531="nulová",J531,0)</f>
        <v>0</v>
      </c>
      <c r="BJ531" s="20" t="s">
        <v>86</v>
      </c>
      <c r="BK531" s="220">
        <f>ROUND(I531*H531,2)</f>
        <v>0</v>
      </c>
      <c r="BL531" s="20" t="s">
        <v>362</v>
      </c>
      <c r="BM531" s="219" t="s">
        <v>4049</v>
      </c>
    </row>
    <row r="532" s="2" customFormat="1">
      <c r="A532" s="42"/>
      <c r="B532" s="43"/>
      <c r="C532" s="44"/>
      <c r="D532" s="221" t="s">
        <v>155</v>
      </c>
      <c r="E532" s="44"/>
      <c r="F532" s="222" t="s">
        <v>3901</v>
      </c>
      <c r="G532" s="44"/>
      <c r="H532" s="44"/>
      <c r="I532" s="223"/>
      <c r="J532" s="44"/>
      <c r="K532" s="44"/>
      <c r="L532" s="48"/>
      <c r="M532" s="224"/>
      <c r="N532" s="225"/>
      <c r="O532" s="88"/>
      <c r="P532" s="88"/>
      <c r="Q532" s="88"/>
      <c r="R532" s="88"/>
      <c r="S532" s="88"/>
      <c r="T532" s="89"/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T532" s="20" t="s">
        <v>155</v>
      </c>
      <c r="AU532" s="20" t="s">
        <v>164</v>
      </c>
    </row>
    <row r="533" s="2" customFormat="1">
      <c r="A533" s="42"/>
      <c r="B533" s="43"/>
      <c r="C533" s="44"/>
      <c r="D533" s="226" t="s">
        <v>156</v>
      </c>
      <c r="E533" s="44"/>
      <c r="F533" s="227" t="s">
        <v>3902</v>
      </c>
      <c r="G533" s="44"/>
      <c r="H533" s="44"/>
      <c r="I533" s="223"/>
      <c r="J533" s="44"/>
      <c r="K533" s="44"/>
      <c r="L533" s="48"/>
      <c r="M533" s="224"/>
      <c r="N533" s="225"/>
      <c r="O533" s="88"/>
      <c r="P533" s="88"/>
      <c r="Q533" s="88"/>
      <c r="R533" s="88"/>
      <c r="S533" s="88"/>
      <c r="T533" s="89"/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T533" s="20" t="s">
        <v>156</v>
      </c>
      <c r="AU533" s="20" t="s">
        <v>164</v>
      </c>
    </row>
    <row r="534" s="2" customFormat="1" ht="44.25" customHeight="1">
      <c r="A534" s="42"/>
      <c r="B534" s="43"/>
      <c r="C534" s="208" t="s">
        <v>1646</v>
      </c>
      <c r="D534" s="208" t="s">
        <v>149</v>
      </c>
      <c r="E534" s="209" t="s">
        <v>3933</v>
      </c>
      <c r="F534" s="210" t="s">
        <v>3934</v>
      </c>
      <c r="G534" s="211" t="s">
        <v>802</v>
      </c>
      <c r="H534" s="212">
        <v>1</v>
      </c>
      <c r="I534" s="213"/>
      <c r="J534" s="214">
        <f>ROUND(I534*H534,2)</f>
        <v>0</v>
      </c>
      <c r="K534" s="210" t="s">
        <v>152</v>
      </c>
      <c r="L534" s="48"/>
      <c r="M534" s="215" t="s">
        <v>32</v>
      </c>
      <c r="N534" s="216" t="s">
        <v>49</v>
      </c>
      <c r="O534" s="88"/>
      <c r="P534" s="217">
        <f>O534*H534</f>
        <v>0</v>
      </c>
      <c r="Q534" s="217">
        <v>0</v>
      </c>
      <c r="R534" s="217">
        <f>Q534*H534</f>
        <v>0</v>
      </c>
      <c r="S534" s="217">
        <v>0</v>
      </c>
      <c r="T534" s="218">
        <f>S534*H534</f>
        <v>0</v>
      </c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R534" s="219" t="s">
        <v>362</v>
      </c>
      <c r="AT534" s="219" t="s">
        <v>149</v>
      </c>
      <c r="AU534" s="219" t="s">
        <v>164</v>
      </c>
      <c r="AY534" s="20" t="s">
        <v>146</v>
      </c>
      <c r="BE534" s="220">
        <f>IF(N534="základní",J534,0)</f>
        <v>0</v>
      </c>
      <c r="BF534" s="220">
        <f>IF(N534="snížená",J534,0)</f>
        <v>0</v>
      </c>
      <c r="BG534" s="220">
        <f>IF(N534="zákl. přenesená",J534,0)</f>
        <v>0</v>
      </c>
      <c r="BH534" s="220">
        <f>IF(N534="sníž. přenesená",J534,0)</f>
        <v>0</v>
      </c>
      <c r="BI534" s="220">
        <f>IF(N534="nulová",J534,0)</f>
        <v>0</v>
      </c>
      <c r="BJ534" s="20" t="s">
        <v>86</v>
      </c>
      <c r="BK534" s="220">
        <f>ROUND(I534*H534,2)</f>
        <v>0</v>
      </c>
      <c r="BL534" s="20" t="s">
        <v>362</v>
      </c>
      <c r="BM534" s="219" t="s">
        <v>4050</v>
      </c>
    </row>
    <row r="535" s="2" customFormat="1">
      <c r="A535" s="42"/>
      <c r="B535" s="43"/>
      <c r="C535" s="44"/>
      <c r="D535" s="221" t="s">
        <v>155</v>
      </c>
      <c r="E535" s="44"/>
      <c r="F535" s="222" t="s">
        <v>3934</v>
      </c>
      <c r="G535" s="44"/>
      <c r="H535" s="44"/>
      <c r="I535" s="223"/>
      <c r="J535" s="44"/>
      <c r="K535" s="44"/>
      <c r="L535" s="48"/>
      <c r="M535" s="224"/>
      <c r="N535" s="225"/>
      <c r="O535" s="88"/>
      <c r="P535" s="88"/>
      <c r="Q535" s="88"/>
      <c r="R535" s="88"/>
      <c r="S535" s="88"/>
      <c r="T535" s="89"/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T535" s="20" t="s">
        <v>155</v>
      </c>
      <c r="AU535" s="20" t="s">
        <v>164</v>
      </c>
    </row>
    <row r="536" s="2" customFormat="1">
      <c r="A536" s="42"/>
      <c r="B536" s="43"/>
      <c r="C536" s="44"/>
      <c r="D536" s="226" t="s">
        <v>156</v>
      </c>
      <c r="E536" s="44"/>
      <c r="F536" s="227" t="s">
        <v>3935</v>
      </c>
      <c r="G536" s="44"/>
      <c r="H536" s="44"/>
      <c r="I536" s="223"/>
      <c r="J536" s="44"/>
      <c r="K536" s="44"/>
      <c r="L536" s="48"/>
      <c r="M536" s="224"/>
      <c r="N536" s="225"/>
      <c r="O536" s="88"/>
      <c r="P536" s="88"/>
      <c r="Q536" s="88"/>
      <c r="R536" s="88"/>
      <c r="S536" s="88"/>
      <c r="T536" s="89"/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  <c r="AE536" s="42"/>
      <c r="AT536" s="20" t="s">
        <v>156</v>
      </c>
      <c r="AU536" s="20" t="s">
        <v>164</v>
      </c>
    </row>
    <row r="537" s="2" customFormat="1" ht="16.5" customHeight="1">
      <c r="A537" s="42"/>
      <c r="B537" s="43"/>
      <c r="C537" s="208" t="s">
        <v>1651</v>
      </c>
      <c r="D537" s="208" t="s">
        <v>149</v>
      </c>
      <c r="E537" s="209" t="s">
        <v>4051</v>
      </c>
      <c r="F537" s="210" t="s">
        <v>4052</v>
      </c>
      <c r="G537" s="211" t="s">
        <v>2698</v>
      </c>
      <c r="H537" s="212">
        <v>0.29999999999999999</v>
      </c>
      <c r="I537" s="213"/>
      <c r="J537" s="214">
        <f>ROUND(I537*H537,2)</f>
        <v>0</v>
      </c>
      <c r="K537" s="210" t="s">
        <v>2693</v>
      </c>
      <c r="L537" s="48"/>
      <c r="M537" s="215" t="s">
        <v>32</v>
      </c>
      <c r="N537" s="216" t="s">
        <v>49</v>
      </c>
      <c r="O537" s="88"/>
      <c r="P537" s="217">
        <f>O537*H537</f>
        <v>0</v>
      </c>
      <c r="Q537" s="217">
        <v>0</v>
      </c>
      <c r="R537" s="217">
        <f>Q537*H537</f>
        <v>0</v>
      </c>
      <c r="S537" s="217">
        <v>0</v>
      </c>
      <c r="T537" s="218">
        <f>S537*H537</f>
        <v>0</v>
      </c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R537" s="219" t="s">
        <v>362</v>
      </c>
      <c r="AT537" s="219" t="s">
        <v>149</v>
      </c>
      <c r="AU537" s="219" t="s">
        <v>164</v>
      </c>
      <c r="AY537" s="20" t="s">
        <v>146</v>
      </c>
      <c r="BE537" s="220">
        <f>IF(N537="základní",J537,0)</f>
        <v>0</v>
      </c>
      <c r="BF537" s="220">
        <f>IF(N537="snížená",J537,0)</f>
        <v>0</v>
      </c>
      <c r="BG537" s="220">
        <f>IF(N537="zákl. přenesená",J537,0)</f>
        <v>0</v>
      </c>
      <c r="BH537" s="220">
        <f>IF(N537="sníž. přenesená",J537,0)</f>
        <v>0</v>
      </c>
      <c r="BI537" s="220">
        <f>IF(N537="nulová",J537,0)</f>
        <v>0</v>
      </c>
      <c r="BJ537" s="20" t="s">
        <v>86</v>
      </c>
      <c r="BK537" s="220">
        <f>ROUND(I537*H537,2)</f>
        <v>0</v>
      </c>
      <c r="BL537" s="20" t="s">
        <v>362</v>
      </c>
      <c r="BM537" s="219" t="s">
        <v>4053</v>
      </c>
    </row>
    <row r="538" s="2" customFormat="1">
      <c r="A538" s="42"/>
      <c r="B538" s="43"/>
      <c r="C538" s="44"/>
      <c r="D538" s="221" t="s">
        <v>155</v>
      </c>
      <c r="E538" s="44"/>
      <c r="F538" s="222" t="s">
        <v>4052</v>
      </c>
      <c r="G538" s="44"/>
      <c r="H538" s="44"/>
      <c r="I538" s="223"/>
      <c r="J538" s="44"/>
      <c r="K538" s="44"/>
      <c r="L538" s="48"/>
      <c r="M538" s="224"/>
      <c r="N538" s="225"/>
      <c r="O538" s="88"/>
      <c r="P538" s="88"/>
      <c r="Q538" s="88"/>
      <c r="R538" s="88"/>
      <c r="S538" s="88"/>
      <c r="T538" s="89"/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T538" s="20" t="s">
        <v>155</v>
      </c>
      <c r="AU538" s="20" t="s">
        <v>164</v>
      </c>
    </row>
    <row r="539" s="2" customFormat="1" ht="24.15" customHeight="1">
      <c r="A539" s="42"/>
      <c r="B539" s="43"/>
      <c r="C539" s="208" t="s">
        <v>1661</v>
      </c>
      <c r="D539" s="208" t="s">
        <v>149</v>
      </c>
      <c r="E539" s="209" t="s">
        <v>3986</v>
      </c>
      <c r="F539" s="210" t="s">
        <v>3987</v>
      </c>
      <c r="G539" s="211" t="s">
        <v>802</v>
      </c>
      <c r="H539" s="212">
        <v>1</v>
      </c>
      <c r="I539" s="213"/>
      <c r="J539" s="214">
        <f>ROUND(I539*H539,2)</f>
        <v>0</v>
      </c>
      <c r="K539" s="210" t="s">
        <v>152</v>
      </c>
      <c r="L539" s="48"/>
      <c r="M539" s="215" t="s">
        <v>32</v>
      </c>
      <c r="N539" s="216" t="s">
        <v>49</v>
      </c>
      <c r="O539" s="88"/>
      <c r="P539" s="217">
        <f>O539*H539</f>
        <v>0</v>
      </c>
      <c r="Q539" s="217">
        <v>0</v>
      </c>
      <c r="R539" s="217">
        <f>Q539*H539</f>
        <v>0</v>
      </c>
      <c r="S539" s="217">
        <v>0</v>
      </c>
      <c r="T539" s="218">
        <f>S539*H539</f>
        <v>0</v>
      </c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R539" s="219" t="s">
        <v>362</v>
      </c>
      <c r="AT539" s="219" t="s">
        <v>149</v>
      </c>
      <c r="AU539" s="219" t="s">
        <v>164</v>
      </c>
      <c r="AY539" s="20" t="s">
        <v>146</v>
      </c>
      <c r="BE539" s="220">
        <f>IF(N539="základní",J539,0)</f>
        <v>0</v>
      </c>
      <c r="BF539" s="220">
        <f>IF(N539="snížená",J539,0)</f>
        <v>0</v>
      </c>
      <c r="BG539" s="220">
        <f>IF(N539="zákl. přenesená",J539,0)</f>
        <v>0</v>
      </c>
      <c r="BH539" s="220">
        <f>IF(N539="sníž. přenesená",J539,0)</f>
        <v>0</v>
      </c>
      <c r="BI539" s="220">
        <f>IF(N539="nulová",J539,0)</f>
        <v>0</v>
      </c>
      <c r="BJ539" s="20" t="s">
        <v>86</v>
      </c>
      <c r="BK539" s="220">
        <f>ROUND(I539*H539,2)</f>
        <v>0</v>
      </c>
      <c r="BL539" s="20" t="s">
        <v>362</v>
      </c>
      <c r="BM539" s="219" t="s">
        <v>4054</v>
      </c>
    </row>
    <row r="540" s="2" customFormat="1">
      <c r="A540" s="42"/>
      <c r="B540" s="43"/>
      <c r="C540" s="44"/>
      <c r="D540" s="221" t="s">
        <v>155</v>
      </c>
      <c r="E540" s="44"/>
      <c r="F540" s="222" t="s">
        <v>3988</v>
      </c>
      <c r="G540" s="44"/>
      <c r="H540" s="44"/>
      <c r="I540" s="223"/>
      <c r="J540" s="44"/>
      <c r="K540" s="44"/>
      <c r="L540" s="48"/>
      <c r="M540" s="224"/>
      <c r="N540" s="225"/>
      <c r="O540" s="88"/>
      <c r="P540" s="88"/>
      <c r="Q540" s="88"/>
      <c r="R540" s="88"/>
      <c r="S540" s="88"/>
      <c r="T540" s="89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T540" s="20" t="s">
        <v>155</v>
      </c>
      <c r="AU540" s="20" t="s">
        <v>164</v>
      </c>
    </row>
    <row r="541" s="2" customFormat="1">
      <c r="A541" s="42"/>
      <c r="B541" s="43"/>
      <c r="C541" s="44"/>
      <c r="D541" s="226" t="s">
        <v>156</v>
      </c>
      <c r="E541" s="44"/>
      <c r="F541" s="227" t="s">
        <v>3989</v>
      </c>
      <c r="G541" s="44"/>
      <c r="H541" s="44"/>
      <c r="I541" s="223"/>
      <c r="J541" s="44"/>
      <c r="K541" s="44"/>
      <c r="L541" s="48"/>
      <c r="M541" s="224"/>
      <c r="N541" s="225"/>
      <c r="O541" s="88"/>
      <c r="P541" s="88"/>
      <c r="Q541" s="88"/>
      <c r="R541" s="88"/>
      <c r="S541" s="88"/>
      <c r="T541" s="89"/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T541" s="20" t="s">
        <v>156</v>
      </c>
      <c r="AU541" s="20" t="s">
        <v>164</v>
      </c>
    </row>
    <row r="542" s="2" customFormat="1" ht="44.25" customHeight="1">
      <c r="A542" s="42"/>
      <c r="B542" s="43"/>
      <c r="C542" s="208" t="s">
        <v>1665</v>
      </c>
      <c r="D542" s="208" t="s">
        <v>149</v>
      </c>
      <c r="E542" s="209" t="s">
        <v>3954</v>
      </c>
      <c r="F542" s="210" t="s">
        <v>3955</v>
      </c>
      <c r="G542" s="211" t="s">
        <v>802</v>
      </c>
      <c r="H542" s="212">
        <v>3</v>
      </c>
      <c r="I542" s="213"/>
      <c r="J542" s="214">
        <f>ROUND(I542*H542,2)</f>
        <v>0</v>
      </c>
      <c r="K542" s="210" t="s">
        <v>152</v>
      </c>
      <c r="L542" s="48"/>
      <c r="M542" s="215" t="s">
        <v>32</v>
      </c>
      <c r="N542" s="216" t="s">
        <v>49</v>
      </c>
      <c r="O542" s="88"/>
      <c r="P542" s="217">
        <f>O542*H542</f>
        <v>0</v>
      </c>
      <c r="Q542" s="217">
        <v>0</v>
      </c>
      <c r="R542" s="217">
        <f>Q542*H542</f>
        <v>0</v>
      </c>
      <c r="S542" s="217">
        <v>0</v>
      </c>
      <c r="T542" s="218">
        <f>S542*H542</f>
        <v>0</v>
      </c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R542" s="219" t="s">
        <v>362</v>
      </c>
      <c r="AT542" s="219" t="s">
        <v>149</v>
      </c>
      <c r="AU542" s="219" t="s">
        <v>164</v>
      </c>
      <c r="AY542" s="20" t="s">
        <v>146</v>
      </c>
      <c r="BE542" s="220">
        <f>IF(N542="základní",J542,0)</f>
        <v>0</v>
      </c>
      <c r="BF542" s="220">
        <f>IF(N542="snížená",J542,0)</f>
        <v>0</v>
      </c>
      <c r="BG542" s="220">
        <f>IF(N542="zákl. přenesená",J542,0)</f>
        <v>0</v>
      </c>
      <c r="BH542" s="220">
        <f>IF(N542="sníž. přenesená",J542,0)</f>
        <v>0</v>
      </c>
      <c r="BI542" s="220">
        <f>IF(N542="nulová",J542,0)</f>
        <v>0</v>
      </c>
      <c r="BJ542" s="20" t="s">
        <v>86</v>
      </c>
      <c r="BK542" s="220">
        <f>ROUND(I542*H542,2)</f>
        <v>0</v>
      </c>
      <c r="BL542" s="20" t="s">
        <v>362</v>
      </c>
      <c r="BM542" s="219" t="s">
        <v>4055</v>
      </c>
    </row>
    <row r="543" s="2" customFormat="1">
      <c r="A543" s="42"/>
      <c r="B543" s="43"/>
      <c r="C543" s="44"/>
      <c r="D543" s="221" t="s">
        <v>155</v>
      </c>
      <c r="E543" s="44"/>
      <c r="F543" s="222" t="s">
        <v>3955</v>
      </c>
      <c r="G543" s="44"/>
      <c r="H543" s="44"/>
      <c r="I543" s="223"/>
      <c r="J543" s="44"/>
      <c r="K543" s="44"/>
      <c r="L543" s="48"/>
      <c r="M543" s="224"/>
      <c r="N543" s="225"/>
      <c r="O543" s="88"/>
      <c r="P543" s="88"/>
      <c r="Q543" s="88"/>
      <c r="R543" s="88"/>
      <c r="S543" s="88"/>
      <c r="T543" s="89"/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T543" s="20" t="s">
        <v>155</v>
      </c>
      <c r="AU543" s="20" t="s">
        <v>164</v>
      </c>
    </row>
    <row r="544" s="2" customFormat="1">
      <c r="A544" s="42"/>
      <c r="B544" s="43"/>
      <c r="C544" s="44"/>
      <c r="D544" s="226" t="s">
        <v>156</v>
      </c>
      <c r="E544" s="44"/>
      <c r="F544" s="227" t="s">
        <v>3956</v>
      </c>
      <c r="G544" s="44"/>
      <c r="H544" s="44"/>
      <c r="I544" s="223"/>
      <c r="J544" s="44"/>
      <c r="K544" s="44"/>
      <c r="L544" s="48"/>
      <c r="M544" s="224"/>
      <c r="N544" s="225"/>
      <c r="O544" s="88"/>
      <c r="P544" s="88"/>
      <c r="Q544" s="88"/>
      <c r="R544" s="88"/>
      <c r="S544" s="88"/>
      <c r="T544" s="89"/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T544" s="20" t="s">
        <v>156</v>
      </c>
      <c r="AU544" s="20" t="s">
        <v>164</v>
      </c>
    </row>
    <row r="545" s="2" customFormat="1" ht="44.25" customHeight="1">
      <c r="A545" s="42"/>
      <c r="B545" s="43"/>
      <c r="C545" s="208" t="s">
        <v>1674</v>
      </c>
      <c r="D545" s="208" t="s">
        <v>149</v>
      </c>
      <c r="E545" s="209" t="s">
        <v>3886</v>
      </c>
      <c r="F545" s="210" t="s">
        <v>3887</v>
      </c>
      <c r="G545" s="211" t="s">
        <v>303</v>
      </c>
      <c r="H545" s="212">
        <v>22</v>
      </c>
      <c r="I545" s="213"/>
      <c r="J545" s="214">
        <f>ROUND(I545*H545,2)</f>
        <v>0</v>
      </c>
      <c r="K545" s="210" t="s">
        <v>152</v>
      </c>
      <c r="L545" s="48"/>
      <c r="M545" s="215" t="s">
        <v>32</v>
      </c>
      <c r="N545" s="216" t="s">
        <v>49</v>
      </c>
      <c r="O545" s="88"/>
      <c r="P545" s="217">
        <f>O545*H545</f>
        <v>0</v>
      </c>
      <c r="Q545" s="217">
        <v>0</v>
      </c>
      <c r="R545" s="217">
        <f>Q545*H545</f>
        <v>0</v>
      </c>
      <c r="S545" s="217">
        <v>0</v>
      </c>
      <c r="T545" s="218">
        <f>S545*H545</f>
        <v>0</v>
      </c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R545" s="219" t="s">
        <v>362</v>
      </c>
      <c r="AT545" s="219" t="s">
        <v>149</v>
      </c>
      <c r="AU545" s="219" t="s">
        <v>164</v>
      </c>
      <c r="AY545" s="20" t="s">
        <v>146</v>
      </c>
      <c r="BE545" s="220">
        <f>IF(N545="základní",J545,0)</f>
        <v>0</v>
      </c>
      <c r="BF545" s="220">
        <f>IF(N545="snížená",J545,0)</f>
        <v>0</v>
      </c>
      <c r="BG545" s="220">
        <f>IF(N545="zákl. přenesená",J545,0)</f>
        <v>0</v>
      </c>
      <c r="BH545" s="220">
        <f>IF(N545="sníž. přenesená",J545,0)</f>
        <v>0</v>
      </c>
      <c r="BI545" s="220">
        <f>IF(N545="nulová",J545,0)</f>
        <v>0</v>
      </c>
      <c r="BJ545" s="20" t="s">
        <v>86</v>
      </c>
      <c r="BK545" s="220">
        <f>ROUND(I545*H545,2)</f>
        <v>0</v>
      </c>
      <c r="BL545" s="20" t="s">
        <v>362</v>
      </c>
      <c r="BM545" s="219" t="s">
        <v>4056</v>
      </c>
    </row>
    <row r="546" s="2" customFormat="1">
      <c r="A546" s="42"/>
      <c r="B546" s="43"/>
      <c r="C546" s="44"/>
      <c r="D546" s="221" t="s">
        <v>155</v>
      </c>
      <c r="E546" s="44"/>
      <c r="F546" s="222" t="s">
        <v>3887</v>
      </c>
      <c r="G546" s="44"/>
      <c r="H546" s="44"/>
      <c r="I546" s="223"/>
      <c r="J546" s="44"/>
      <c r="K546" s="44"/>
      <c r="L546" s="48"/>
      <c r="M546" s="224"/>
      <c r="N546" s="225"/>
      <c r="O546" s="88"/>
      <c r="P546" s="88"/>
      <c r="Q546" s="88"/>
      <c r="R546" s="88"/>
      <c r="S546" s="88"/>
      <c r="T546" s="89"/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T546" s="20" t="s">
        <v>155</v>
      </c>
      <c r="AU546" s="20" t="s">
        <v>164</v>
      </c>
    </row>
    <row r="547" s="2" customFormat="1">
      <c r="A547" s="42"/>
      <c r="B547" s="43"/>
      <c r="C547" s="44"/>
      <c r="D547" s="226" t="s">
        <v>156</v>
      </c>
      <c r="E547" s="44"/>
      <c r="F547" s="227" t="s">
        <v>3888</v>
      </c>
      <c r="G547" s="44"/>
      <c r="H547" s="44"/>
      <c r="I547" s="223"/>
      <c r="J547" s="44"/>
      <c r="K547" s="44"/>
      <c r="L547" s="48"/>
      <c r="M547" s="224"/>
      <c r="N547" s="225"/>
      <c r="O547" s="88"/>
      <c r="P547" s="88"/>
      <c r="Q547" s="88"/>
      <c r="R547" s="88"/>
      <c r="S547" s="88"/>
      <c r="T547" s="89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T547" s="20" t="s">
        <v>156</v>
      </c>
      <c r="AU547" s="20" t="s">
        <v>164</v>
      </c>
    </row>
    <row r="548" s="2" customFormat="1" ht="37.8" customHeight="1">
      <c r="A548" s="42"/>
      <c r="B548" s="43"/>
      <c r="C548" s="208" t="s">
        <v>1678</v>
      </c>
      <c r="D548" s="208" t="s">
        <v>149</v>
      </c>
      <c r="E548" s="209" t="s">
        <v>4057</v>
      </c>
      <c r="F548" s="210" t="s">
        <v>3897</v>
      </c>
      <c r="G548" s="211" t="s">
        <v>2698</v>
      </c>
      <c r="H548" s="212">
        <v>0.75</v>
      </c>
      <c r="I548" s="213"/>
      <c r="J548" s="214">
        <f>ROUND(I548*H548,2)</f>
        <v>0</v>
      </c>
      <c r="K548" s="210" t="s">
        <v>2693</v>
      </c>
      <c r="L548" s="48"/>
      <c r="M548" s="215" t="s">
        <v>32</v>
      </c>
      <c r="N548" s="216" t="s">
        <v>49</v>
      </c>
      <c r="O548" s="88"/>
      <c r="P548" s="217">
        <f>O548*H548</f>
        <v>0</v>
      </c>
      <c r="Q548" s="217">
        <v>0</v>
      </c>
      <c r="R548" s="217">
        <f>Q548*H548</f>
        <v>0</v>
      </c>
      <c r="S548" s="217">
        <v>0</v>
      </c>
      <c r="T548" s="218">
        <f>S548*H548</f>
        <v>0</v>
      </c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R548" s="219" t="s">
        <v>362</v>
      </c>
      <c r="AT548" s="219" t="s">
        <v>149</v>
      </c>
      <c r="AU548" s="219" t="s">
        <v>164</v>
      </c>
      <c r="AY548" s="20" t="s">
        <v>146</v>
      </c>
      <c r="BE548" s="220">
        <f>IF(N548="základní",J548,0)</f>
        <v>0</v>
      </c>
      <c r="BF548" s="220">
        <f>IF(N548="snížená",J548,0)</f>
        <v>0</v>
      </c>
      <c r="BG548" s="220">
        <f>IF(N548="zákl. přenesená",J548,0)</f>
        <v>0</v>
      </c>
      <c r="BH548" s="220">
        <f>IF(N548="sníž. přenesená",J548,0)</f>
        <v>0</v>
      </c>
      <c r="BI548" s="220">
        <f>IF(N548="nulová",J548,0)</f>
        <v>0</v>
      </c>
      <c r="BJ548" s="20" t="s">
        <v>86</v>
      </c>
      <c r="BK548" s="220">
        <f>ROUND(I548*H548,2)</f>
        <v>0</v>
      </c>
      <c r="BL548" s="20" t="s">
        <v>362</v>
      </c>
      <c r="BM548" s="219" t="s">
        <v>4058</v>
      </c>
    </row>
    <row r="549" s="2" customFormat="1">
      <c r="A549" s="42"/>
      <c r="B549" s="43"/>
      <c r="C549" s="44"/>
      <c r="D549" s="221" t="s">
        <v>155</v>
      </c>
      <c r="E549" s="44"/>
      <c r="F549" s="222" t="s">
        <v>3897</v>
      </c>
      <c r="G549" s="44"/>
      <c r="H549" s="44"/>
      <c r="I549" s="223"/>
      <c r="J549" s="44"/>
      <c r="K549" s="44"/>
      <c r="L549" s="48"/>
      <c r="M549" s="224"/>
      <c r="N549" s="225"/>
      <c r="O549" s="88"/>
      <c r="P549" s="88"/>
      <c r="Q549" s="88"/>
      <c r="R549" s="88"/>
      <c r="S549" s="88"/>
      <c r="T549" s="89"/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T549" s="20" t="s">
        <v>155</v>
      </c>
      <c r="AU549" s="20" t="s">
        <v>164</v>
      </c>
    </row>
    <row r="550" s="12" customFormat="1" ht="20.88" customHeight="1">
      <c r="A550" s="12"/>
      <c r="B550" s="192"/>
      <c r="C550" s="193"/>
      <c r="D550" s="194" t="s">
        <v>77</v>
      </c>
      <c r="E550" s="206" t="s">
        <v>4059</v>
      </c>
      <c r="F550" s="206" t="s">
        <v>4060</v>
      </c>
      <c r="G550" s="193"/>
      <c r="H550" s="193"/>
      <c r="I550" s="196"/>
      <c r="J550" s="207">
        <f>BK550</f>
        <v>0</v>
      </c>
      <c r="K550" s="193"/>
      <c r="L550" s="198"/>
      <c r="M550" s="199"/>
      <c r="N550" s="200"/>
      <c r="O550" s="200"/>
      <c r="P550" s="201">
        <f>SUM(P551:P580)</f>
        <v>0</v>
      </c>
      <c r="Q550" s="200"/>
      <c r="R550" s="201">
        <f>SUM(R551:R580)</f>
        <v>0</v>
      </c>
      <c r="S550" s="200"/>
      <c r="T550" s="202">
        <f>SUM(T551:T580)</f>
        <v>0</v>
      </c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R550" s="203" t="s">
        <v>86</v>
      </c>
      <c r="AT550" s="204" t="s">
        <v>77</v>
      </c>
      <c r="AU550" s="204" t="s">
        <v>88</v>
      </c>
      <c r="AY550" s="203" t="s">
        <v>146</v>
      </c>
      <c r="BK550" s="205">
        <f>SUM(BK551:BK580)</f>
        <v>0</v>
      </c>
    </row>
    <row r="551" s="2" customFormat="1" ht="49.05" customHeight="1">
      <c r="A551" s="42"/>
      <c r="B551" s="43"/>
      <c r="C551" s="208" t="s">
        <v>1698</v>
      </c>
      <c r="D551" s="208" t="s">
        <v>149</v>
      </c>
      <c r="E551" s="209" t="s">
        <v>4061</v>
      </c>
      <c r="F551" s="210" t="s">
        <v>4062</v>
      </c>
      <c r="G551" s="211" t="s">
        <v>802</v>
      </c>
      <c r="H551" s="212">
        <v>1</v>
      </c>
      <c r="I551" s="213"/>
      <c r="J551" s="214">
        <f>ROUND(I551*H551,2)</f>
        <v>0</v>
      </c>
      <c r="K551" s="210" t="s">
        <v>152</v>
      </c>
      <c r="L551" s="48"/>
      <c r="M551" s="215" t="s">
        <v>32</v>
      </c>
      <c r="N551" s="216" t="s">
        <v>49</v>
      </c>
      <c r="O551" s="88"/>
      <c r="P551" s="217">
        <f>O551*H551</f>
        <v>0</v>
      </c>
      <c r="Q551" s="217">
        <v>0</v>
      </c>
      <c r="R551" s="217">
        <f>Q551*H551</f>
        <v>0</v>
      </c>
      <c r="S551" s="217">
        <v>0</v>
      </c>
      <c r="T551" s="218">
        <f>S551*H551</f>
        <v>0</v>
      </c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R551" s="219" t="s">
        <v>362</v>
      </c>
      <c r="AT551" s="219" t="s">
        <v>149</v>
      </c>
      <c r="AU551" s="219" t="s">
        <v>164</v>
      </c>
      <c r="AY551" s="20" t="s">
        <v>146</v>
      </c>
      <c r="BE551" s="220">
        <f>IF(N551="základní",J551,0)</f>
        <v>0</v>
      </c>
      <c r="BF551" s="220">
        <f>IF(N551="snížená",J551,0)</f>
        <v>0</v>
      </c>
      <c r="BG551" s="220">
        <f>IF(N551="zákl. přenesená",J551,0)</f>
        <v>0</v>
      </c>
      <c r="BH551" s="220">
        <f>IF(N551="sníž. přenesená",J551,0)</f>
        <v>0</v>
      </c>
      <c r="BI551" s="220">
        <f>IF(N551="nulová",J551,0)</f>
        <v>0</v>
      </c>
      <c r="BJ551" s="20" t="s">
        <v>86</v>
      </c>
      <c r="BK551" s="220">
        <f>ROUND(I551*H551,2)</f>
        <v>0</v>
      </c>
      <c r="BL551" s="20" t="s">
        <v>362</v>
      </c>
      <c r="BM551" s="219" t="s">
        <v>4063</v>
      </c>
    </row>
    <row r="552" s="2" customFormat="1">
      <c r="A552" s="42"/>
      <c r="B552" s="43"/>
      <c r="C552" s="44"/>
      <c r="D552" s="221" t="s">
        <v>155</v>
      </c>
      <c r="E552" s="44"/>
      <c r="F552" s="222" t="s">
        <v>4062</v>
      </c>
      <c r="G552" s="44"/>
      <c r="H552" s="44"/>
      <c r="I552" s="223"/>
      <c r="J552" s="44"/>
      <c r="K552" s="44"/>
      <c r="L552" s="48"/>
      <c r="M552" s="224"/>
      <c r="N552" s="225"/>
      <c r="O552" s="88"/>
      <c r="P552" s="88"/>
      <c r="Q552" s="88"/>
      <c r="R552" s="88"/>
      <c r="S552" s="88"/>
      <c r="T552" s="89"/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T552" s="20" t="s">
        <v>155</v>
      </c>
      <c r="AU552" s="20" t="s">
        <v>164</v>
      </c>
    </row>
    <row r="553" s="2" customFormat="1">
      <c r="A553" s="42"/>
      <c r="B553" s="43"/>
      <c r="C553" s="44"/>
      <c r="D553" s="226" t="s">
        <v>156</v>
      </c>
      <c r="E553" s="44"/>
      <c r="F553" s="227" t="s">
        <v>4064</v>
      </c>
      <c r="G553" s="44"/>
      <c r="H553" s="44"/>
      <c r="I553" s="223"/>
      <c r="J553" s="44"/>
      <c r="K553" s="44"/>
      <c r="L553" s="48"/>
      <c r="M553" s="224"/>
      <c r="N553" s="225"/>
      <c r="O553" s="88"/>
      <c r="P553" s="88"/>
      <c r="Q553" s="88"/>
      <c r="R553" s="88"/>
      <c r="S553" s="88"/>
      <c r="T553" s="89"/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T553" s="20" t="s">
        <v>156</v>
      </c>
      <c r="AU553" s="20" t="s">
        <v>164</v>
      </c>
    </row>
    <row r="554" s="2" customFormat="1" ht="24.15" customHeight="1">
      <c r="A554" s="42"/>
      <c r="B554" s="43"/>
      <c r="C554" s="208" t="s">
        <v>1702</v>
      </c>
      <c r="D554" s="208" t="s">
        <v>149</v>
      </c>
      <c r="E554" s="209" t="s">
        <v>4065</v>
      </c>
      <c r="F554" s="210" t="s">
        <v>4066</v>
      </c>
      <c r="G554" s="211" t="s">
        <v>802</v>
      </c>
      <c r="H554" s="212">
        <v>46</v>
      </c>
      <c r="I554" s="213"/>
      <c r="J554" s="214">
        <f>ROUND(I554*H554,2)</f>
        <v>0</v>
      </c>
      <c r="K554" s="210" t="s">
        <v>152</v>
      </c>
      <c r="L554" s="48"/>
      <c r="M554" s="215" t="s">
        <v>32</v>
      </c>
      <c r="N554" s="216" t="s">
        <v>49</v>
      </c>
      <c r="O554" s="88"/>
      <c r="P554" s="217">
        <f>O554*H554</f>
        <v>0</v>
      </c>
      <c r="Q554" s="217">
        <v>0</v>
      </c>
      <c r="R554" s="217">
        <f>Q554*H554</f>
        <v>0</v>
      </c>
      <c r="S554" s="217">
        <v>0</v>
      </c>
      <c r="T554" s="218">
        <f>S554*H554</f>
        <v>0</v>
      </c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R554" s="219" t="s">
        <v>362</v>
      </c>
      <c r="AT554" s="219" t="s">
        <v>149</v>
      </c>
      <c r="AU554" s="219" t="s">
        <v>164</v>
      </c>
      <c r="AY554" s="20" t="s">
        <v>146</v>
      </c>
      <c r="BE554" s="220">
        <f>IF(N554="základní",J554,0)</f>
        <v>0</v>
      </c>
      <c r="BF554" s="220">
        <f>IF(N554="snížená",J554,0)</f>
        <v>0</v>
      </c>
      <c r="BG554" s="220">
        <f>IF(N554="zákl. přenesená",J554,0)</f>
        <v>0</v>
      </c>
      <c r="BH554" s="220">
        <f>IF(N554="sníž. přenesená",J554,0)</f>
        <v>0</v>
      </c>
      <c r="BI554" s="220">
        <f>IF(N554="nulová",J554,0)</f>
        <v>0</v>
      </c>
      <c r="BJ554" s="20" t="s">
        <v>86</v>
      </c>
      <c r="BK554" s="220">
        <f>ROUND(I554*H554,2)</f>
        <v>0</v>
      </c>
      <c r="BL554" s="20" t="s">
        <v>362</v>
      </c>
      <c r="BM554" s="219" t="s">
        <v>4067</v>
      </c>
    </row>
    <row r="555" s="2" customFormat="1">
      <c r="A555" s="42"/>
      <c r="B555" s="43"/>
      <c r="C555" s="44"/>
      <c r="D555" s="221" t="s">
        <v>155</v>
      </c>
      <c r="E555" s="44"/>
      <c r="F555" s="222" t="s">
        <v>4066</v>
      </c>
      <c r="G555" s="44"/>
      <c r="H555" s="44"/>
      <c r="I555" s="223"/>
      <c r="J555" s="44"/>
      <c r="K555" s="44"/>
      <c r="L555" s="48"/>
      <c r="M555" s="224"/>
      <c r="N555" s="225"/>
      <c r="O555" s="88"/>
      <c r="P555" s="88"/>
      <c r="Q555" s="88"/>
      <c r="R555" s="88"/>
      <c r="S555" s="88"/>
      <c r="T555" s="89"/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T555" s="20" t="s">
        <v>155</v>
      </c>
      <c r="AU555" s="20" t="s">
        <v>164</v>
      </c>
    </row>
    <row r="556" s="2" customFormat="1">
      <c r="A556" s="42"/>
      <c r="B556" s="43"/>
      <c r="C556" s="44"/>
      <c r="D556" s="226" t="s">
        <v>156</v>
      </c>
      <c r="E556" s="44"/>
      <c r="F556" s="227" t="s">
        <v>4068</v>
      </c>
      <c r="G556" s="44"/>
      <c r="H556" s="44"/>
      <c r="I556" s="223"/>
      <c r="J556" s="44"/>
      <c r="K556" s="44"/>
      <c r="L556" s="48"/>
      <c r="M556" s="224"/>
      <c r="N556" s="225"/>
      <c r="O556" s="88"/>
      <c r="P556" s="88"/>
      <c r="Q556" s="88"/>
      <c r="R556" s="88"/>
      <c r="S556" s="88"/>
      <c r="T556" s="89"/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T556" s="20" t="s">
        <v>156</v>
      </c>
      <c r="AU556" s="20" t="s">
        <v>164</v>
      </c>
    </row>
    <row r="557" s="2" customFormat="1" ht="44.25" customHeight="1">
      <c r="A557" s="42"/>
      <c r="B557" s="43"/>
      <c r="C557" s="208" t="s">
        <v>1721</v>
      </c>
      <c r="D557" s="208" t="s">
        <v>149</v>
      </c>
      <c r="E557" s="209" t="s">
        <v>4069</v>
      </c>
      <c r="F557" s="210" t="s">
        <v>4070</v>
      </c>
      <c r="G557" s="211" t="s">
        <v>802</v>
      </c>
      <c r="H557" s="212">
        <v>1</v>
      </c>
      <c r="I557" s="213"/>
      <c r="J557" s="214">
        <f>ROUND(I557*H557,2)</f>
        <v>0</v>
      </c>
      <c r="K557" s="210" t="s">
        <v>152</v>
      </c>
      <c r="L557" s="48"/>
      <c r="M557" s="215" t="s">
        <v>32</v>
      </c>
      <c r="N557" s="216" t="s">
        <v>49</v>
      </c>
      <c r="O557" s="88"/>
      <c r="P557" s="217">
        <f>O557*H557</f>
        <v>0</v>
      </c>
      <c r="Q557" s="217">
        <v>0</v>
      </c>
      <c r="R557" s="217">
        <f>Q557*H557</f>
        <v>0</v>
      </c>
      <c r="S557" s="217">
        <v>0</v>
      </c>
      <c r="T557" s="218">
        <f>S557*H557</f>
        <v>0</v>
      </c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R557" s="219" t="s">
        <v>362</v>
      </c>
      <c r="AT557" s="219" t="s">
        <v>149</v>
      </c>
      <c r="AU557" s="219" t="s">
        <v>164</v>
      </c>
      <c r="AY557" s="20" t="s">
        <v>146</v>
      </c>
      <c r="BE557" s="220">
        <f>IF(N557="základní",J557,0)</f>
        <v>0</v>
      </c>
      <c r="BF557" s="220">
        <f>IF(N557="snížená",J557,0)</f>
        <v>0</v>
      </c>
      <c r="BG557" s="220">
        <f>IF(N557="zákl. přenesená",J557,0)</f>
        <v>0</v>
      </c>
      <c r="BH557" s="220">
        <f>IF(N557="sníž. přenesená",J557,0)</f>
        <v>0</v>
      </c>
      <c r="BI557" s="220">
        <f>IF(N557="nulová",J557,0)</f>
        <v>0</v>
      </c>
      <c r="BJ557" s="20" t="s">
        <v>86</v>
      </c>
      <c r="BK557" s="220">
        <f>ROUND(I557*H557,2)</f>
        <v>0</v>
      </c>
      <c r="BL557" s="20" t="s">
        <v>362</v>
      </c>
      <c r="BM557" s="219" t="s">
        <v>4071</v>
      </c>
    </row>
    <row r="558" s="2" customFormat="1">
      <c r="A558" s="42"/>
      <c r="B558" s="43"/>
      <c r="C558" s="44"/>
      <c r="D558" s="221" t="s">
        <v>155</v>
      </c>
      <c r="E558" s="44"/>
      <c r="F558" s="222" t="s">
        <v>4070</v>
      </c>
      <c r="G558" s="44"/>
      <c r="H558" s="44"/>
      <c r="I558" s="223"/>
      <c r="J558" s="44"/>
      <c r="K558" s="44"/>
      <c r="L558" s="48"/>
      <c r="M558" s="224"/>
      <c r="N558" s="225"/>
      <c r="O558" s="88"/>
      <c r="P558" s="88"/>
      <c r="Q558" s="88"/>
      <c r="R558" s="88"/>
      <c r="S558" s="88"/>
      <c r="T558" s="89"/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T558" s="20" t="s">
        <v>155</v>
      </c>
      <c r="AU558" s="20" t="s">
        <v>164</v>
      </c>
    </row>
    <row r="559" s="2" customFormat="1">
      <c r="A559" s="42"/>
      <c r="B559" s="43"/>
      <c r="C559" s="44"/>
      <c r="D559" s="226" t="s">
        <v>156</v>
      </c>
      <c r="E559" s="44"/>
      <c r="F559" s="227" t="s">
        <v>4072</v>
      </c>
      <c r="G559" s="44"/>
      <c r="H559" s="44"/>
      <c r="I559" s="223"/>
      <c r="J559" s="44"/>
      <c r="K559" s="44"/>
      <c r="L559" s="48"/>
      <c r="M559" s="224"/>
      <c r="N559" s="225"/>
      <c r="O559" s="88"/>
      <c r="P559" s="88"/>
      <c r="Q559" s="88"/>
      <c r="R559" s="88"/>
      <c r="S559" s="88"/>
      <c r="T559" s="89"/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T559" s="20" t="s">
        <v>156</v>
      </c>
      <c r="AU559" s="20" t="s">
        <v>164</v>
      </c>
    </row>
    <row r="560" s="2" customFormat="1" ht="16.5" customHeight="1">
      <c r="A560" s="42"/>
      <c r="B560" s="43"/>
      <c r="C560" s="208" t="s">
        <v>1725</v>
      </c>
      <c r="D560" s="208" t="s">
        <v>149</v>
      </c>
      <c r="E560" s="209" t="s">
        <v>4073</v>
      </c>
      <c r="F560" s="210" t="s">
        <v>4074</v>
      </c>
      <c r="G560" s="211" t="s">
        <v>2698</v>
      </c>
      <c r="H560" s="212">
        <v>18</v>
      </c>
      <c r="I560" s="213"/>
      <c r="J560" s="214">
        <f>ROUND(I560*H560,2)</f>
        <v>0</v>
      </c>
      <c r="K560" s="210" t="s">
        <v>2693</v>
      </c>
      <c r="L560" s="48"/>
      <c r="M560" s="215" t="s">
        <v>32</v>
      </c>
      <c r="N560" s="216" t="s">
        <v>49</v>
      </c>
      <c r="O560" s="88"/>
      <c r="P560" s="217">
        <f>O560*H560</f>
        <v>0</v>
      </c>
      <c r="Q560" s="217">
        <v>0</v>
      </c>
      <c r="R560" s="217">
        <f>Q560*H560</f>
        <v>0</v>
      </c>
      <c r="S560" s="217">
        <v>0</v>
      </c>
      <c r="T560" s="218">
        <f>S560*H560</f>
        <v>0</v>
      </c>
      <c r="U560" s="42"/>
      <c r="V560" s="42"/>
      <c r="W560" s="42"/>
      <c r="X560" s="42"/>
      <c r="Y560" s="42"/>
      <c r="Z560" s="42"/>
      <c r="AA560" s="42"/>
      <c r="AB560" s="42"/>
      <c r="AC560" s="42"/>
      <c r="AD560" s="42"/>
      <c r="AE560" s="42"/>
      <c r="AR560" s="219" t="s">
        <v>362</v>
      </c>
      <c r="AT560" s="219" t="s">
        <v>149</v>
      </c>
      <c r="AU560" s="219" t="s">
        <v>164</v>
      </c>
      <c r="AY560" s="20" t="s">
        <v>146</v>
      </c>
      <c r="BE560" s="220">
        <f>IF(N560="základní",J560,0)</f>
        <v>0</v>
      </c>
      <c r="BF560" s="220">
        <f>IF(N560="snížená",J560,0)</f>
        <v>0</v>
      </c>
      <c r="BG560" s="220">
        <f>IF(N560="zákl. přenesená",J560,0)</f>
        <v>0</v>
      </c>
      <c r="BH560" s="220">
        <f>IF(N560="sníž. přenesená",J560,0)</f>
        <v>0</v>
      </c>
      <c r="BI560" s="220">
        <f>IF(N560="nulová",J560,0)</f>
        <v>0</v>
      </c>
      <c r="BJ560" s="20" t="s">
        <v>86</v>
      </c>
      <c r="BK560" s="220">
        <f>ROUND(I560*H560,2)</f>
        <v>0</v>
      </c>
      <c r="BL560" s="20" t="s">
        <v>362</v>
      </c>
      <c r="BM560" s="219" t="s">
        <v>4075</v>
      </c>
    </row>
    <row r="561" s="2" customFormat="1">
      <c r="A561" s="42"/>
      <c r="B561" s="43"/>
      <c r="C561" s="44"/>
      <c r="D561" s="221" t="s">
        <v>155</v>
      </c>
      <c r="E561" s="44"/>
      <c r="F561" s="222" t="s">
        <v>4074</v>
      </c>
      <c r="G561" s="44"/>
      <c r="H561" s="44"/>
      <c r="I561" s="223"/>
      <c r="J561" s="44"/>
      <c r="K561" s="44"/>
      <c r="L561" s="48"/>
      <c r="M561" s="224"/>
      <c r="N561" s="225"/>
      <c r="O561" s="88"/>
      <c r="P561" s="88"/>
      <c r="Q561" s="88"/>
      <c r="R561" s="88"/>
      <c r="S561" s="88"/>
      <c r="T561" s="89"/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T561" s="20" t="s">
        <v>155</v>
      </c>
      <c r="AU561" s="20" t="s">
        <v>164</v>
      </c>
    </row>
    <row r="562" s="2" customFormat="1" ht="24.15" customHeight="1">
      <c r="A562" s="42"/>
      <c r="B562" s="43"/>
      <c r="C562" s="208" t="s">
        <v>1731</v>
      </c>
      <c r="D562" s="208" t="s">
        <v>149</v>
      </c>
      <c r="E562" s="209" t="s">
        <v>4076</v>
      </c>
      <c r="F562" s="210" t="s">
        <v>4077</v>
      </c>
      <c r="G562" s="211" t="s">
        <v>802</v>
      </c>
      <c r="H562" s="212">
        <v>46</v>
      </c>
      <c r="I562" s="213"/>
      <c r="J562" s="214">
        <f>ROUND(I562*H562,2)</f>
        <v>0</v>
      </c>
      <c r="K562" s="210" t="s">
        <v>152</v>
      </c>
      <c r="L562" s="48"/>
      <c r="M562" s="215" t="s">
        <v>32</v>
      </c>
      <c r="N562" s="216" t="s">
        <v>49</v>
      </c>
      <c r="O562" s="88"/>
      <c r="P562" s="217">
        <f>O562*H562</f>
        <v>0</v>
      </c>
      <c r="Q562" s="217">
        <v>0</v>
      </c>
      <c r="R562" s="217">
        <f>Q562*H562</f>
        <v>0</v>
      </c>
      <c r="S562" s="217">
        <v>0</v>
      </c>
      <c r="T562" s="218">
        <f>S562*H562</f>
        <v>0</v>
      </c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R562" s="219" t="s">
        <v>362</v>
      </c>
      <c r="AT562" s="219" t="s">
        <v>149</v>
      </c>
      <c r="AU562" s="219" t="s">
        <v>164</v>
      </c>
      <c r="AY562" s="20" t="s">
        <v>146</v>
      </c>
      <c r="BE562" s="220">
        <f>IF(N562="základní",J562,0)</f>
        <v>0</v>
      </c>
      <c r="BF562" s="220">
        <f>IF(N562="snížená",J562,0)</f>
        <v>0</v>
      </c>
      <c r="BG562" s="220">
        <f>IF(N562="zákl. přenesená",J562,0)</f>
        <v>0</v>
      </c>
      <c r="BH562" s="220">
        <f>IF(N562="sníž. přenesená",J562,0)</f>
        <v>0</v>
      </c>
      <c r="BI562" s="220">
        <f>IF(N562="nulová",J562,0)</f>
        <v>0</v>
      </c>
      <c r="BJ562" s="20" t="s">
        <v>86</v>
      </c>
      <c r="BK562" s="220">
        <f>ROUND(I562*H562,2)</f>
        <v>0</v>
      </c>
      <c r="BL562" s="20" t="s">
        <v>362</v>
      </c>
      <c r="BM562" s="219" t="s">
        <v>4078</v>
      </c>
    </row>
    <row r="563" s="2" customFormat="1">
      <c r="A563" s="42"/>
      <c r="B563" s="43"/>
      <c r="C563" s="44"/>
      <c r="D563" s="221" t="s">
        <v>155</v>
      </c>
      <c r="E563" s="44"/>
      <c r="F563" s="222" t="s">
        <v>4077</v>
      </c>
      <c r="G563" s="44"/>
      <c r="H563" s="44"/>
      <c r="I563" s="223"/>
      <c r="J563" s="44"/>
      <c r="K563" s="44"/>
      <c r="L563" s="48"/>
      <c r="M563" s="224"/>
      <c r="N563" s="225"/>
      <c r="O563" s="88"/>
      <c r="P563" s="88"/>
      <c r="Q563" s="88"/>
      <c r="R563" s="88"/>
      <c r="S563" s="88"/>
      <c r="T563" s="89"/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T563" s="20" t="s">
        <v>155</v>
      </c>
      <c r="AU563" s="20" t="s">
        <v>164</v>
      </c>
    </row>
    <row r="564" s="2" customFormat="1">
      <c r="A564" s="42"/>
      <c r="B564" s="43"/>
      <c r="C564" s="44"/>
      <c r="D564" s="226" t="s">
        <v>156</v>
      </c>
      <c r="E564" s="44"/>
      <c r="F564" s="227" t="s">
        <v>4079</v>
      </c>
      <c r="G564" s="44"/>
      <c r="H564" s="44"/>
      <c r="I564" s="223"/>
      <c r="J564" s="44"/>
      <c r="K564" s="44"/>
      <c r="L564" s="48"/>
      <c r="M564" s="224"/>
      <c r="N564" s="225"/>
      <c r="O564" s="88"/>
      <c r="P564" s="88"/>
      <c r="Q564" s="88"/>
      <c r="R564" s="88"/>
      <c r="S564" s="88"/>
      <c r="T564" s="89"/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T564" s="20" t="s">
        <v>156</v>
      </c>
      <c r="AU564" s="20" t="s">
        <v>164</v>
      </c>
    </row>
    <row r="565" s="2" customFormat="1" ht="24.15" customHeight="1">
      <c r="A565" s="42"/>
      <c r="B565" s="43"/>
      <c r="C565" s="208" t="s">
        <v>1736</v>
      </c>
      <c r="D565" s="208" t="s">
        <v>149</v>
      </c>
      <c r="E565" s="209" t="s">
        <v>4080</v>
      </c>
      <c r="F565" s="210" t="s">
        <v>4081</v>
      </c>
      <c r="G565" s="211" t="s">
        <v>303</v>
      </c>
      <c r="H565" s="212">
        <v>250</v>
      </c>
      <c r="I565" s="213"/>
      <c r="J565" s="214">
        <f>ROUND(I565*H565,2)</f>
        <v>0</v>
      </c>
      <c r="K565" s="210" t="s">
        <v>152</v>
      </c>
      <c r="L565" s="48"/>
      <c r="M565" s="215" t="s">
        <v>32</v>
      </c>
      <c r="N565" s="216" t="s">
        <v>49</v>
      </c>
      <c r="O565" s="88"/>
      <c r="P565" s="217">
        <f>O565*H565</f>
        <v>0</v>
      </c>
      <c r="Q565" s="217">
        <v>0</v>
      </c>
      <c r="R565" s="217">
        <f>Q565*H565</f>
        <v>0</v>
      </c>
      <c r="S565" s="217">
        <v>0</v>
      </c>
      <c r="T565" s="218">
        <f>S565*H565</f>
        <v>0</v>
      </c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R565" s="219" t="s">
        <v>362</v>
      </c>
      <c r="AT565" s="219" t="s">
        <v>149</v>
      </c>
      <c r="AU565" s="219" t="s">
        <v>164</v>
      </c>
      <c r="AY565" s="20" t="s">
        <v>146</v>
      </c>
      <c r="BE565" s="220">
        <f>IF(N565="základní",J565,0)</f>
        <v>0</v>
      </c>
      <c r="BF565" s="220">
        <f>IF(N565="snížená",J565,0)</f>
        <v>0</v>
      </c>
      <c r="BG565" s="220">
        <f>IF(N565="zákl. přenesená",J565,0)</f>
        <v>0</v>
      </c>
      <c r="BH565" s="220">
        <f>IF(N565="sníž. přenesená",J565,0)</f>
        <v>0</v>
      </c>
      <c r="BI565" s="220">
        <f>IF(N565="nulová",J565,0)</f>
        <v>0</v>
      </c>
      <c r="BJ565" s="20" t="s">
        <v>86</v>
      </c>
      <c r="BK565" s="220">
        <f>ROUND(I565*H565,2)</f>
        <v>0</v>
      </c>
      <c r="BL565" s="20" t="s">
        <v>362</v>
      </c>
      <c r="BM565" s="219" t="s">
        <v>4082</v>
      </c>
    </row>
    <row r="566" s="2" customFormat="1">
      <c r="A566" s="42"/>
      <c r="B566" s="43"/>
      <c r="C566" s="44"/>
      <c r="D566" s="221" t="s">
        <v>155</v>
      </c>
      <c r="E566" s="44"/>
      <c r="F566" s="222" t="s">
        <v>4081</v>
      </c>
      <c r="G566" s="44"/>
      <c r="H566" s="44"/>
      <c r="I566" s="223"/>
      <c r="J566" s="44"/>
      <c r="K566" s="44"/>
      <c r="L566" s="48"/>
      <c r="M566" s="224"/>
      <c r="N566" s="225"/>
      <c r="O566" s="88"/>
      <c r="P566" s="88"/>
      <c r="Q566" s="88"/>
      <c r="R566" s="88"/>
      <c r="S566" s="88"/>
      <c r="T566" s="89"/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T566" s="20" t="s">
        <v>155</v>
      </c>
      <c r="AU566" s="20" t="s">
        <v>164</v>
      </c>
    </row>
    <row r="567" s="2" customFormat="1">
      <c r="A567" s="42"/>
      <c r="B567" s="43"/>
      <c r="C567" s="44"/>
      <c r="D567" s="226" t="s">
        <v>156</v>
      </c>
      <c r="E567" s="44"/>
      <c r="F567" s="227" t="s">
        <v>4083</v>
      </c>
      <c r="G567" s="44"/>
      <c r="H567" s="44"/>
      <c r="I567" s="223"/>
      <c r="J567" s="44"/>
      <c r="K567" s="44"/>
      <c r="L567" s="48"/>
      <c r="M567" s="224"/>
      <c r="N567" s="225"/>
      <c r="O567" s="88"/>
      <c r="P567" s="88"/>
      <c r="Q567" s="88"/>
      <c r="R567" s="88"/>
      <c r="S567" s="88"/>
      <c r="T567" s="89"/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T567" s="20" t="s">
        <v>156</v>
      </c>
      <c r="AU567" s="20" t="s">
        <v>164</v>
      </c>
    </row>
    <row r="568" s="2" customFormat="1" ht="16.5" customHeight="1">
      <c r="A568" s="42"/>
      <c r="B568" s="43"/>
      <c r="C568" s="208" t="s">
        <v>1755</v>
      </c>
      <c r="D568" s="208" t="s">
        <v>149</v>
      </c>
      <c r="E568" s="209" t="s">
        <v>4084</v>
      </c>
      <c r="F568" s="210" t="s">
        <v>4085</v>
      </c>
      <c r="G568" s="211" t="s">
        <v>2698</v>
      </c>
      <c r="H568" s="212">
        <v>2</v>
      </c>
      <c r="I568" s="213"/>
      <c r="J568" s="214">
        <f>ROUND(I568*H568,2)</f>
        <v>0</v>
      </c>
      <c r="K568" s="210" t="s">
        <v>2693</v>
      </c>
      <c r="L568" s="48"/>
      <c r="M568" s="215" t="s">
        <v>32</v>
      </c>
      <c r="N568" s="216" t="s">
        <v>49</v>
      </c>
      <c r="O568" s="88"/>
      <c r="P568" s="217">
        <f>O568*H568</f>
        <v>0</v>
      </c>
      <c r="Q568" s="217">
        <v>0</v>
      </c>
      <c r="R568" s="217">
        <f>Q568*H568</f>
        <v>0</v>
      </c>
      <c r="S568" s="217">
        <v>0</v>
      </c>
      <c r="T568" s="218">
        <f>S568*H568</f>
        <v>0</v>
      </c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R568" s="219" t="s">
        <v>362</v>
      </c>
      <c r="AT568" s="219" t="s">
        <v>149</v>
      </c>
      <c r="AU568" s="219" t="s">
        <v>164</v>
      </c>
      <c r="AY568" s="20" t="s">
        <v>146</v>
      </c>
      <c r="BE568" s="220">
        <f>IF(N568="základní",J568,0)</f>
        <v>0</v>
      </c>
      <c r="BF568" s="220">
        <f>IF(N568="snížená",J568,0)</f>
        <v>0</v>
      </c>
      <c r="BG568" s="220">
        <f>IF(N568="zákl. přenesená",J568,0)</f>
        <v>0</v>
      </c>
      <c r="BH568" s="220">
        <f>IF(N568="sníž. přenesená",J568,0)</f>
        <v>0</v>
      </c>
      <c r="BI568" s="220">
        <f>IF(N568="nulová",J568,0)</f>
        <v>0</v>
      </c>
      <c r="BJ568" s="20" t="s">
        <v>86</v>
      </c>
      <c r="BK568" s="220">
        <f>ROUND(I568*H568,2)</f>
        <v>0</v>
      </c>
      <c r="BL568" s="20" t="s">
        <v>362</v>
      </c>
      <c r="BM568" s="219" t="s">
        <v>4086</v>
      </c>
    </row>
    <row r="569" s="2" customFormat="1">
      <c r="A569" s="42"/>
      <c r="B569" s="43"/>
      <c r="C569" s="44"/>
      <c r="D569" s="221" t="s">
        <v>155</v>
      </c>
      <c r="E569" s="44"/>
      <c r="F569" s="222" t="s">
        <v>4085</v>
      </c>
      <c r="G569" s="44"/>
      <c r="H569" s="44"/>
      <c r="I569" s="223"/>
      <c r="J569" s="44"/>
      <c r="K569" s="44"/>
      <c r="L569" s="48"/>
      <c r="M569" s="224"/>
      <c r="N569" s="225"/>
      <c r="O569" s="88"/>
      <c r="P569" s="88"/>
      <c r="Q569" s="88"/>
      <c r="R569" s="88"/>
      <c r="S569" s="88"/>
      <c r="T569" s="89"/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T569" s="20" t="s">
        <v>155</v>
      </c>
      <c r="AU569" s="20" t="s">
        <v>164</v>
      </c>
    </row>
    <row r="570" s="2" customFormat="1" ht="33" customHeight="1">
      <c r="A570" s="42"/>
      <c r="B570" s="43"/>
      <c r="C570" s="208" t="s">
        <v>1759</v>
      </c>
      <c r="D570" s="208" t="s">
        <v>149</v>
      </c>
      <c r="E570" s="209" t="s">
        <v>4087</v>
      </c>
      <c r="F570" s="210" t="s">
        <v>4088</v>
      </c>
      <c r="G570" s="211" t="s">
        <v>802</v>
      </c>
      <c r="H570" s="212">
        <v>46</v>
      </c>
      <c r="I570" s="213"/>
      <c r="J570" s="214">
        <f>ROUND(I570*H570,2)</f>
        <v>0</v>
      </c>
      <c r="K570" s="210" t="s">
        <v>152</v>
      </c>
      <c r="L570" s="48"/>
      <c r="M570" s="215" t="s">
        <v>32</v>
      </c>
      <c r="N570" s="216" t="s">
        <v>49</v>
      </c>
      <c r="O570" s="88"/>
      <c r="P570" s="217">
        <f>O570*H570</f>
        <v>0</v>
      </c>
      <c r="Q570" s="217">
        <v>0</v>
      </c>
      <c r="R570" s="217">
        <f>Q570*H570</f>
        <v>0</v>
      </c>
      <c r="S570" s="217">
        <v>0</v>
      </c>
      <c r="T570" s="218">
        <f>S570*H570</f>
        <v>0</v>
      </c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R570" s="219" t="s">
        <v>362</v>
      </c>
      <c r="AT570" s="219" t="s">
        <v>149</v>
      </c>
      <c r="AU570" s="219" t="s">
        <v>164</v>
      </c>
      <c r="AY570" s="20" t="s">
        <v>146</v>
      </c>
      <c r="BE570" s="220">
        <f>IF(N570="základní",J570,0)</f>
        <v>0</v>
      </c>
      <c r="BF570" s="220">
        <f>IF(N570="snížená",J570,0)</f>
        <v>0</v>
      </c>
      <c r="BG570" s="220">
        <f>IF(N570="zákl. přenesená",J570,0)</f>
        <v>0</v>
      </c>
      <c r="BH570" s="220">
        <f>IF(N570="sníž. přenesená",J570,0)</f>
        <v>0</v>
      </c>
      <c r="BI570" s="220">
        <f>IF(N570="nulová",J570,0)</f>
        <v>0</v>
      </c>
      <c r="BJ570" s="20" t="s">
        <v>86</v>
      </c>
      <c r="BK570" s="220">
        <f>ROUND(I570*H570,2)</f>
        <v>0</v>
      </c>
      <c r="BL570" s="20" t="s">
        <v>362</v>
      </c>
      <c r="BM570" s="219" t="s">
        <v>4089</v>
      </c>
    </row>
    <row r="571" s="2" customFormat="1">
      <c r="A571" s="42"/>
      <c r="B571" s="43"/>
      <c r="C571" s="44"/>
      <c r="D571" s="221" t="s">
        <v>155</v>
      </c>
      <c r="E571" s="44"/>
      <c r="F571" s="222" t="s">
        <v>4088</v>
      </c>
      <c r="G571" s="44"/>
      <c r="H571" s="44"/>
      <c r="I571" s="223"/>
      <c r="J571" s="44"/>
      <c r="K571" s="44"/>
      <c r="L571" s="48"/>
      <c r="M571" s="224"/>
      <c r="N571" s="225"/>
      <c r="O571" s="88"/>
      <c r="P571" s="88"/>
      <c r="Q571" s="88"/>
      <c r="R571" s="88"/>
      <c r="S571" s="88"/>
      <c r="T571" s="89"/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  <c r="AE571" s="42"/>
      <c r="AT571" s="20" t="s">
        <v>155</v>
      </c>
      <c r="AU571" s="20" t="s">
        <v>164</v>
      </c>
    </row>
    <row r="572" s="2" customFormat="1">
      <c r="A572" s="42"/>
      <c r="B572" s="43"/>
      <c r="C572" s="44"/>
      <c r="D572" s="226" t="s">
        <v>156</v>
      </c>
      <c r="E572" s="44"/>
      <c r="F572" s="227" t="s">
        <v>4090</v>
      </c>
      <c r="G572" s="44"/>
      <c r="H572" s="44"/>
      <c r="I572" s="223"/>
      <c r="J572" s="44"/>
      <c r="K572" s="44"/>
      <c r="L572" s="48"/>
      <c r="M572" s="224"/>
      <c r="N572" s="225"/>
      <c r="O572" s="88"/>
      <c r="P572" s="88"/>
      <c r="Q572" s="88"/>
      <c r="R572" s="88"/>
      <c r="S572" s="88"/>
      <c r="T572" s="89"/>
      <c r="U572" s="42"/>
      <c r="V572" s="42"/>
      <c r="W572" s="42"/>
      <c r="X572" s="42"/>
      <c r="Y572" s="42"/>
      <c r="Z572" s="42"/>
      <c r="AA572" s="42"/>
      <c r="AB572" s="42"/>
      <c r="AC572" s="42"/>
      <c r="AD572" s="42"/>
      <c r="AE572" s="42"/>
      <c r="AT572" s="20" t="s">
        <v>156</v>
      </c>
      <c r="AU572" s="20" t="s">
        <v>164</v>
      </c>
    </row>
    <row r="573" s="2" customFormat="1" ht="44.25" customHeight="1">
      <c r="A573" s="42"/>
      <c r="B573" s="43"/>
      <c r="C573" s="208" t="s">
        <v>1763</v>
      </c>
      <c r="D573" s="208" t="s">
        <v>149</v>
      </c>
      <c r="E573" s="209" t="s">
        <v>4091</v>
      </c>
      <c r="F573" s="210" t="s">
        <v>4092</v>
      </c>
      <c r="G573" s="211" t="s">
        <v>802</v>
      </c>
      <c r="H573" s="212">
        <v>1</v>
      </c>
      <c r="I573" s="213"/>
      <c r="J573" s="214">
        <f>ROUND(I573*H573,2)</f>
        <v>0</v>
      </c>
      <c r="K573" s="210" t="s">
        <v>152</v>
      </c>
      <c r="L573" s="48"/>
      <c r="M573" s="215" t="s">
        <v>32</v>
      </c>
      <c r="N573" s="216" t="s">
        <v>49</v>
      </c>
      <c r="O573" s="88"/>
      <c r="P573" s="217">
        <f>O573*H573</f>
        <v>0</v>
      </c>
      <c r="Q573" s="217">
        <v>0</v>
      </c>
      <c r="R573" s="217">
        <f>Q573*H573</f>
        <v>0</v>
      </c>
      <c r="S573" s="217">
        <v>0</v>
      </c>
      <c r="T573" s="218">
        <f>S573*H573</f>
        <v>0</v>
      </c>
      <c r="U573" s="42"/>
      <c r="V573" s="42"/>
      <c r="W573" s="42"/>
      <c r="X573" s="42"/>
      <c r="Y573" s="42"/>
      <c r="Z573" s="42"/>
      <c r="AA573" s="42"/>
      <c r="AB573" s="42"/>
      <c r="AC573" s="42"/>
      <c r="AD573" s="42"/>
      <c r="AE573" s="42"/>
      <c r="AR573" s="219" t="s">
        <v>362</v>
      </c>
      <c r="AT573" s="219" t="s">
        <v>149</v>
      </c>
      <c r="AU573" s="219" t="s">
        <v>164</v>
      </c>
      <c r="AY573" s="20" t="s">
        <v>146</v>
      </c>
      <c r="BE573" s="220">
        <f>IF(N573="základní",J573,0)</f>
        <v>0</v>
      </c>
      <c r="BF573" s="220">
        <f>IF(N573="snížená",J573,0)</f>
        <v>0</v>
      </c>
      <c r="BG573" s="220">
        <f>IF(N573="zákl. přenesená",J573,0)</f>
        <v>0</v>
      </c>
      <c r="BH573" s="220">
        <f>IF(N573="sníž. přenesená",J573,0)</f>
        <v>0</v>
      </c>
      <c r="BI573" s="220">
        <f>IF(N573="nulová",J573,0)</f>
        <v>0</v>
      </c>
      <c r="BJ573" s="20" t="s">
        <v>86</v>
      </c>
      <c r="BK573" s="220">
        <f>ROUND(I573*H573,2)</f>
        <v>0</v>
      </c>
      <c r="BL573" s="20" t="s">
        <v>362</v>
      </c>
      <c r="BM573" s="219" t="s">
        <v>4093</v>
      </c>
    </row>
    <row r="574" s="2" customFormat="1">
      <c r="A574" s="42"/>
      <c r="B574" s="43"/>
      <c r="C574" s="44"/>
      <c r="D574" s="221" t="s">
        <v>155</v>
      </c>
      <c r="E574" s="44"/>
      <c r="F574" s="222" t="s">
        <v>4092</v>
      </c>
      <c r="G574" s="44"/>
      <c r="H574" s="44"/>
      <c r="I574" s="223"/>
      <c r="J574" s="44"/>
      <c r="K574" s="44"/>
      <c r="L574" s="48"/>
      <c r="M574" s="224"/>
      <c r="N574" s="225"/>
      <c r="O574" s="88"/>
      <c r="P574" s="88"/>
      <c r="Q574" s="88"/>
      <c r="R574" s="88"/>
      <c r="S574" s="88"/>
      <c r="T574" s="89"/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T574" s="20" t="s">
        <v>155</v>
      </c>
      <c r="AU574" s="20" t="s">
        <v>164</v>
      </c>
    </row>
    <row r="575" s="2" customFormat="1">
      <c r="A575" s="42"/>
      <c r="B575" s="43"/>
      <c r="C575" s="44"/>
      <c r="D575" s="226" t="s">
        <v>156</v>
      </c>
      <c r="E575" s="44"/>
      <c r="F575" s="227" t="s">
        <v>4094</v>
      </c>
      <c r="G575" s="44"/>
      <c r="H575" s="44"/>
      <c r="I575" s="223"/>
      <c r="J575" s="44"/>
      <c r="K575" s="44"/>
      <c r="L575" s="48"/>
      <c r="M575" s="224"/>
      <c r="N575" s="225"/>
      <c r="O575" s="88"/>
      <c r="P575" s="88"/>
      <c r="Q575" s="88"/>
      <c r="R575" s="88"/>
      <c r="S575" s="88"/>
      <c r="T575" s="89"/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T575" s="20" t="s">
        <v>156</v>
      </c>
      <c r="AU575" s="20" t="s">
        <v>164</v>
      </c>
    </row>
    <row r="576" s="2" customFormat="1" ht="33" customHeight="1">
      <c r="A576" s="42"/>
      <c r="B576" s="43"/>
      <c r="C576" s="208" t="s">
        <v>1767</v>
      </c>
      <c r="D576" s="208" t="s">
        <v>149</v>
      </c>
      <c r="E576" s="209" t="s">
        <v>4095</v>
      </c>
      <c r="F576" s="210" t="s">
        <v>4096</v>
      </c>
      <c r="G576" s="211" t="s">
        <v>2698</v>
      </c>
      <c r="H576" s="212">
        <v>21</v>
      </c>
      <c r="I576" s="213"/>
      <c r="J576" s="214">
        <f>ROUND(I576*H576,2)</f>
        <v>0</v>
      </c>
      <c r="K576" s="210" t="s">
        <v>2693</v>
      </c>
      <c r="L576" s="48"/>
      <c r="M576" s="215" t="s">
        <v>32</v>
      </c>
      <c r="N576" s="216" t="s">
        <v>49</v>
      </c>
      <c r="O576" s="88"/>
      <c r="P576" s="217">
        <f>O576*H576</f>
        <v>0</v>
      </c>
      <c r="Q576" s="217">
        <v>0</v>
      </c>
      <c r="R576" s="217">
        <f>Q576*H576</f>
        <v>0</v>
      </c>
      <c r="S576" s="217">
        <v>0</v>
      </c>
      <c r="T576" s="218">
        <f>S576*H576</f>
        <v>0</v>
      </c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R576" s="219" t="s">
        <v>362</v>
      </c>
      <c r="AT576" s="219" t="s">
        <v>149</v>
      </c>
      <c r="AU576" s="219" t="s">
        <v>164</v>
      </c>
      <c r="AY576" s="20" t="s">
        <v>146</v>
      </c>
      <c r="BE576" s="220">
        <f>IF(N576="základní",J576,0)</f>
        <v>0</v>
      </c>
      <c r="BF576" s="220">
        <f>IF(N576="snížená",J576,0)</f>
        <v>0</v>
      </c>
      <c r="BG576" s="220">
        <f>IF(N576="zákl. přenesená",J576,0)</f>
        <v>0</v>
      </c>
      <c r="BH576" s="220">
        <f>IF(N576="sníž. přenesená",J576,0)</f>
        <v>0</v>
      </c>
      <c r="BI576" s="220">
        <f>IF(N576="nulová",J576,0)</f>
        <v>0</v>
      </c>
      <c r="BJ576" s="20" t="s">
        <v>86</v>
      </c>
      <c r="BK576" s="220">
        <f>ROUND(I576*H576,2)</f>
        <v>0</v>
      </c>
      <c r="BL576" s="20" t="s">
        <v>362</v>
      </c>
      <c r="BM576" s="219" t="s">
        <v>4097</v>
      </c>
    </row>
    <row r="577" s="2" customFormat="1">
      <c r="A577" s="42"/>
      <c r="B577" s="43"/>
      <c r="C577" s="44"/>
      <c r="D577" s="221" t="s">
        <v>155</v>
      </c>
      <c r="E577" s="44"/>
      <c r="F577" s="222" t="s">
        <v>4096</v>
      </c>
      <c r="G577" s="44"/>
      <c r="H577" s="44"/>
      <c r="I577" s="223"/>
      <c r="J577" s="44"/>
      <c r="K577" s="44"/>
      <c r="L577" s="48"/>
      <c r="M577" s="224"/>
      <c r="N577" s="225"/>
      <c r="O577" s="88"/>
      <c r="P577" s="88"/>
      <c r="Q577" s="88"/>
      <c r="R577" s="88"/>
      <c r="S577" s="88"/>
      <c r="T577" s="89"/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T577" s="20" t="s">
        <v>155</v>
      </c>
      <c r="AU577" s="20" t="s">
        <v>164</v>
      </c>
    </row>
    <row r="578" s="2" customFormat="1" ht="44.25" customHeight="1">
      <c r="A578" s="42"/>
      <c r="B578" s="43"/>
      <c r="C578" s="208" t="s">
        <v>1771</v>
      </c>
      <c r="D578" s="208" t="s">
        <v>149</v>
      </c>
      <c r="E578" s="209" t="s">
        <v>4098</v>
      </c>
      <c r="F578" s="210" t="s">
        <v>4099</v>
      </c>
      <c r="G578" s="211" t="s">
        <v>802</v>
      </c>
      <c r="H578" s="212">
        <v>1</v>
      </c>
      <c r="I578" s="213"/>
      <c r="J578" s="214">
        <f>ROUND(I578*H578,2)</f>
        <v>0</v>
      </c>
      <c r="K578" s="210" t="s">
        <v>152</v>
      </c>
      <c r="L578" s="48"/>
      <c r="M578" s="215" t="s">
        <v>32</v>
      </c>
      <c r="N578" s="216" t="s">
        <v>49</v>
      </c>
      <c r="O578" s="88"/>
      <c r="P578" s="217">
        <f>O578*H578</f>
        <v>0</v>
      </c>
      <c r="Q578" s="217">
        <v>0</v>
      </c>
      <c r="R578" s="217">
        <f>Q578*H578</f>
        <v>0</v>
      </c>
      <c r="S578" s="217">
        <v>0</v>
      </c>
      <c r="T578" s="218">
        <f>S578*H578</f>
        <v>0</v>
      </c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R578" s="219" t="s">
        <v>362</v>
      </c>
      <c r="AT578" s="219" t="s">
        <v>149</v>
      </c>
      <c r="AU578" s="219" t="s">
        <v>164</v>
      </c>
      <c r="AY578" s="20" t="s">
        <v>146</v>
      </c>
      <c r="BE578" s="220">
        <f>IF(N578="základní",J578,0)</f>
        <v>0</v>
      </c>
      <c r="BF578" s="220">
        <f>IF(N578="snížená",J578,0)</f>
        <v>0</v>
      </c>
      <c r="BG578" s="220">
        <f>IF(N578="zákl. přenesená",J578,0)</f>
        <v>0</v>
      </c>
      <c r="BH578" s="220">
        <f>IF(N578="sníž. přenesená",J578,0)</f>
        <v>0</v>
      </c>
      <c r="BI578" s="220">
        <f>IF(N578="nulová",J578,0)</f>
        <v>0</v>
      </c>
      <c r="BJ578" s="20" t="s">
        <v>86</v>
      </c>
      <c r="BK578" s="220">
        <f>ROUND(I578*H578,2)</f>
        <v>0</v>
      </c>
      <c r="BL578" s="20" t="s">
        <v>362</v>
      </c>
      <c r="BM578" s="219" t="s">
        <v>4100</v>
      </c>
    </row>
    <row r="579" s="2" customFormat="1">
      <c r="A579" s="42"/>
      <c r="B579" s="43"/>
      <c r="C579" s="44"/>
      <c r="D579" s="221" t="s">
        <v>155</v>
      </c>
      <c r="E579" s="44"/>
      <c r="F579" s="222" t="s">
        <v>4099</v>
      </c>
      <c r="G579" s="44"/>
      <c r="H579" s="44"/>
      <c r="I579" s="223"/>
      <c r="J579" s="44"/>
      <c r="K579" s="44"/>
      <c r="L579" s="48"/>
      <c r="M579" s="224"/>
      <c r="N579" s="225"/>
      <c r="O579" s="88"/>
      <c r="P579" s="88"/>
      <c r="Q579" s="88"/>
      <c r="R579" s="88"/>
      <c r="S579" s="88"/>
      <c r="T579" s="89"/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  <c r="AT579" s="20" t="s">
        <v>155</v>
      </c>
      <c r="AU579" s="20" t="s">
        <v>164</v>
      </c>
    </row>
    <row r="580" s="2" customFormat="1">
      <c r="A580" s="42"/>
      <c r="B580" s="43"/>
      <c r="C580" s="44"/>
      <c r="D580" s="226" t="s">
        <v>156</v>
      </c>
      <c r="E580" s="44"/>
      <c r="F580" s="227" t="s">
        <v>4101</v>
      </c>
      <c r="G580" s="44"/>
      <c r="H580" s="44"/>
      <c r="I580" s="223"/>
      <c r="J580" s="44"/>
      <c r="K580" s="44"/>
      <c r="L580" s="48"/>
      <c r="M580" s="224"/>
      <c r="N580" s="225"/>
      <c r="O580" s="88"/>
      <c r="P580" s="88"/>
      <c r="Q580" s="88"/>
      <c r="R580" s="88"/>
      <c r="S580" s="88"/>
      <c r="T580" s="89"/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T580" s="20" t="s">
        <v>156</v>
      </c>
      <c r="AU580" s="20" t="s">
        <v>164</v>
      </c>
    </row>
    <row r="581" s="12" customFormat="1" ht="20.88" customHeight="1">
      <c r="A581" s="12"/>
      <c r="B581" s="192"/>
      <c r="C581" s="193"/>
      <c r="D581" s="194" t="s">
        <v>77</v>
      </c>
      <c r="E581" s="206" t="s">
        <v>4102</v>
      </c>
      <c r="F581" s="206" t="s">
        <v>2705</v>
      </c>
      <c r="G581" s="193"/>
      <c r="H581" s="193"/>
      <c r="I581" s="196"/>
      <c r="J581" s="207">
        <f>BK581</f>
        <v>0</v>
      </c>
      <c r="K581" s="193"/>
      <c r="L581" s="198"/>
      <c r="M581" s="199"/>
      <c r="N581" s="200"/>
      <c r="O581" s="200"/>
      <c r="P581" s="201">
        <f>SUM(P582:P604)</f>
        <v>0</v>
      </c>
      <c r="Q581" s="200"/>
      <c r="R581" s="201">
        <f>SUM(R582:R604)</f>
        <v>0</v>
      </c>
      <c r="S581" s="200"/>
      <c r="T581" s="202">
        <f>SUM(T582:T604)</f>
        <v>0</v>
      </c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R581" s="203" t="s">
        <v>86</v>
      </c>
      <c r="AT581" s="204" t="s">
        <v>77</v>
      </c>
      <c r="AU581" s="204" t="s">
        <v>88</v>
      </c>
      <c r="AY581" s="203" t="s">
        <v>146</v>
      </c>
      <c r="BK581" s="205">
        <f>SUM(BK582:BK604)</f>
        <v>0</v>
      </c>
    </row>
    <row r="582" s="2" customFormat="1" ht="16.5" customHeight="1">
      <c r="A582" s="42"/>
      <c r="B582" s="43"/>
      <c r="C582" s="208" t="s">
        <v>1791</v>
      </c>
      <c r="D582" s="208" t="s">
        <v>149</v>
      </c>
      <c r="E582" s="209" t="s">
        <v>4103</v>
      </c>
      <c r="F582" s="210" t="s">
        <v>4104</v>
      </c>
      <c r="G582" s="211" t="s">
        <v>2698</v>
      </c>
      <c r="H582" s="212">
        <v>12</v>
      </c>
      <c r="I582" s="213"/>
      <c r="J582" s="214">
        <f>ROUND(I582*H582,2)</f>
        <v>0</v>
      </c>
      <c r="K582" s="210" t="s">
        <v>2693</v>
      </c>
      <c r="L582" s="48"/>
      <c r="M582" s="215" t="s">
        <v>32</v>
      </c>
      <c r="N582" s="216" t="s">
        <v>49</v>
      </c>
      <c r="O582" s="88"/>
      <c r="P582" s="217">
        <f>O582*H582</f>
        <v>0</v>
      </c>
      <c r="Q582" s="217">
        <v>0</v>
      </c>
      <c r="R582" s="217">
        <f>Q582*H582</f>
        <v>0</v>
      </c>
      <c r="S582" s="217">
        <v>0</v>
      </c>
      <c r="T582" s="218">
        <f>S582*H582</f>
        <v>0</v>
      </c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  <c r="AE582" s="42"/>
      <c r="AR582" s="219" t="s">
        <v>362</v>
      </c>
      <c r="AT582" s="219" t="s">
        <v>149</v>
      </c>
      <c r="AU582" s="219" t="s">
        <v>164</v>
      </c>
      <c r="AY582" s="20" t="s">
        <v>146</v>
      </c>
      <c r="BE582" s="220">
        <f>IF(N582="základní",J582,0)</f>
        <v>0</v>
      </c>
      <c r="BF582" s="220">
        <f>IF(N582="snížená",J582,0)</f>
        <v>0</v>
      </c>
      <c r="BG582" s="220">
        <f>IF(N582="zákl. přenesená",J582,0)</f>
        <v>0</v>
      </c>
      <c r="BH582" s="220">
        <f>IF(N582="sníž. přenesená",J582,0)</f>
        <v>0</v>
      </c>
      <c r="BI582" s="220">
        <f>IF(N582="nulová",J582,0)</f>
        <v>0</v>
      </c>
      <c r="BJ582" s="20" t="s">
        <v>86</v>
      </c>
      <c r="BK582" s="220">
        <f>ROUND(I582*H582,2)</f>
        <v>0</v>
      </c>
      <c r="BL582" s="20" t="s">
        <v>362</v>
      </c>
      <c r="BM582" s="219" t="s">
        <v>4105</v>
      </c>
    </row>
    <row r="583" s="2" customFormat="1">
      <c r="A583" s="42"/>
      <c r="B583" s="43"/>
      <c r="C583" s="44"/>
      <c r="D583" s="221" t="s">
        <v>155</v>
      </c>
      <c r="E583" s="44"/>
      <c r="F583" s="222" t="s">
        <v>4104</v>
      </c>
      <c r="G583" s="44"/>
      <c r="H583" s="44"/>
      <c r="I583" s="223"/>
      <c r="J583" s="44"/>
      <c r="K583" s="44"/>
      <c r="L583" s="48"/>
      <c r="M583" s="224"/>
      <c r="N583" s="225"/>
      <c r="O583" s="88"/>
      <c r="P583" s="88"/>
      <c r="Q583" s="88"/>
      <c r="R583" s="88"/>
      <c r="S583" s="88"/>
      <c r="T583" s="89"/>
      <c r="U583" s="42"/>
      <c r="V583" s="42"/>
      <c r="W583" s="42"/>
      <c r="X583" s="42"/>
      <c r="Y583" s="42"/>
      <c r="Z583" s="42"/>
      <c r="AA583" s="42"/>
      <c r="AB583" s="42"/>
      <c r="AC583" s="42"/>
      <c r="AD583" s="42"/>
      <c r="AE583" s="42"/>
      <c r="AT583" s="20" t="s">
        <v>155</v>
      </c>
      <c r="AU583" s="20" t="s">
        <v>164</v>
      </c>
    </row>
    <row r="584" s="2" customFormat="1" ht="16.5" customHeight="1">
      <c r="A584" s="42"/>
      <c r="B584" s="43"/>
      <c r="C584" s="208" t="s">
        <v>1795</v>
      </c>
      <c r="D584" s="208" t="s">
        <v>149</v>
      </c>
      <c r="E584" s="209" t="s">
        <v>4106</v>
      </c>
      <c r="F584" s="210" t="s">
        <v>4107</v>
      </c>
      <c r="G584" s="211" t="s">
        <v>2698</v>
      </c>
      <c r="H584" s="212">
        <v>16</v>
      </c>
      <c r="I584" s="213"/>
      <c r="J584" s="214">
        <f>ROUND(I584*H584,2)</f>
        <v>0</v>
      </c>
      <c r="K584" s="210" t="s">
        <v>2693</v>
      </c>
      <c r="L584" s="48"/>
      <c r="M584" s="215" t="s">
        <v>32</v>
      </c>
      <c r="N584" s="216" t="s">
        <v>49</v>
      </c>
      <c r="O584" s="88"/>
      <c r="P584" s="217">
        <f>O584*H584</f>
        <v>0</v>
      </c>
      <c r="Q584" s="217">
        <v>0</v>
      </c>
      <c r="R584" s="217">
        <f>Q584*H584</f>
        <v>0</v>
      </c>
      <c r="S584" s="217">
        <v>0</v>
      </c>
      <c r="T584" s="218">
        <f>S584*H584</f>
        <v>0</v>
      </c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  <c r="AE584" s="42"/>
      <c r="AR584" s="219" t="s">
        <v>362</v>
      </c>
      <c r="AT584" s="219" t="s">
        <v>149</v>
      </c>
      <c r="AU584" s="219" t="s">
        <v>164</v>
      </c>
      <c r="AY584" s="20" t="s">
        <v>146</v>
      </c>
      <c r="BE584" s="220">
        <f>IF(N584="základní",J584,0)</f>
        <v>0</v>
      </c>
      <c r="BF584" s="220">
        <f>IF(N584="snížená",J584,0)</f>
        <v>0</v>
      </c>
      <c r="BG584" s="220">
        <f>IF(N584="zákl. přenesená",J584,0)</f>
        <v>0</v>
      </c>
      <c r="BH584" s="220">
        <f>IF(N584="sníž. přenesená",J584,0)</f>
        <v>0</v>
      </c>
      <c r="BI584" s="220">
        <f>IF(N584="nulová",J584,0)</f>
        <v>0</v>
      </c>
      <c r="BJ584" s="20" t="s">
        <v>86</v>
      </c>
      <c r="BK584" s="220">
        <f>ROUND(I584*H584,2)</f>
        <v>0</v>
      </c>
      <c r="BL584" s="20" t="s">
        <v>362</v>
      </c>
      <c r="BM584" s="219" t="s">
        <v>4108</v>
      </c>
    </row>
    <row r="585" s="2" customFormat="1">
      <c r="A585" s="42"/>
      <c r="B585" s="43"/>
      <c r="C585" s="44"/>
      <c r="D585" s="221" t="s">
        <v>155</v>
      </c>
      <c r="E585" s="44"/>
      <c r="F585" s="222" t="s">
        <v>4107</v>
      </c>
      <c r="G585" s="44"/>
      <c r="H585" s="44"/>
      <c r="I585" s="223"/>
      <c r="J585" s="44"/>
      <c r="K585" s="44"/>
      <c r="L585" s="48"/>
      <c r="M585" s="224"/>
      <c r="N585" s="225"/>
      <c r="O585" s="88"/>
      <c r="P585" s="88"/>
      <c r="Q585" s="88"/>
      <c r="R585" s="88"/>
      <c r="S585" s="88"/>
      <c r="T585" s="89"/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/>
      <c r="AT585" s="20" t="s">
        <v>155</v>
      </c>
      <c r="AU585" s="20" t="s">
        <v>164</v>
      </c>
    </row>
    <row r="586" s="2" customFormat="1" ht="16.5" customHeight="1">
      <c r="A586" s="42"/>
      <c r="B586" s="43"/>
      <c r="C586" s="208" t="s">
        <v>1797</v>
      </c>
      <c r="D586" s="208" t="s">
        <v>149</v>
      </c>
      <c r="E586" s="209" t="s">
        <v>4109</v>
      </c>
      <c r="F586" s="210" t="s">
        <v>4110</v>
      </c>
      <c r="G586" s="211" t="s">
        <v>2698</v>
      </c>
      <c r="H586" s="212">
        <v>4</v>
      </c>
      <c r="I586" s="213"/>
      <c r="J586" s="214">
        <f>ROUND(I586*H586,2)</f>
        <v>0</v>
      </c>
      <c r="K586" s="210" t="s">
        <v>2693</v>
      </c>
      <c r="L586" s="48"/>
      <c r="M586" s="215" t="s">
        <v>32</v>
      </c>
      <c r="N586" s="216" t="s">
        <v>49</v>
      </c>
      <c r="O586" s="88"/>
      <c r="P586" s="217">
        <f>O586*H586</f>
        <v>0</v>
      </c>
      <c r="Q586" s="217">
        <v>0</v>
      </c>
      <c r="R586" s="217">
        <f>Q586*H586</f>
        <v>0</v>
      </c>
      <c r="S586" s="217">
        <v>0</v>
      </c>
      <c r="T586" s="218">
        <f>S586*H586</f>
        <v>0</v>
      </c>
      <c r="U586" s="42"/>
      <c r="V586" s="42"/>
      <c r="W586" s="42"/>
      <c r="X586" s="42"/>
      <c r="Y586" s="42"/>
      <c r="Z586" s="42"/>
      <c r="AA586" s="42"/>
      <c r="AB586" s="42"/>
      <c r="AC586" s="42"/>
      <c r="AD586" s="42"/>
      <c r="AE586" s="42"/>
      <c r="AR586" s="219" t="s">
        <v>362</v>
      </c>
      <c r="AT586" s="219" t="s">
        <v>149</v>
      </c>
      <c r="AU586" s="219" t="s">
        <v>164</v>
      </c>
      <c r="AY586" s="20" t="s">
        <v>146</v>
      </c>
      <c r="BE586" s="220">
        <f>IF(N586="základní",J586,0)</f>
        <v>0</v>
      </c>
      <c r="BF586" s="220">
        <f>IF(N586="snížená",J586,0)</f>
        <v>0</v>
      </c>
      <c r="BG586" s="220">
        <f>IF(N586="zákl. přenesená",J586,0)</f>
        <v>0</v>
      </c>
      <c r="BH586" s="220">
        <f>IF(N586="sníž. přenesená",J586,0)</f>
        <v>0</v>
      </c>
      <c r="BI586" s="220">
        <f>IF(N586="nulová",J586,0)</f>
        <v>0</v>
      </c>
      <c r="BJ586" s="20" t="s">
        <v>86</v>
      </c>
      <c r="BK586" s="220">
        <f>ROUND(I586*H586,2)</f>
        <v>0</v>
      </c>
      <c r="BL586" s="20" t="s">
        <v>362</v>
      </c>
      <c r="BM586" s="219" t="s">
        <v>4111</v>
      </c>
    </row>
    <row r="587" s="2" customFormat="1">
      <c r="A587" s="42"/>
      <c r="B587" s="43"/>
      <c r="C587" s="44"/>
      <c r="D587" s="221" t="s">
        <v>155</v>
      </c>
      <c r="E587" s="44"/>
      <c r="F587" s="222" t="s">
        <v>4110</v>
      </c>
      <c r="G587" s="44"/>
      <c r="H587" s="44"/>
      <c r="I587" s="223"/>
      <c r="J587" s="44"/>
      <c r="K587" s="44"/>
      <c r="L587" s="48"/>
      <c r="M587" s="224"/>
      <c r="N587" s="225"/>
      <c r="O587" s="88"/>
      <c r="P587" s="88"/>
      <c r="Q587" s="88"/>
      <c r="R587" s="88"/>
      <c r="S587" s="88"/>
      <c r="T587" s="89"/>
      <c r="U587" s="42"/>
      <c r="V587" s="42"/>
      <c r="W587" s="42"/>
      <c r="X587" s="42"/>
      <c r="Y587" s="42"/>
      <c r="Z587" s="42"/>
      <c r="AA587" s="42"/>
      <c r="AB587" s="42"/>
      <c r="AC587" s="42"/>
      <c r="AD587" s="42"/>
      <c r="AE587" s="42"/>
      <c r="AT587" s="20" t="s">
        <v>155</v>
      </c>
      <c r="AU587" s="20" t="s">
        <v>164</v>
      </c>
    </row>
    <row r="588" s="2" customFormat="1" ht="16.5" customHeight="1">
      <c r="A588" s="42"/>
      <c r="B588" s="43"/>
      <c r="C588" s="208" t="s">
        <v>1808</v>
      </c>
      <c r="D588" s="208" t="s">
        <v>149</v>
      </c>
      <c r="E588" s="209" t="s">
        <v>4112</v>
      </c>
      <c r="F588" s="210" t="s">
        <v>4113</v>
      </c>
      <c r="G588" s="211" t="s">
        <v>2698</v>
      </c>
      <c r="H588" s="212">
        <v>8</v>
      </c>
      <c r="I588" s="213"/>
      <c r="J588" s="214">
        <f>ROUND(I588*H588,2)</f>
        <v>0</v>
      </c>
      <c r="K588" s="210" t="s">
        <v>2693</v>
      </c>
      <c r="L588" s="48"/>
      <c r="M588" s="215" t="s">
        <v>32</v>
      </c>
      <c r="N588" s="216" t="s">
        <v>49</v>
      </c>
      <c r="O588" s="88"/>
      <c r="P588" s="217">
        <f>O588*H588</f>
        <v>0</v>
      </c>
      <c r="Q588" s="217">
        <v>0</v>
      </c>
      <c r="R588" s="217">
        <f>Q588*H588</f>
        <v>0</v>
      </c>
      <c r="S588" s="217">
        <v>0</v>
      </c>
      <c r="T588" s="218">
        <f>S588*H588</f>
        <v>0</v>
      </c>
      <c r="U588" s="42"/>
      <c r="V588" s="42"/>
      <c r="W588" s="42"/>
      <c r="X588" s="42"/>
      <c r="Y588" s="42"/>
      <c r="Z588" s="42"/>
      <c r="AA588" s="42"/>
      <c r="AB588" s="42"/>
      <c r="AC588" s="42"/>
      <c r="AD588" s="42"/>
      <c r="AE588" s="42"/>
      <c r="AR588" s="219" t="s">
        <v>362</v>
      </c>
      <c r="AT588" s="219" t="s">
        <v>149</v>
      </c>
      <c r="AU588" s="219" t="s">
        <v>164</v>
      </c>
      <c r="AY588" s="20" t="s">
        <v>146</v>
      </c>
      <c r="BE588" s="220">
        <f>IF(N588="základní",J588,0)</f>
        <v>0</v>
      </c>
      <c r="BF588" s="220">
        <f>IF(N588="snížená",J588,0)</f>
        <v>0</v>
      </c>
      <c r="BG588" s="220">
        <f>IF(N588="zákl. přenesená",J588,0)</f>
        <v>0</v>
      </c>
      <c r="BH588" s="220">
        <f>IF(N588="sníž. přenesená",J588,0)</f>
        <v>0</v>
      </c>
      <c r="BI588" s="220">
        <f>IF(N588="nulová",J588,0)</f>
        <v>0</v>
      </c>
      <c r="BJ588" s="20" t="s">
        <v>86</v>
      </c>
      <c r="BK588" s="220">
        <f>ROUND(I588*H588,2)</f>
        <v>0</v>
      </c>
      <c r="BL588" s="20" t="s">
        <v>362</v>
      </c>
      <c r="BM588" s="219" t="s">
        <v>4114</v>
      </c>
    </row>
    <row r="589" s="2" customFormat="1">
      <c r="A589" s="42"/>
      <c r="B589" s="43"/>
      <c r="C589" s="44"/>
      <c r="D589" s="221" t="s">
        <v>155</v>
      </c>
      <c r="E589" s="44"/>
      <c r="F589" s="222" t="s">
        <v>4113</v>
      </c>
      <c r="G589" s="44"/>
      <c r="H589" s="44"/>
      <c r="I589" s="223"/>
      <c r="J589" s="44"/>
      <c r="K589" s="44"/>
      <c r="L589" s="48"/>
      <c r="M589" s="224"/>
      <c r="N589" s="225"/>
      <c r="O589" s="88"/>
      <c r="P589" s="88"/>
      <c r="Q589" s="88"/>
      <c r="R589" s="88"/>
      <c r="S589" s="88"/>
      <c r="T589" s="89"/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T589" s="20" t="s">
        <v>155</v>
      </c>
      <c r="AU589" s="20" t="s">
        <v>164</v>
      </c>
    </row>
    <row r="590" s="2" customFormat="1" ht="24.15" customHeight="1">
      <c r="A590" s="42"/>
      <c r="B590" s="43"/>
      <c r="C590" s="208" t="s">
        <v>1812</v>
      </c>
      <c r="D590" s="208" t="s">
        <v>149</v>
      </c>
      <c r="E590" s="209" t="s">
        <v>4115</v>
      </c>
      <c r="F590" s="210" t="s">
        <v>4116</v>
      </c>
      <c r="G590" s="211" t="s">
        <v>2698</v>
      </c>
      <c r="H590" s="212">
        <v>42</v>
      </c>
      <c r="I590" s="213"/>
      <c r="J590" s="214">
        <f>ROUND(I590*H590,2)</f>
        <v>0</v>
      </c>
      <c r="K590" s="210" t="s">
        <v>2693</v>
      </c>
      <c r="L590" s="48"/>
      <c r="M590" s="215" t="s">
        <v>32</v>
      </c>
      <c r="N590" s="216" t="s">
        <v>49</v>
      </c>
      <c r="O590" s="88"/>
      <c r="P590" s="217">
        <f>O590*H590</f>
        <v>0</v>
      </c>
      <c r="Q590" s="217">
        <v>0</v>
      </c>
      <c r="R590" s="217">
        <f>Q590*H590</f>
        <v>0</v>
      </c>
      <c r="S590" s="217">
        <v>0</v>
      </c>
      <c r="T590" s="218">
        <f>S590*H590</f>
        <v>0</v>
      </c>
      <c r="U590" s="42"/>
      <c r="V590" s="42"/>
      <c r="W590" s="42"/>
      <c r="X590" s="42"/>
      <c r="Y590" s="42"/>
      <c r="Z590" s="42"/>
      <c r="AA590" s="42"/>
      <c r="AB590" s="42"/>
      <c r="AC590" s="42"/>
      <c r="AD590" s="42"/>
      <c r="AE590" s="42"/>
      <c r="AR590" s="219" t="s">
        <v>362</v>
      </c>
      <c r="AT590" s="219" t="s">
        <v>149</v>
      </c>
      <c r="AU590" s="219" t="s">
        <v>164</v>
      </c>
      <c r="AY590" s="20" t="s">
        <v>146</v>
      </c>
      <c r="BE590" s="220">
        <f>IF(N590="základní",J590,0)</f>
        <v>0</v>
      </c>
      <c r="BF590" s="220">
        <f>IF(N590="snížená",J590,0)</f>
        <v>0</v>
      </c>
      <c r="BG590" s="220">
        <f>IF(N590="zákl. přenesená",J590,0)</f>
        <v>0</v>
      </c>
      <c r="BH590" s="220">
        <f>IF(N590="sníž. přenesená",J590,0)</f>
        <v>0</v>
      </c>
      <c r="BI590" s="220">
        <f>IF(N590="nulová",J590,0)</f>
        <v>0</v>
      </c>
      <c r="BJ590" s="20" t="s">
        <v>86</v>
      </c>
      <c r="BK590" s="220">
        <f>ROUND(I590*H590,2)</f>
        <v>0</v>
      </c>
      <c r="BL590" s="20" t="s">
        <v>362</v>
      </c>
      <c r="BM590" s="219" t="s">
        <v>4117</v>
      </c>
    </row>
    <row r="591" s="2" customFormat="1">
      <c r="A591" s="42"/>
      <c r="B591" s="43"/>
      <c r="C591" s="44"/>
      <c r="D591" s="221" t="s">
        <v>155</v>
      </c>
      <c r="E591" s="44"/>
      <c r="F591" s="222" t="s">
        <v>4116</v>
      </c>
      <c r="G591" s="44"/>
      <c r="H591" s="44"/>
      <c r="I591" s="223"/>
      <c r="J591" s="44"/>
      <c r="K591" s="44"/>
      <c r="L591" s="48"/>
      <c r="M591" s="224"/>
      <c r="N591" s="225"/>
      <c r="O591" s="88"/>
      <c r="P591" s="88"/>
      <c r="Q591" s="88"/>
      <c r="R591" s="88"/>
      <c r="S591" s="88"/>
      <c r="T591" s="89"/>
      <c r="U591" s="42"/>
      <c r="V591" s="42"/>
      <c r="W591" s="42"/>
      <c r="X591" s="42"/>
      <c r="Y591" s="42"/>
      <c r="Z591" s="42"/>
      <c r="AA591" s="42"/>
      <c r="AB591" s="42"/>
      <c r="AC591" s="42"/>
      <c r="AD591" s="42"/>
      <c r="AE591" s="42"/>
      <c r="AT591" s="20" t="s">
        <v>155</v>
      </c>
      <c r="AU591" s="20" t="s">
        <v>164</v>
      </c>
    </row>
    <row r="592" s="2" customFormat="1" ht="16.5" customHeight="1">
      <c r="A592" s="42"/>
      <c r="B592" s="43"/>
      <c r="C592" s="208" t="s">
        <v>1814</v>
      </c>
      <c r="D592" s="208" t="s">
        <v>149</v>
      </c>
      <c r="E592" s="209" t="s">
        <v>4118</v>
      </c>
      <c r="F592" s="210" t="s">
        <v>4119</v>
      </c>
      <c r="G592" s="211" t="s">
        <v>2698</v>
      </c>
      <c r="H592" s="212">
        <v>6</v>
      </c>
      <c r="I592" s="213"/>
      <c r="J592" s="214">
        <f>ROUND(I592*H592,2)</f>
        <v>0</v>
      </c>
      <c r="K592" s="210" t="s">
        <v>2693</v>
      </c>
      <c r="L592" s="48"/>
      <c r="M592" s="215" t="s">
        <v>32</v>
      </c>
      <c r="N592" s="216" t="s">
        <v>49</v>
      </c>
      <c r="O592" s="88"/>
      <c r="P592" s="217">
        <f>O592*H592</f>
        <v>0</v>
      </c>
      <c r="Q592" s="217">
        <v>0</v>
      </c>
      <c r="R592" s="217">
        <f>Q592*H592</f>
        <v>0</v>
      </c>
      <c r="S592" s="217">
        <v>0</v>
      </c>
      <c r="T592" s="218">
        <f>S592*H592</f>
        <v>0</v>
      </c>
      <c r="U592" s="42"/>
      <c r="V592" s="42"/>
      <c r="W592" s="42"/>
      <c r="X592" s="42"/>
      <c r="Y592" s="42"/>
      <c r="Z592" s="42"/>
      <c r="AA592" s="42"/>
      <c r="AB592" s="42"/>
      <c r="AC592" s="42"/>
      <c r="AD592" s="42"/>
      <c r="AE592" s="42"/>
      <c r="AR592" s="219" t="s">
        <v>362</v>
      </c>
      <c r="AT592" s="219" t="s">
        <v>149</v>
      </c>
      <c r="AU592" s="219" t="s">
        <v>164</v>
      </c>
      <c r="AY592" s="20" t="s">
        <v>146</v>
      </c>
      <c r="BE592" s="220">
        <f>IF(N592="základní",J592,0)</f>
        <v>0</v>
      </c>
      <c r="BF592" s="220">
        <f>IF(N592="snížená",J592,0)</f>
        <v>0</v>
      </c>
      <c r="BG592" s="220">
        <f>IF(N592="zákl. přenesená",J592,0)</f>
        <v>0</v>
      </c>
      <c r="BH592" s="220">
        <f>IF(N592="sníž. přenesená",J592,0)</f>
        <v>0</v>
      </c>
      <c r="BI592" s="220">
        <f>IF(N592="nulová",J592,0)</f>
        <v>0</v>
      </c>
      <c r="BJ592" s="20" t="s">
        <v>86</v>
      </c>
      <c r="BK592" s="220">
        <f>ROUND(I592*H592,2)</f>
        <v>0</v>
      </c>
      <c r="BL592" s="20" t="s">
        <v>362</v>
      </c>
      <c r="BM592" s="219" t="s">
        <v>4120</v>
      </c>
    </row>
    <row r="593" s="2" customFormat="1">
      <c r="A593" s="42"/>
      <c r="B593" s="43"/>
      <c r="C593" s="44"/>
      <c r="D593" s="221" t="s">
        <v>155</v>
      </c>
      <c r="E593" s="44"/>
      <c r="F593" s="222" t="s">
        <v>4119</v>
      </c>
      <c r="G593" s="44"/>
      <c r="H593" s="44"/>
      <c r="I593" s="223"/>
      <c r="J593" s="44"/>
      <c r="K593" s="44"/>
      <c r="L593" s="48"/>
      <c r="M593" s="224"/>
      <c r="N593" s="225"/>
      <c r="O593" s="88"/>
      <c r="P593" s="88"/>
      <c r="Q593" s="88"/>
      <c r="R593" s="88"/>
      <c r="S593" s="88"/>
      <c r="T593" s="89"/>
      <c r="U593" s="42"/>
      <c r="V593" s="42"/>
      <c r="W593" s="42"/>
      <c r="X593" s="42"/>
      <c r="Y593" s="42"/>
      <c r="Z593" s="42"/>
      <c r="AA593" s="42"/>
      <c r="AB593" s="42"/>
      <c r="AC593" s="42"/>
      <c r="AD593" s="42"/>
      <c r="AE593" s="42"/>
      <c r="AT593" s="20" t="s">
        <v>155</v>
      </c>
      <c r="AU593" s="20" t="s">
        <v>164</v>
      </c>
    </row>
    <row r="594" s="2" customFormat="1" ht="16.5" customHeight="1">
      <c r="A594" s="42"/>
      <c r="B594" s="43"/>
      <c r="C594" s="208" t="s">
        <v>1826</v>
      </c>
      <c r="D594" s="208" t="s">
        <v>149</v>
      </c>
      <c r="E594" s="209" t="s">
        <v>4121</v>
      </c>
      <c r="F594" s="210" t="s">
        <v>4122</v>
      </c>
      <c r="G594" s="211" t="s">
        <v>2698</v>
      </c>
      <c r="H594" s="212">
        <v>140</v>
      </c>
      <c r="I594" s="213"/>
      <c r="J594" s="214">
        <f>ROUND(I594*H594,2)</f>
        <v>0</v>
      </c>
      <c r="K594" s="210" t="s">
        <v>2693</v>
      </c>
      <c r="L594" s="48"/>
      <c r="M594" s="215" t="s">
        <v>32</v>
      </c>
      <c r="N594" s="216" t="s">
        <v>49</v>
      </c>
      <c r="O594" s="88"/>
      <c r="P594" s="217">
        <f>O594*H594</f>
        <v>0</v>
      </c>
      <c r="Q594" s="217">
        <v>0</v>
      </c>
      <c r="R594" s="217">
        <f>Q594*H594</f>
        <v>0</v>
      </c>
      <c r="S594" s="217">
        <v>0</v>
      </c>
      <c r="T594" s="218">
        <f>S594*H594</f>
        <v>0</v>
      </c>
      <c r="U594" s="42"/>
      <c r="V594" s="42"/>
      <c r="W594" s="42"/>
      <c r="X594" s="42"/>
      <c r="Y594" s="42"/>
      <c r="Z594" s="42"/>
      <c r="AA594" s="42"/>
      <c r="AB594" s="42"/>
      <c r="AC594" s="42"/>
      <c r="AD594" s="42"/>
      <c r="AE594" s="42"/>
      <c r="AR594" s="219" t="s">
        <v>362</v>
      </c>
      <c r="AT594" s="219" t="s">
        <v>149</v>
      </c>
      <c r="AU594" s="219" t="s">
        <v>164</v>
      </c>
      <c r="AY594" s="20" t="s">
        <v>146</v>
      </c>
      <c r="BE594" s="220">
        <f>IF(N594="základní",J594,0)</f>
        <v>0</v>
      </c>
      <c r="BF594" s="220">
        <f>IF(N594="snížená",J594,0)</f>
        <v>0</v>
      </c>
      <c r="BG594" s="220">
        <f>IF(N594="zákl. přenesená",J594,0)</f>
        <v>0</v>
      </c>
      <c r="BH594" s="220">
        <f>IF(N594="sníž. přenesená",J594,0)</f>
        <v>0</v>
      </c>
      <c r="BI594" s="220">
        <f>IF(N594="nulová",J594,0)</f>
        <v>0</v>
      </c>
      <c r="BJ594" s="20" t="s">
        <v>86</v>
      </c>
      <c r="BK594" s="220">
        <f>ROUND(I594*H594,2)</f>
        <v>0</v>
      </c>
      <c r="BL594" s="20" t="s">
        <v>362</v>
      </c>
      <c r="BM594" s="219" t="s">
        <v>4123</v>
      </c>
    </row>
    <row r="595" s="2" customFormat="1">
      <c r="A595" s="42"/>
      <c r="B595" s="43"/>
      <c r="C595" s="44"/>
      <c r="D595" s="221" t="s">
        <v>155</v>
      </c>
      <c r="E595" s="44"/>
      <c r="F595" s="222" t="s">
        <v>4122</v>
      </c>
      <c r="G595" s="44"/>
      <c r="H595" s="44"/>
      <c r="I595" s="223"/>
      <c r="J595" s="44"/>
      <c r="K595" s="44"/>
      <c r="L595" s="48"/>
      <c r="M595" s="224"/>
      <c r="N595" s="225"/>
      <c r="O595" s="88"/>
      <c r="P595" s="88"/>
      <c r="Q595" s="88"/>
      <c r="R595" s="88"/>
      <c r="S595" s="88"/>
      <c r="T595" s="89"/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  <c r="AE595" s="42"/>
      <c r="AT595" s="20" t="s">
        <v>155</v>
      </c>
      <c r="AU595" s="20" t="s">
        <v>164</v>
      </c>
    </row>
    <row r="596" s="2" customFormat="1" ht="16.5" customHeight="1">
      <c r="A596" s="42"/>
      <c r="B596" s="43"/>
      <c r="C596" s="208" t="s">
        <v>1830</v>
      </c>
      <c r="D596" s="208" t="s">
        <v>149</v>
      </c>
      <c r="E596" s="209" t="s">
        <v>4124</v>
      </c>
      <c r="F596" s="210" t="s">
        <v>4125</v>
      </c>
      <c r="G596" s="211" t="s">
        <v>2698</v>
      </c>
      <c r="H596" s="212">
        <v>4</v>
      </c>
      <c r="I596" s="213"/>
      <c r="J596" s="214">
        <f>ROUND(I596*H596,2)</f>
        <v>0</v>
      </c>
      <c r="K596" s="210" t="s">
        <v>2693</v>
      </c>
      <c r="L596" s="48"/>
      <c r="M596" s="215" t="s">
        <v>32</v>
      </c>
      <c r="N596" s="216" t="s">
        <v>49</v>
      </c>
      <c r="O596" s="88"/>
      <c r="P596" s="217">
        <f>O596*H596</f>
        <v>0</v>
      </c>
      <c r="Q596" s="217">
        <v>0</v>
      </c>
      <c r="R596" s="217">
        <f>Q596*H596</f>
        <v>0</v>
      </c>
      <c r="S596" s="217">
        <v>0</v>
      </c>
      <c r="T596" s="218">
        <f>S596*H596</f>
        <v>0</v>
      </c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R596" s="219" t="s">
        <v>362</v>
      </c>
      <c r="AT596" s="219" t="s">
        <v>149</v>
      </c>
      <c r="AU596" s="219" t="s">
        <v>164</v>
      </c>
      <c r="AY596" s="20" t="s">
        <v>146</v>
      </c>
      <c r="BE596" s="220">
        <f>IF(N596="základní",J596,0)</f>
        <v>0</v>
      </c>
      <c r="BF596" s="220">
        <f>IF(N596="snížená",J596,0)</f>
        <v>0</v>
      </c>
      <c r="BG596" s="220">
        <f>IF(N596="zákl. přenesená",J596,0)</f>
        <v>0</v>
      </c>
      <c r="BH596" s="220">
        <f>IF(N596="sníž. přenesená",J596,0)</f>
        <v>0</v>
      </c>
      <c r="BI596" s="220">
        <f>IF(N596="nulová",J596,0)</f>
        <v>0</v>
      </c>
      <c r="BJ596" s="20" t="s">
        <v>86</v>
      </c>
      <c r="BK596" s="220">
        <f>ROUND(I596*H596,2)</f>
        <v>0</v>
      </c>
      <c r="BL596" s="20" t="s">
        <v>362</v>
      </c>
      <c r="BM596" s="219" t="s">
        <v>4126</v>
      </c>
    </row>
    <row r="597" s="2" customFormat="1">
      <c r="A597" s="42"/>
      <c r="B597" s="43"/>
      <c r="C597" s="44"/>
      <c r="D597" s="221" t="s">
        <v>155</v>
      </c>
      <c r="E597" s="44"/>
      <c r="F597" s="222" t="s">
        <v>4125</v>
      </c>
      <c r="G597" s="44"/>
      <c r="H597" s="44"/>
      <c r="I597" s="223"/>
      <c r="J597" s="44"/>
      <c r="K597" s="44"/>
      <c r="L597" s="48"/>
      <c r="M597" s="224"/>
      <c r="N597" s="225"/>
      <c r="O597" s="88"/>
      <c r="P597" s="88"/>
      <c r="Q597" s="88"/>
      <c r="R597" s="88"/>
      <c r="S597" s="88"/>
      <c r="T597" s="89"/>
      <c r="U597" s="42"/>
      <c r="V597" s="42"/>
      <c r="W597" s="42"/>
      <c r="X597" s="42"/>
      <c r="Y597" s="42"/>
      <c r="Z597" s="42"/>
      <c r="AA597" s="42"/>
      <c r="AB597" s="42"/>
      <c r="AC597" s="42"/>
      <c r="AD597" s="42"/>
      <c r="AE597" s="42"/>
      <c r="AT597" s="20" t="s">
        <v>155</v>
      </c>
      <c r="AU597" s="20" t="s">
        <v>164</v>
      </c>
    </row>
    <row r="598" s="2" customFormat="1" ht="44.25" customHeight="1">
      <c r="A598" s="42"/>
      <c r="B598" s="43"/>
      <c r="C598" s="208" t="s">
        <v>1834</v>
      </c>
      <c r="D598" s="208" t="s">
        <v>149</v>
      </c>
      <c r="E598" s="209" t="s">
        <v>4127</v>
      </c>
      <c r="F598" s="210" t="s">
        <v>4128</v>
      </c>
      <c r="G598" s="211" t="s">
        <v>802</v>
      </c>
      <c r="H598" s="212">
        <v>1</v>
      </c>
      <c r="I598" s="213"/>
      <c r="J598" s="214">
        <f>ROUND(I598*H598,2)</f>
        <v>0</v>
      </c>
      <c r="K598" s="210" t="s">
        <v>152</v>
      </c>
      <c r="L598" s="48"/>
      <c r="M598" s="215" t="s">
        <v>32</v>
      </c>
      <c r="N598" s="216" t="s">
        <v>49</v>
      </c>
      <c r="O598" s="88"/>
      <c r="P598" s="217">
        <f>O598*H598</f>
        <v>0</v>
      </c>
      <c r="Q598" s="217">
        <v>0</v>
      </c>
      <c r="R598" s="217">
        <f>Q598*H598</f>
        <v>0</v>
      </c>
      <c r="S598" s="217">
        <v>0</v>
      </c>
      <c r="T598" s="218">
        <f>S598*H598</f>
        <v>0</v>
      </c>
      <c r="U598" s="42"/>
      <c r="V598" s="42"/>
      <c r="W598" s="42"/>
      <c r="X598" s="42"/>
      <c r="Y598" s="42"/>
      <c r="Z598" s="42"/>
      <c r="AA598" s="42"/>
      <c r="AB598" s="42"/>
      <c r="AC598" s="42"/>
      <c r="AD598" s="42"/>
      <c r="AE598" s="42"/>
      <c r="AR598" s="219" t="s">
        <v>362</v>
      </c>
      <c r="AT598" s="219" t="s">
        <v>149</v>
      </c>
      <c r="AU598" s="219" t="s">
        <v>164</v>
      </c>
      <c r="AY598" s="20" t="s">
        <v>146</v>
      </c>
      <c r="BE598" s="220">
        <f>IF(N598="základní",J598,0)</f>
        <v>0</v>
      </c>
      <c r="BF598" s="220">
        <f>IF(N598="snížená",J598,0)</f>
        <v>0</v>
      </c>
      <c r="BG598" s="220">
        <f>IF(N598="zákl. přenesená",J598,0)</f>
        <v>0</v>
      </c>
      <c r="BH598" s="220">
        <f>IF(N598="sníž. přenesená",J598,0)</f>
        <v>0</v>
      </c>
      <c r="BI598" s="220">
        <f>IF(N598="nulová",J598,0)</f>
        <v>0</v>
      </c>
      <c r="BJ598" s="20" t="s">
        <v>86</v>
      </c>
      <c r="BK598" s="220">
        <f>ROUND(I598*H598,2)</f>
        <v>0</v>
      </c>
      <c r="BL598" s="20" t="s">
        <v>362</v>
      </c>
      <c r="BM598" s="219" t="s">
        <v>4129</v>
      </c>
    </row>
    <row r="599" s="2" customFormat="1">
      <c r="A599" s="42"/>
      <c r="B599" s="43"/>
      <c r="C599" s="44"/>
      <c r="D599" s="221" t="s">
        <v>155</v>
      </c>
      <c r="E599" s="44"/>
      <c r="F599" s="222" t="s">
        <v>4130</v>
      </c>
      <c r="G599" s="44"/>
      <c r="H599" s="44"/>
      <c r="I599" s="223"/>
      <c r="J599" s="44"/>
      <c r="K599" s="44"/>
      <c r="L599" s="48"/>
      <c r="M599" s="224"/>
      <c r="N599" s="225"/>
      <c r="O599" s="88"/>
      <c r="P599" s="88"/>
      <c r="Q599" s="88"/>
      <c r="R599" s="88"/>
      <c r="S599" s="88"/>
      <c r="T599" s="89"/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  <c r="AE599" s="42"/>
      <c r="AT599" s="20" t="s">
        <v>155</v>
      </c>
      <c r="AU599" s="20" t="s">
        <v>164</v>
      </c>
    </row>
    <row r="600" s="2" customFormat="1">
      <c r="A600" s="42"/>
      <c r="B600" s="43"/>
      <c r="C600" s="44"/>
      <c r="D600" s="226" t="s">
        <v>156</v>
      </c>
      <c r="E600" s="44"/>
      <c r="F600" s="227" t="s">
        <v>4131</v>
      </c>
      <c r="G600" s="44"/>
      <c r="H600" s="44"/>
      <c r="I600" s="223"/>
      <c r="J600" s="44"/>
      <c r="K600" s="44"/>
      <c r="L600" s="48"/>
      <c r="M600" s="224"/>
      <c r="N600" s="225"/>
      <c r="O600" s="88"/>
      <c r="P600" s="88"/>
      <c r="Q600" s="88"/>
      <c r="R600" s="88"/>
      <c r="S600" s="88"/>
      <c r="T600" s="89"/>
      <c r="U600" s="42"/>
      <c r="V600" s="42"/>
      <c r="W600" s="42"/>
      <c r="X600" s="42"/>
      <c r="Y600" s="42"/>
      <c r="Z600" s="42"/>
      <c r="AA600" s="42"/>
      <c r="AB600" s="42"/>
      <c r="AC600" s="42"/>
      <c r="AD600" s="42"/>
      <c r="AE600" s="42"/>
      <c r="AT600" s="20" t="s">
        <v>156</v>
      </c>
      <c r="AU600" s="20" t="s">
        <v>164</v>
      </c>
    </row>
    <row r="601" s="2" customFormat="1" ht="16.5" customHeight="1">
      <c r="A601" s="42"/>
      <c r="B601" s="43"/>
      <c r="C601" s="208" t="s">
        <v>1838</v>
      </c>
      <c r="D601" s="208" t="s">
        <v>149</v>
      </c>
      <c r="E601" s="209" t="s">
        <v>4132</v>
      </c>
      <c r="F601" s="210" t="s">
        <v>4133</v>
      </c>
      <c r="G601" s="211" t="s">
        <v>746</v>
      </c>
      <c r="H601" s="212">
        <v>1</v>
      </c>
      <c r="I601" s="213"/>
      <c r="J601" s="214">
        <f>ROUND(I601*H601,2)</f>
        <v>0</v>
      </c>
      <c r="K601" s="210" t="s">
        <v>32</v>
      </c>
      <c r="L601" s="48"/>
      <c r="M601" s="215" t="s">
        <v>32</v>
      </c>
      <c r="N601" s="216" t="s">
        <v>49</v>
      </c>
      <c r="O601" s="88"/>
      <c r="P601" s="217">
        <f>O601*H601</f>
        <v>0</v>
      </c>
      <c r="Q601" s="217">
        <v>0</v>
      </c>
      <c r="R601" s="217">
        <f>Q601*H601</f>
        <v>0</v>
      </c>
      <c r="S601" s="217">
        <v>0</v>
      </c>
      <c r="T601" s="218">
        <f>S601*H601</f>
        <v>0</v>
      </c>
      <c r="U601" s="42"/>
      <c r="V601" s="42"/>
      <c r="W601" s="42"/>
      <c r="X601" s="42"/>
      <c r="Y601" s="42"/>
      <c r="Z601" s="42"/>
      <c r="AA601" s="42"/>
      <c r="AB601" s="42"/>
      <c r="AC601" s="42"/>
      <c r="AD601" s="42"/>
      <c r="AE601" s="42"/>
      <c r="AR601" s="219" t="s">
        <v>362</v>
      </c>
      <c r="AT601" s="219" t="s">
        <v>149</v>
      </c>
      <c r="AU601" s="219" t="s">
        <v>164</v>
      </c>
      <c r="AY601" s="20" t="s">
        <v>146</v>
      </c>
      <c r="BE601" s="220">
        <f>IF(N601="základní",J601,0)</f>
        <v>0</v>
      </c>
      <c r="BF601" s="220">
        <f>IF(N601="snížená",J601,0)</f>
        <v>0</v>
      </c>
      <c r="BG601" s="220">
        <f>IF(N601="zákl. přenesená",J601,0)</f>
        <v>0</v>
      </c>
      <c r="BH601" s="220">
        <f>IF(N601="sníž. přenesená",J601,0)</f>
        <v>0</v>
      </c>
      <c r="BI601" s="220">
        <f>IF(N601="nulová",J601,0)</f>
        <v>0</v>
      </c>
      <c r="BJ601" s="20" t="s">
        <v>86</v>
      </c>
      <c r="BK601" s="220">
        <f>ROUND(I601*H601,2)</f>
        <v>0</v>
      </c>
      <c r="BL601" s="20" t="s">
        <v>362</v>
      </c>
      <c r="BM601" s="219" t="s">
        <v>4134</v>
      </c>
    </row>
    <row r="602" s="2" customFormat="1">
      <c r="A602" s="42"/>
      <c r="B602" s="43"/>
      <c r="C602" s="44"/>
      <c r="D602" s="221" t="s">
        <v>155</v>
      </c>
      <c r="E602" s="44"/>
      <c r="F602" s="222" t="s">
        <v>4133</v>
      </c>
      <c r="G602" s="44"/>
      <c r="H602" s="44"/>
      <c r="I602" s="223"/>
      <c r="J602" s="44"/>
      <c r="K602" s="44"/>
      <c r="L602" s="48"/>
      <c r="M602" s="224"/>
      <c r="N602" s="225"/>
      <c r="O602" s="88"/>
      <c r="P602" s="88"/>
      <c r="Q602" s="88"/>
      <c r="R602" s="88"/>
      <c r="S602" s="88"/>
      <c r="T602" s="89"/>
      <c r="U602" s="42"/>
      <c r="V602" s="42"/>
      <c r="W602" s="42"/>
      <c r="X602" s="42"/>
      <c r="Y602" s="42"/>
      <c r="Z602" s="42"/>
      <c r="AA602" s="42"/>
      <c r="AB602" s="42"/>
      <c r="AC602" s="42"/>
      <c r="AD602" s="42"/>
      <c r="AE602" s="42"/>
      <c r="AT602" s="20" t="s">
        <v>155</v>
      </c>
      <c r="AU602" s="20" t="s">
        <v>164</v>
      </c>
    </row>
    <row r="603" s="2" customFormat="1" ht="21.75" customHeight="1">
      <c r="A603" s="42"/>
      <c r="B603" s="43"/>
      <c r="C603" s="208" t="s">
        <v>1848</v>
      </c>
      <c r="D603" s="208" t="s">
        <v>149</v>
      </c>
      <c r="E603" s="209" t="s">
        <v>4135</v>
      </c>
      <c r="F603" s="210" t="s">
        <v>4136</v>
      </c>
      <c r="G603" s="211" t="s">
        <v>2709</v>
      </c>
      <c r="H603" s="212">
        <v>1</v>
      </c>
      <c r="I603" s="213"/>
      <c r="J603" s="214">
        <f>ROUND(I603*H603,2)</f>
        <v>0</v>
      </c>
      <c r="K603" s="210" t="s">
        <v>32</v>
      </c>
      <c r="L603" s="48"/>
      <c r="M603" s="215" t="s">
        <v>32</v>
      </c>
      <c r="N603" s="216" t="s">
        <v>49</v>
      </c>
      <c r="O603" s="88"/>
      <c r="P603" s="217">
        <f>O603*H603</f>
        <v>0</v>
      </c>
      <c r="Q603" s="217">
        <v>0</v>
      </c>
      <c r="R603" s="217">
        <f>Q603*H603</f>
        <v>0</v>
      </c>
      <c r="S603" s="217">
        <v>0</v>
      </c>
      <c r="T603" s="218">
        <f>S603*H603</f>
        <v>0</v>
      </c>
      <c r="U603" s="42"/>
      <c r="V603" s="42"/>
      <c r="W603" s="42"/>
      <c r="X603" s="42"/>
      <c r="Y603" s="42"/>
      <c r="Z603" s="42"/>
      <c r="AA603" s="42"/>
      <c r="AB603" s="42"/>
      <c r="AC603" s="42"/>
      <c r="AD603" s="42"/>
      <c r="AE603" s="42"/>
      <c r="AR603" s="219" t="s">
        <v>362</v>
      </c>
      <c r="AT603" s="219" t="s">
        <v>149</v>
      </c>
      <c r="AU603" s="219" t="s">
        <v>164</v>
      </c>
      <c r="AY603" s="20" t="s">
        <v>146</v>
      </c>
      <c r="BE603" s="220">
        <f>IF(N603="základní",J603,0)</f>
        <v>0</v>
      </c>
      <c r="BF603" s="220">
        <f>IF(N603="snížená",J603,0)</f>
        <v>0</v>
      </c>
      <c r="BG603" s="220">
        <f>IF(N603="zákl. přenesená",J603,0)</f>
        <v>0</v>
      </c>
      <c r="BH603" s="220">
        <f>IF(N603="sníž. přenesená",J603,0)</f>
        <v>0</v>
      </c>
      <c r="BI603" s="220">
        <f>IF(N603="nulová",J603,0)</f>
        <v>0</v>
      </c>
      <c r="BJ603" s="20" t="s">
        <v>86</v>
      </c>
      <c r="BK603" s="220">
        <f>ROUND(I603*H603,2)</f>
        <v>0</v>
      </c>
      <c r="BL603" s="20" t="s">
        <v>362</v>
      </c>
      <c r="BM603" s="219" t="s">
        <v>4137</v>
      </c>
    </row>
    <row r="604" s="2" customFormat="1">
      <c r="A604" s="42"/>
      <c r="B604" s="43"/>
      <c r="C604" s="44"/>
      <c r="D604" s="221" t="s">
        <v>155</v>
      </c>
      <c r="E604" s="44"/>
      <c r="F604" s="222" t="s">
        <v>4136</v>
      </c>
      <c r="G604" s="44"/>
      <c r="H604" s="44"/>
      <c r="I604" s="223"/>
      <c r="J604" s="44"/>
      <c r="K604" s="44"/>
      <c r="L604" s="48"/>
      <c r="M604" s="240"/>
      <c r="N604" s="241"/>
      <c r="O604" s="242"/>
      <c r="P604" s="242"/>
      <c r="Q604" s="242"/>
      <c r="R604" s="242"/>
      <c r="S604" s="242"/>
      <c r="T604" s="243"/>
      <c r="U604" s="42"/>
      <c r="V604" s="42"/>
      <c r="W604" s="42"/>
      <c r="X604" s="42"/>
      <c r="Y604" s="42"/>
      <c r="Z604" s="42"/>
      <c r="AA604" s="42"/>
      <c r="AB604" s="42"/>
      <c r="AC604" s="42"/>
      <c r="AD604" s="42"/>
      <c r="AE604" s="42"/>
      <c r="AT604" s="20" t="s">
        <v>155</v>
      </c>
      <c r="AU604" s="20" t="s">
        <v>164</v>
      </c>
    </row>
    <row r="605" s="2" customFormat="1" ht="6.96" customHeight="1">
      <c r="A605" s="42"/>
      <c r="B605" s="63"/>
      <c r="C605" s="64"/>
      <c r="D605" s="64"/>
      <c r="E605" s="64"/>
      <c r="F605" s="64"/>
      <c r="G605" s="64"/>
      <c r="H605" s="64"/>
      <c r="I605" s="64"/>
      <c r="J605" s="64"/>
      <c r="K605" s="64"/>
      <c r="L605" s="48"/>
      <c r="M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  <c r="AA605" s="42"/>
      <c r="AB605" s="42"/>
      <c r="AC605" s="42"/>
      <c r="AD605" s="42"/>
      <c r="AE605" s="42"/>
    </row>
  </sheetData>
  <sheetProtection sheet="1" autoFilter="0" formatColumns="0" formatRows="0" objects="1" scenarios="1" spinCount="100000" saltValue="0Bv4h0FNyxlcqsHMu9+4OPC9IiHx2BejuDZIAkB8B3ZXmrtPyyjNW3BQLEQBUC+IayV4T6QxFOYgaT8BfO9qPg==" hashValue="WO1P6/MIFpLhy8rhj5SyNnB19k3OEp3tF94norm+hO8m8eqba1eqJbHPJ42THJKYuX6ZuuM1rG/4nelF64LtUg==" algorithmName="SHA-512" password="EC2B"/>
  <autoFilter ref="C107:K604"/>
  <mergeCells count="9">
    <mergeCell ref="E7:H7"/>
    <mergeCell ref="E9:H9"/>
    <mergeCell ref="E18:H18"/>
    <mergeCell ref="E27:H27"/>
    <mergeCell ref="E48:H48"/>
    <mergeCell ref="E50:H50"/>
    <mergeCell ref="E98:H98"/>
    <mergeCell ref="E100:H100"/>
    <mergeCell ref="L2:V2"/>
  </mergeCells>
  <hyperlinks>
    <hyperlink ref="F344" r:id="rId1" display="https://podminky.urs.cz/item/CS_URS_2023_02/741210003"/>
    <hyperlink ref="F347" r:id="rId2" display="https://podminky.urs.cz/item/CS_URS_2023_02/741210001"/>
    <hyperlink ref="F350" r:id="rId3" display="https://podminky.urs.cz/item/CS_URS_2023_02/741231014"/>
    <hyperlink ref="F354" r:id="rId4" display="https://podminky.urs.cz/item/CS_URS_2023_02/741122643"/>
    <hyperlink ref="F357" r:id="rId5" display="https://podminky.urs.cz/item/CS_URS_2023_02/741122642"/>
    <hyperlink ref="F360" r:id="rId6" display="https://podminky.urs.cz/item/CS_URS_2023_02/741122641"/>
    <hyperlink ref="F363" r:id="rId7" display="https://podminky.urs.cz/item/CS_URS_2023_02/741122611"/>
    <hyperlink ref="F366" r:id="rId8" display="https://podminky.urs.cz/item/CS_URS_2023_02/741124701"/>
    <hyperlink ref="F369" r:id="rId9" display="https://podminky.urs.cz/item/CS_URS_2023_02/741120301"/>
    <hyperlink ref="F376" r:id="rId10" display="https://podminky.urs.cz/item/CS_URS_2023_02/741310201"/>
    <hyperlink ref="F379" r:id="rId11" display="https://podminky.urs.cz/item/CS_URS_2023_02/741310231"/>
    <hyperlink ref="F382" r:id="rId12" display="https://podminky.urs.cz/item/CS_URS_2023_02/741310233"/>
    <hyperlink ref="F385" r:id="rId13" display="https://podminky.urs.cz/item/CS_URS_2023_02/741310239"/>
    <hyperlink ref="F388" r:id="rId14" display="https://podminky.urs.cz/item/CS_URS_2023_02/741330371"/>
    <hyperlink ref="F391" r:id="rId15" display="https://podminky.urs.cz/item/CS_URS_2023_02/741311004"/>
    <hyperlink ref="F394" r:id="rId16" display="https://podminky.urs.cz/item/CS_URS_2023_02/741310251"/>
    <hyperlink ref="F397" r:id="rId17" display="https://podminky.urs.cz/item/CS_URS_2023_02/741310261"/>
    <hyperlink ref="F400" r:id="rId18" display="https://podminky.urs.cz/item/CS_URS_2023_02/741310263"/>
    <hyperlink ref="F403" r:id="rId19" display="https://podminky.urs.cz/item/CS_URS_2023_02/741310269"/>
    <hyperlink ref="F407" r:id="rId20" display="https://podminky.urs.cz/item/CS_URS_2023_02/741313042"/>
    <hyperlink ref="F414" r:id="rId21" display="https://podminky.urs.cz/item/CS_URS_2023_02/741313082"/>
    <hyperlink ref="F417" r:id="rId22" display="https://podminky.urs.cz/item/CS_URS_2023_02/741313082.1"/>
    <hyperlink ref="F420" r:id="rId23" display="https://podminky.urs.cz/item/CS_URS_2023_02/741111002"/>
    <hyperlink ref="F424" r:id="rId24" display="https://podminky.urs.cz/item/CS_URS_2023_02/741372111"/>
    <hyperlink ref="F427" r:id="rId25" display="https://podminky.urs.cz/item/CS_URS_2023_02/741372061"/>
    <hyperlink ref="F430" r:id="rId26" display="https://podminky.urs.cz/item/CS_URS_2023_02/741372062"/>
    <hyperlink ref="F434" r:id="rId27" display="https://podminky.urs.cz/item/CS_URS_2023_02/741910411"/>
    <hyperlink ref="F437" r:id="rId28" display="https://podminky.urs.cz/item/CS_URS_2023_02/741910412"/>
    <hyperlink ref="F442" r:id="rId29" display="https://podminky.urs.cz/item/CS_URS_2023_02/741910502"/>
    <hyperlink ref="F445" r:id="rId30" display="https://podminky.urs.cz/item/CS_URS_2023_02/741112061"/>
    <hyperlink ref="F448" r:id="rId31" display="https://podminky.urs.cz/item/CS_URS_2023_02/741112001"/>
    <hyperlink ref="F451" r:id="rId32" display="https://podminky.urs.cz/item/CS_URS_2023_02/741112101"/>
    <hyperlink ref="F454" r:id="rId33" display="https://podminky.urs.cz/item/CS_URS_2023_02/741231014"/>
    <hyperlink ref="F457" r:id="rId34" display="https://podminky.urs.cz/item/CS_URS_2023_02/741110002"/>
    <hyperlink ref="F462" r:id="rId35" display="https://podminky.urs.cz/item/CS_URS_2023_02/741420022"/>
    <hyperlink ref="F465" r:id="rId36" display="https://podminky.urs.cz/item/CS_URS_2023_02/460932111"/>
    <hyperlink ref="F476" r:id="rId37" display="https://podminky.urs.cz/item/CS_URS_2023_02/741410021"/>
    <hyperlink ref="F479" r:id="rId38" display="https://podminky.urs.cz/item/CS_URS_2023_02/741420011"/>
    <hyperlink ref="F482" r:id="rId39" display="https://podminky.urs.cz/item/CS_URS_2023_02/741420001"/>
    <hyperlink ref="F485" r:id="rId40" display="https://podminky.urs.cz/item/CS_URS_2023_02/HZS.009"/>
    <hyperlink ref="F488" r:id="rId41" display="https://podminky.urs.cz/item/CS_URS_2023_02/741420022"/>
    <hyperlink ref="F493" r:id="rId42" display="https://podminky.urs.cz/item/CS_URS_2023_02/741430003"/>
    <hyperlink ref="F496" r:id="rId43" display="https://podminky.urs.cz/item/CS_URS_2023_02/741420083"/>
    <hyperlink ref="F502" r:id="rId44" display="https://podminky.urs.cz/item/CS_URS_2023_02/741310251"/>
    <hyperlink ref="F505" r:id="rId45" display="https://podminky.urs.cz/item/CS_URS_2023_02/741313082"/>
    <hyperlink ref="F510" r:id="rId46" display="https://podminky.urs.cz/item/CS_URS_2023_02/741372061"/>
    <hyperlink ref="F513" r:id="rId47" display="https://podminky.urs.cz/item/CS_URS_2023_02/741122611"/>
    <hyperlink ref="F516" r:id="rId48" display="https://podminky.urs.cz/item/CS_URS_2023_02/741110511"/>
    <hyperlink ref="F519" r:id="rId49" display="https://podminky.urs.cz/item/CS_URS_2023_02/460932111"/>
    <hyperlink ref="F522" r:id="rId50" display="https://podminky.urs.cz/item/CS_URS_2023_02/741311002"/>
    <hyperlink ref="F530" r:id="rId51" display="https://podminky.urs.cz/item/CS_URS_2023_02/741210001"/>
    <hyperlink ref="F533" r:id="rId52" display="https://podminky.urs.cz/item/CS_URS_2023_02/741310201"/>
    <hyperlink ref="F536" r:id="rId53" display="https://podminky.urs.cz/item/CS_URS_2023_02/741313042"/>
    <hyperlink ref="F541" r:id="rId54" display="https://podminky.urs.cz/item/CS_URS_2023_02/741420022"/>
    <hyperlink ref="F544" r:id="rId55" display="https://podminky.urs.cz/item/CS_URS_2023_02/741372061"/>
    <hyperlink ref="F547" r:id="rId56" display="https://podminky.urs.cz/item/CS_URS_2023_02/741122611"/>
    <hyperlink ref="F553" r:id="rId57" display="https://podminky.urs.cz/item/CS_URS_2023_02/741730015"/>
    <hyperlink ref="F556" r:id="rId58" display="https://podminky.urs.cz/item/CS_URS_2023_02/741721214"/>
    <hyperlink ref="F559" r:id="rId59" display="https://podminky.urs.cz/item/CS_URS_2023_02/741740021"/>
    <hyperlink ref="F564" r:id="rId60" display="https://podminky.urs.cz/item/CS_URS_2023_02/741711002"/>
    <hyperlink ref="F567" r:id="rId61" display="https://podminky.urs.cz/item/CS_URS_2023_02/741120324"/>
    <hyperlink ref="F572" r:id="rId62" display="https://podminky.urs.cz/item/CS_URS_2023_02/741240021"/>
    <hyperlink ref="F575" r:id="rId63" display="https://podminky.urs.cz/item/CS_URS_2023_02/741361025"/>
    <hyperlink ref="F580" r:id="rId64" display="https://podminky.urs.cz/item/CS_URS_2023_02/741810001"/>
    <hyperlink ref="F600" r:id="rId65" display="https://podminky.urs.cz/item/CS_URS_2023_02/7418100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6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103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122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123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4138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24. 10. 2023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tr">
        <f>IF('Rekapitulace stavby'!AN19="","",'Rekapitulace stavby'!AN19)</f>
        <v/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tr">
        <f>IF('Rekapitulace stavby'!E20="","",'Rekapitulace stavby'!E20)</f>
        <v>Jakub Vilingr</v>
      </c>
      <c r="F24" s="42"/>
      <c r="G24" s="42"/>
      <c r="H24" s="42"/>
      <c r="I24" s="136" t="s">
        <v>34</v>
      </c>
      <c r="J24" s="140" t="str">
        <f>IF('Rekapitulace stavby'!AN20="","",'Rekapitulace stavby'!AN20)</f>
        <v/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ROUND(J84,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ROUND((SUM(BE84:BE364)),  2)</f>
        <v>0</v>
      </c>
      <c r="G33" s="42"/>
      <c r="H33" s="42"/>
      <c r="I33" s="152">
        <v>0.20999999999999999</v>
      </c>
      <c r="J33" s="151">
        <f>ROUND(((SUM(BE84:BE364))*I33),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ROUND((SUM(BF84:BF364)),  2)</f>
        <v>0</v>
      </c>
      <c r="G34" s="42"/>
      <c r="H34" s="42"/>
      <c r="I34" s="152">
        <v>0.14999999999999999</v>
      </c>
      <c r="J34" s="151">
        <f>ROUND(((SUM(BF84:BF364))*I34),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ROUND((SUM(BG84:BG364)),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ROUND((SUM(BH84:BH364)),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ROUND((SUM(BI84:BI364)),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125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123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SLP - D.1.4.3 - Slaboproud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24. 10. 2023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Jakub Vilingr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126</v>
      </c>
      <c r="D57" s="166"/>
      <c r="E57" s="166"/>
      <c r="F57" s="166"/>
      <c r="G57" s="166"/>
      <c r="H57" s="166"/>
      <c r="I57" s="166"/>
      <c r="J57" s="167" t="s">
        <v>127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J84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128</v>
      </c>
    </row>
    <row r="60" s="9" customFormat="1" ht="24.96" customHeight="1">
      <c r="A60" s="9"/>
      <c r="B60" s="169"/>
      <c r="C60" s="170"/>
      <c r="D60" s="171" t="s">
        <v>4139</v>
      </c>
      <c r="E60" s="172"/>
      <c r="F60" s="172"/>
      <c r="G60" s="172"/>
      <c r="H60" s="172"/>
      <c r="I60" s="172"/>
      <c r="J60" s="173">
        <f>J85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4140</v>
      </c>
      <c r="E61" s="178"/>
      <c r="F61" s="178"/>
      <c r="G61" s="178"/>
      <c r="H61" s="178"/>
      <c r="I61" s="178"/>
      <c r="J61" s="179">
        <f>J86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4141</v>
      </c>
      <c r="E62" s="178"/>
      <c r="F62" s="178"/>
      <c r="G62" s="178"/>
      <c r="H62" s="178"/>
      <c r="I62" s="178"/>
      <c r="J62" s="179">
        <f>J201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4142</v>
      </c>
      <c r="E63" s="178"/>
      <c r="F63" s="178"/>
      <c r="G63" s="178"/>
      <c r="H63" s="178"/>
      <c r="I63" s="178"/>
      <c r="J63" s="179">
        <f>J205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4143</v>
      </c>
      <c r="E64" s="178"/>
      <c r="F64" s="178"/>
      <c r="G64" s="178"/>
      <c r="H64" s="178"/>
      <c r="I64" s="178"/>
      <c r="J64" s="179">
        <f>J345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2"/>
      <c r="B65" s="43"/>
      <c r="C65" s="44"/>
      <c r="D65" s="44"/>
      <c r="E65" s="44"/>
      <c r="F65" s="44"/>
      <c r="G65" s="44"/>
      <c r="H65" s="44"/>
      <c r="I65" s="44"/>
      <c r="J65" s="44"/>
      <c r="K65" s="44"/>
      <c r="L65" s="138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6" s="2" customFormat="1" ht="6.96" customHeight="1">
      <c r="A66" s="42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38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</row>
    <row r="70" s="2" customFormat="1" ht="6.96" customHeight="1">
      <c r="A70" s="42"/>
      <c r="B70" s="65"/>
      <c r="C70" s="66"/>
      <c r="D70" s="66"/>
      <c r="E70" s="66"/>
      <c r="F70" s="66"/>
      <c r="G70" s="66"/>
      <c r="H70" s="66"/>
      <c r="I70" s="66"/>
      <c r="J70" s="66"/>
      <c r="K70" s="66"/>
      <c r="L70" s="13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1" s="2" customFormat="1" ht="24.96" customHeight="1">
      <c r="A71" s="42"/>
      <c r="B71" s="43"/>
      <c r="C71" s="26" t="s">
        <v>132</v>
      </c>
      <c r="D71" s="44"/>
      <c r="E71" s="44"/>
      <c r="F71" s="44"/>
      <c r="G71" s="44"/>
      <c r="H71" s="44"/>
      <c r="I71" s="44"/>
      <c r="J71" s="44"/>
      <c r="K71" s="44"/>
      <c r="L71" s="138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6.96" customHeight="1">
      <c r="A72" s="4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12" customHeight="1">
      <c r="A73" s="42"/>
      <c r="B73" s="43"/>
      <c r="C73" s="35" t="s">
        <v>16</v>
      </c>
      <c r="D73" s="44"/>
      <c r="E73" s="44"/>
      <c r="F73" s="44"/>
      <c r="G73" s="44"/>
      <c r="H73" s="44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26.25" customHeight="1">
      <c r="A74" s="42"/>
      <c r="B74" s="43"/>
      <c r="C74" s="44"/>
      <c r="D74" s="44"/>
      <c r="E74" s="164" t="str">
        <f>E7</f>
        <v>Novostavba zař. pro vých. a vzdělávání dětí a zahr. domku, Suchdol</v>
      </c>
      <c r="F74" s="35"/>
      <c r="G74" s="35"/>
      <c r="H74" s="35"/>
      <c r="I74" s="44"/>
      <c r="J74" s="44"/>
      <c r="K74" s="4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12" customHeight="1">
      <c r="A75" s="42"/>
      <c r="B75" s="43"/>
      <c r="C75" s="35" t="s">
        <v>123</v>
      </c>
      <c r="D75" s="44"/>
      <c r="E75" s="44"/>
      <c r="F75" s="44"/>
      <c r="G75" s="44"/>
      <c r="H75" s="44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16.5" customHeight="1">
      <c r="A76" s="42"/>
      <c r="B76" s="43"/>
      <c r="C76" s="44"/>
      <c r="D76" s="44"/>
      <c r="E76" s="73" t="str">
        <f>E9</f>
        <v>SLP - D.1.4.3 - Slaboproud</v>
      </c>
      <c r="F76" s="44"/>
      <c r="G76" s="44"/>
      <c r="H76" s="44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6.96" customHeight="1">
      <c r="A77" s="42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2" customHeight="1">
      <c r="A78" s="42"/>
      <c r="B78" s="43"/>
      <c r="C78" s="35" t="s">
        <v>22</v>
      </c>
      <c r="D78" s="44"/>
      <c r="E78" s="44"/>
      <c r="F78" s="30" t="str">
        <f>F12</f>
        <v>Suchdol</v>
      </c>
      <c r="G78" s="44"/>
      <c r="H78" s="44"/>
      <c r="I78" s="35" t="s">
        <v>24</v>
      </c>
      <c r="J78" s="76" t="str">
        <f>IF(J12="","",J12)</f>
        <v>24. 10. 2023</v>
      </c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25.65" customHeight="1">
      <c r="A80" s="42"/>
      <c r="B80" s="43"/>
      <c r="C80" s="35" t="s">
        <v>30</v>
      </c>
      <c r="D80" s="44"/>
      <c r="E80" s="44"/>
      <c r="F80" s="30" t="str">
        <f>E15</f>
        <v>Česká zemědělská univerzita v Praze. Kamýcká 129</v>
      </c>
      <c r="G80" s="44"/>
      <c r="H80" s="44"/>
      <c r="I80" s="35" t="s">
        <v>37</v>
      </c>
      <c r="J80" s="40" t="str">
        <f>E21</f>
        <v>PilsProjekt s.r.o., Částkova 74, Plzeň</v>
      </c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5.15" customHeight="1">
      <c r="A81" s="42"/>
      <c r="B81" s="43"/>
      <c r="C81" s="35" t="s">
        <v>35</v>
      </c>
      <c r="D81" s="44"/>
      <c r="E81" s="44"/>
      <c r="F81" s="30" t="str">
        <f>IF(E18="","",E18)</f>
        <v>Vyplň údaj</v>
      </c>
      <c r="G81" s="44"/>
      <c r="H81" s="44"/>
      <c r="I81" s="35" t="s">
        <v>40</v>
      </c>
      <c r="J81" s="40" t="str">
        <f>E24</f>
        <v>Jakub Vilingr</v>
      </c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0.32" customHeight="1">
      <c r="A82" s="42"/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11" customFormat="1" ht="29.28" customHeight="1">
      <c r="A83" s="181"/>
      <c r="B83" s="182"/>
      <c r="C83" s="183" t="s">
        <v>133</v>
      </c>
      <c r="D83" s="184" t="s">
        <v>63</v>
      </c>
      <c r="E83" s="184" t="s">
        <v>59</v>
      </c>
      <c r="F83" s="184" t="s">
        <v>60</v>
      </c>
      <c r="G83" s="184" t="s">
        <v>134</v>
      </c>
      <c r="H83" s="184" t="s">
        <v>135</v>
      </c>
      <c r="I83" s="184" t="s">
        <v>136</v>
      </c>
      <c r="J83" s="184" t="s">
        <v>127</v>
      </c>
      <c r="K83" s="185" t="s">
        <v>137</v>
      </c>
      <c r="L83" s="186"/>
      <c r="M83" s="96" t="s">
        <v>32</v>
      </c>
      <c r="N83" s="97" t="s">
        <v>48</v>
      </c>
      <c r="O83" s="97" t="s">
        <v>138</v>
      </c>
      <c r="P83" s="97" t="s">
        <v>139</v>
      </c>
      <c r="Q83" s="97" t="s">
        <v>140</v>
      </c>
      <c r="R83" s="97" t="s">
        <v>141</v>
      </c>
      <c r="S83" s="97" t="s">
        <v>142</v>
      </c>
      <c r="T83" s="98" t="s">
        <v>143</v>
      </c>
      <c r="U83" s="181"/>
      <c r="V83" s="181"/>
      <c r="W83" s="181"/>
      <c r="X83" s="181"/>
      <c r="Y83" s="181"/>
      <c r="Z83" s="181"/>
      <c r="AA83" s="181"/>
      <c r="AB83" s="181"/>
      <c r="AC83" s="181"/>
      <c r="AD83" s="181"/>
      <c r="AE83" s="181"/>
    </row>
    <row r="84" s="2" customFormat="1" ht="22.8" customHeight="1">
      <c r="A84" s="42"/>
      <c r="B84" s="43"/>
      <c r="C84" s="103" t="s">
        <v>144</v>
      </c>
      <c r="D84" s="44"/>
      <c r="E84" s="44"/>
      <c r="F84" s="44"/>
      <c r="G84" s="44"/>
      <c r="H84" s="44"/>
      <c r="I84" s="44"/>
      <c r="J84" s="187">
        <f>BK84</f>
        <v>0</v>
      </c>
      <c r="K84" s="44"/>
      <c r="L84" s="48"/>
      <c r="M84" s="99"/>
      <c r="N84" s="188"/>
      <c r="O84" s="100"/>
      <c r="P84" s="189">
        <f>P85</f>
        <v>0</v>
      </c>
      <c r="Q84" s="100"/>
      <c r="R84" s="189">
        <f>R85</f>
        <v>0</v>
      </c>
      <c r="S84" s="100"/>
      <c r="T84" s="190">
        <f>T85</f>
        <v>0</v>
      </c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T84" s="20" t="s">
        <v>77</v>
      </c>
      <c r="AU84" s="20" t="s">
        <v>128</v>
      </c>
      <c r="BK84" s="191">
        <f>BK85</f>
        <v>0</v>
      </c>
    </row>
    <row r="85" s="12" customFormat="1" ht="25.92" customHeight="1">
      <c r="A85" s="12"/>
      <c r="B85" s="192"/>
      <c r="C85" s="193"/>
      <c r="D85" s="194" t="s">
        <v>77</v>
      </c>
      <c r="E85" s="195" t="s">
        <v>1150</v>
      </c>
      <c r="F85" s="195" t="s">
        <v>4144</v>
      </c>
      <c r="G85" s="193"/>
      <c r="H85" s="193"/>
      <c r="I85" s="196"/>
      <c r="J85" s="197">
        <f>BK85</f>
        <v>0</v>
      </c>
      <c r="K85" s="193"/>
      <c r="L85" s="198"/>
      <c r="M85" s="199"/>
      <c r="N85" s="200"/>
      <c r="O85" s="200"/>
      <c r="P85" s="201">
        <f>P86+P201+P205+P345</f>
        <v>0</v>
      </c>
      <c r="Q85" s="200"/>
      <c r="R85" s="201">
        <f>R86+R201+R205+R345</f>
        <v>0</v>
      </c>
      <c r="S85" s="200"/>
      <c r="T85" s="202">
        <f>T86+T201+T205+T345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3" t="s">
        <v>88</v>
      </c>
      <c r="AT85" s="204" t="s">
        <v>77</v>
      </c>
      <c r="AU85" s="204" t="s">
        <v>78</v>
      </c>
      <c r="AY85" s="203" t="s">
        <v>146</v>
      </c>
      <c r="BK85" s="205">
        <f>BK86+BK201+BK205+BK345</f>
        <v>0</v>
      </c>
    </row>
    <row r="86" s="12" customFormat="1" ht="22.8" customHeight="1">
      <c r="A86" s="12"/>
      <c r="B86" s="192"/>
      <c r="C86" s="193"/>
      <c r="D86" s="194" t="s">
        <v>77</v>
      </c>
      <c r="E86" s="206" t="s">
        <v>4145</v>
      </c>
      <c r="F86" s="206" t="s">
        <v>3654</v>
      </c>
      <c r="G86" s="193"/>
      <c r="H86" s="193"/>
      <c r="I86" s="196"/>
      <c r="J86" s="207">
        <f>BK86</f>
        <v>0</v>
      </c>
      <c r="K86" s="193"/>
      <c r="L86" s="198"/>
      <c r="M86" s="199"/>
      <c r="N86" s="200"/>
      <c r="O86" s="200"/>
      <c r="P86" s="201">
        <f>SUM(P87:P200)</f>
        <v>0</v>
      </c>
      <c r="Q86" s="200"/>
      <c r="R86" s="201">
        <f>SUM(R87:R200)</f>
        <v>0</v>
      </c>
      <c r="S86" s="200"/>
      <c r="T86" s="202">
        <f>SUM(T87:T200)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3" t="s">
        <v>86</v>
      </c>
      <c r="AT86" s="204" t="s">
        <v>77</v>
      </c>
      <c r="AU86" s="204" t="s">
        <v>86</v>
      </c>
      <c r="AY86" s="203" t="s">
        <v>146</v>
      </c>
      <c r="BK86" s="205">
        <f>SUM(BK87:BK200)</f>
        <v>0</v>
      </c>
    </row>
    <row r="87" s="2" customFormat="1" ht="21.75" customHeight="1">
      <c r="A87" s="42"/>
      <c r="B87" s="43"/>
      <c r="C87" s="265" t="s">
        <v>86</v>
      </c>
      <c r="D87" s="265" t="s">
        <v>286</v>
      </c>
      <c r="E87" s="266" t="s">
        <v>4146</v>
      </c>
      <c r="F87" s="267" t="s">
        <v>4147</v>
      </c>
      <c r="G87" s="268" t="s">
        <v>802</v>
      </c>
      <c r="H87" s="269">
        <v>1</v>
      </c>
      <c r="I87" s="270"/>
      <c r="J87" s="271">
        <f>ROUND(I87*H87,2)</f>
        <v>0</v>
      </c>
      <c r="K87" s="267" t="s">
        <v>3659</v>
      </c>
      <c r="L87" s="272"/>
      <c r="M87" s="273" t="s">
        <v>32</v>
      </c>
      <c r="N87" s="274" t="s">
        <v>49</v>
      </c>
      <c r="O87" s="88"/>
      <c r="P87" s="217">
        <f>O87*H87</f>
        <v>0</v>
      </c>
      <c r="Q87" s="217">
        <v>0</v>
      </c>
      <c r="R87" s="217">
        <f>Q87*H87</f>
        <v>0</v>
      </c>
      <c r="S87" s="217">
        <v>0</v>
      </c>
      <c r="T87" s="218">
        <f>S87*H87</f>
        <v>0</v>
      </c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R87" s="219" t="s">
        <v>538</v>
      </c>
      <c r="AT87" s="219" t="s">
        <v>286</v>
      </c>
      <c r="AU87" s="219" t="s">
        <v>88</v>
      </c>
      <c r="AY87" s="20" t="s">
        <v>146</v>
      </c>
      <c r="BE87" s="220">
        <f>IF(N87="základní",J87,0)</f>
        <v>0</v>
      </c>
      <c r="BF87" s="220">
        <f>IF(N87="snížená",J87,0)</f>
        <v>0</v>
      </c>
      <c r="BG87" s="220">
        <f>IF(N87="zákl. přenesená",J87,0)</f>
        <v>0</v>
      </c>
      <c r="BH87" s="220">
        <f>IF(N87="sníž. přenesená",J87,0)</f>
        <v>0</v>
      </c>
      <c r="BI87" s="220">
        <f>IF(N87="nulová",J87,0)</f>
        <v>0</v>
      </c>
      <c r="BJ87" s="20" t="s">
        <v>86</v>
      </c>
      <c r="BK87" s="220">
        <f>ROUND(I87*H87,2)</f>
        <v>0</v>
      </c>
      <c r="BL87" s="20" t="s">
        <v>362</v>
      </c>
      <c r="BM87" s="219" t="s">
        <v>88</v>
      </c>
    </row>
    <row r="88" s="2" customFormat="1">
      <c r="A88" s="42"/>
      <c r="B88" s="43"/>
      <c r="C88" s="44"/>
      <c r="D88" s="221" t="s">
        <v>155</v>
      </c>
      <c r="E88" s="44"/>
      <c r="F88" s="222" t="s">
        <v>4147</v>
      </c>
      <c r="G88" s="44"/>
      <c r="H88" s="44"/>
      <c r="I88" s="223"/>
      <c r="J88" s="44"/>
      <c r="K88" s="44"/>
      <c r="L88" s="48"/>
      <c r="M88" s="224"/>
      <c r="N88" s="225"/>
      <c r="O88" s="88"/>
      <c r="P88" s="88"/>
      <c r="Q88" s="88"/>
      <c r="R88" s="88"/>
      <c r="S88" s="88"/>
      <c r="T88" s="89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T88" s="20" t="s">
        <v>155</v>
      </c>
      <c r="AU88" s="20" t="s">
        <v>88</v>
      </c>
    </row>
    <row r="89" s="2" customFormat="1">
      <c r="A89" s="42"/>
      <c r="B89" s="43"/>
      <c r="C89" s="44"/>
      <c r="D89" s="221" t="s">
        <v>162</v>
      </c>
      <c r="E89" s="44"/>
      <c r="F89" s="228" t="s">
        <v>4148</v>
      </c>
      <c r="G89" s="44"/>
      <c r="H89" s="44"/>
      <c r="I89" s="223"/>
      <c r="J89" s="44"/>
      <c r="K89" s="44"/>
      <c r="L89" s="48"/>
      <c r="M89" s="224"/>
      <c r="N89" s="225"/>
      <c r="O89" s="88"/>
      <c r="P89" s="88"/>
      <c r="Q89" s="88"/>
      <c r="R89" s="88"/>
      <c r="S89" s="88"/>
      <c r="T89" s="89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T89" s="20" t="s">
        <v>162</v>
      </c>
      <c r="AU89" s="20" t="s">
        <v>88</v>
      </c>
    </row>
    <row r="90" s="2" customFormat="1" ht="24.15" customHeight="1">
      <c r="A90" s="42"/>
      <c r="B90" s="43"/>
      <c r="C90" s="265" t="s">
        <v>88</v>
      </c>
      <c r="D90" s="265" t="s">
        <v>286</v>
      </c>
      <c r="E90" s="266" t="s">
        <v>4149</v>
      </c>
      <c r="F90" s="267" t="s">
        <v>4150</v>
      </c>
      <c r="G90" s="268" t="s">
        <v>802</v>
      </c>
      <c r="H90" s="269">
        <v>1</v>
      </c>
      <c r="I90" s="270"/>
      <c r="J90" s="271">
        <f>ROUND(I90*H90,2)</f>
        <v>0</v>
      </c>
      <c r="K90" s="267" t="s">
        <v>3659</v>
      </c>
      <c r="L90" s="272"/>
      <c r="M90" s="273" t="s">
        <v>32</v>
      </c>
      <c r="N90" s="274" t="s">
        <v>49</v>
      </c>
      <c r="O90" s="88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8">
        <f>S90*H90</f>
        <v>0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R90" s="219" t="s">
        <v>538</v>
      </c>
      <c r="AT90" s="219" t="s">
        <v>286</v>
      </c>
      <c r="AU90" s="219" t="s">
        <v>88</v>
      </c>
      <c r="AY90" s="20" t="s">
        <v>146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20" t="s">
        <v>86</v>
      </c>
      <c r="BK90" s="220">
        <f>ROUND(I90*H90,2)</f>
        <v>0</v>
      </c>
      <c r="BL90" s="20" t="s">
        <v>362</v>
      </c>
      <c r="BM90" s="219" t="s">
        <v>171</v>
      </c>
    </row>
    <row r="91" s="2" customFormat="1">
      <c r="A91" s="42"/>
      <c r="B91" s="43"/>
      <c r="C91" s="44"/>
      <c r="D91" s="221" t="s">
        <v>155</v>
      </c>
      <c r="E91" s="44"/>
      <c r="F91" s="222" t="s">
        <v>4150</v>
      </c>
      <c r="G91" s="44"/>
      <c r="H91" s="44"/>
      <c r="I91" s="223"/>
      <c r="J91" s="44"/>
      <c r="K91" s="44"/>
      <c r="L91" s="48"/>
      <c r="M91" s="224"/>
      <c r="N91" s="225"/>
      <c r="O91" s="88"/>
      <c r="P91" s="88"/>
      <c r="Q91" s="88"/>
      <c r="R91" s="88"/>
      <c r="S91" s="88"/>
      <c r="T91" s="89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155</v>
      </c>
      <c r="AU91" s="20" t="s">
        <v>88</v>
      </c>
    </row>
    <row r="92" s="2" customFormat="1" ht="16.5" customHeight="1">
      <c r="A92" s="42"/>
      <c r="B92" s="43"/>
      <c r="C92" s="265" t="s">
        <v>164</v>
      </c>
      <c r="D92" s="265" t="s">
        <v>286</v>
      </c>
      <c r="E92" s="266" t="s">
        <v>4151</v>
      </c>
      <c r="F92" s="267" t="s">
        <v>4152</v>
      </c>
      <c r="G92" s="268" t="s">
        <v>802</v>
      </c>
      <c r="H92" s="269">
        <v>36</v>
      </c>
      <c r="I92" s="270"/>
      <c r="J92" s="271">
        <f>ROUND(I92*H92,2)</f>
        <v>0</v>
      </c>
      <c r="K92" s="267" t="s">
        <v>3659</v>
      </c>
      <c r="L92" s="272"/>
      <c r="M92" s="273" t="s">
        <v>32</v>
      </c>
      <c r="N92" s="274" t="s">
        <v>49</v>
      </c>
      <c r="O92" s="88"/>
      <c r="P92" s="217">
        <f>O92*H92</f>
        <v>0</v>
      </c>
      <c r="Q92" s="217">
        <v>0</v>
      </c>
      <c r="R92" s="217">
        <f>Q92*H92</f>
        <v>0</v>
      </c>
      <c r="S92" s="217">
        <v>0</v>
      </c>
      <c r="T92" s="218">
        <f>S92*H92</f>
        <v>0</v>
      </c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R92" s="219" t="s">
        <v>538</v>
      </c>
      <c r="AT92" s="219" t="s">
        <v>286</v>
      </c>
      <c r="AU92" s="219" t="s">
        <v>88</v>
      </c>
      <c r="AY92" s="20" t="s">
        <v>146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20" t="s">
        <v>86</v>
      </c>
      <c r="BK92" s="220">
        <f>ROUND(I92*H92,2)</f>
        <v>0</v>
      </c>
      <c r="BL92" s="20" t="s">
        <v>362</v>
      </c>
      <c r="BM92" s="219" t="s">
        <v>181</v>
      </c>
    </row>
    <row r="93" s="2" customFormat="1">
      <c r="A93" s="42"/>
      <c r="B93" s="43"/>
      <c r="C93" s="44"/>
      <c r="D93" s="221" t="s">
        <v>155</v>
      </c>
      <c r="E93" s="44"/>
      <c r="F93" s="222" t="s">
        <v>4152</v>
      </c>
      <c r="G93" s="44"/>
      <c r="H93" s="44"/>
      <c r="I93" s="223"/>
      <c r="J93" s="44"/>
      <c r="K93" s="44"/>
      <c r="L93" s="48"/>
      <c r="M93" s="224"/>
      <c r="N93" s="225"/>
      <c r="O93" s="88"/>
      <c r="P93" s="88"/>
      <c r="Q93" s="88"/>
      <c r="R93" s="88"/>
      <c r="S93" s="88"/>
      <c r="T93" s="89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T93" s="20" t="s">
        <v>155</v>
      </c>
      <c r="AU93" s="20" t="s">
        <v>88</v>
      </c>
    </row>
    <row r="94" s="2" customFormat="1" ht="16.5" customHeight="1">
      <c r="A94" s="42"/>
      <c r="B94" s="43"/>
      <c r="C94" s="265" t="s">
        <v>171</v>
      </c>
      <c r="D94" s="265" t="s">
        <v>286</v>
      </c>
      <c r="E94" s="266" t="s">
        <v>4153</v>
      </c>
      <c r="F94" s="267" t="s">
        <v>4154</v>
      </c>
      <c r="G94" s="268" t="s">
        <v>802</v>
      </c>
      <c r="H94" s="269">
        <v>12</v>
      </c>
      <c r="I94" s="270"/>
      <c r="J94" s="271">
        <f>ROUND(I94*H94,2)</f>
        <v>0</v>
      </c>
      <c r="K94" s="267" t="s">
        <v>3659</v>
      </c>
      <c r="L94" s="272"/>
      <c r="M94" s="273" t="s">
        <v>32</v>
      </c>
      <c r="N94" s="274" t="s">
        <v>49</v>
      </c>
      <c r="O94" s="88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538</v>
      </c>
      <c r="AT94" s="219" t="s">
        <v>286</v>
      </c>
      <c r="AU94" s="219" t="s">
        <v>88</v>
      </c>
      <c r="AY94" s="20" t="s">
        <v>146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86</v>
      </c>
      <c r="BK94" s="220">
        <f>ROUND(I94*H94,2)</f>
        <v>0</v>
      </c>
      <c r="BL94" s="20" t="s">
        <v>362</v>
      </c>
      <c r="BM94" s="219" t="s">
        <v>277</v>
      </c>
    </row>
    <row r="95" s="2" customFormat="1">
      <c r="A95" s="42"/>
      <c r="B95" s="43"/>
      <c r="C95" s="44"/>
      <c r="D95" s="221" t="s">
        <v>155</v>
      </c>
      <c r="E95" s="44"/>
      <c r="F95" s="222" t="s">
        <v>4154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155</v>
      </c>
      <c r="AU95" s="20" t="s">
        <v>88</v>
      </c>
    </row>
    <row r="96" s="2" customFormat="1" ht="21.75" customHeight="1">
      <c r="A96" s="42"/>
      <c r="B96" s="43"/>
      <c r="C96" s="265" t="s">
        <v>145</v>
      </c>
      <c r="D96" s="265" t="s">
        <v>286</v>
      </c>
      <c r="E96" s="266" t="s">
        <v>4155</v>
      </c>
      <c r="F96" s="267" t="s">
        <v>4156</v>
      </c>
      <c r="G96" s="268" t="s">
        <v>802</v>
      </c>
      <c r="H96" s="269">
        <v>8</v>
      </c>
      <c r="I96" s="270"/>
      <c r="J96" s="271">
        <f>ROUND(I96*H96,2)</f>
        <v>0</v>
      </c>
      <c r="K96" s="267" t="s">
        <v>3659</v>
      </c>
      <c r="L96" s="272"/>
      <c r="M96" s="273" t="s">
        <v>32</v>
      </c>
      <c r="N96" s="274" t="s">
        <v>49</v>
      </c>
      <c r="O96" s="88"/>
      <c r="P96" s="217">
        <f>O96*H96</f>
        <v>0</v>
      </c>
      <c r="Q96" s="217">
        <v>0</v>
      </c>
      <c r="R96" s="217">
        <f>Q96*H96</f>
        <v>0</v>
      </c>
      <c r="S96" s="217">
        <v>0</v>
      </c>
      <c r="T96" s="218">
        <f>S96*H96</f>
        <v>0</v>
      </c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R96" s="219" t="s">
        <v>538</v>
      </c>
      <c r="AT96" s="219" t="s">
        <v>286</v>
      </c>
      <c r="AU96" s="219" t="s">
        <v>88</v>
      </c>
      <c r="AY96" s="20" t="s">
        <v>146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20" t="s">
        <v>86</v>
      </c>
      <c r="BK96" s="220">
        <f>ROUND(I96*H96,2)</f>
        <v>0</v>
      </c>
      <c r="BL96" s="20" t="s">
        <v>362</v>
      </c>
      <c r="BM96" s="219" t="s">
        <v>291</v>
      </c>
    </row>
    <row r="97" s="2" customFormat="1">
      <c r="A97" s="42"/>
      <c r="B97" s="43"/>
      <c r="C97" s="44"/>
      <c r="D97" s="221" t="s">
        <v>155</v>
      </c>
      <c r="E97" s="44"/>
      <c r="F97" s="222" t="s">
        <v>4156</v>
      </c>
      <c r="G97" s="44"/>
      <c r="H97" s="44"/>
      <c r="I97" s="223"/>
      <c r="J97" s="44"/>
      <c r="K97" s="44"/>
      <c r="L97" s="48"/>
      <c r="M97" s="224"/>
      <c r="N97" s="225"/>
      <c r="O97" s="88"/>
      <c r="P97" s="88"/>
      <c r="Q97" s="88"/>
      <c r="R97" s="88"/>
      <c r="S97" s="88"/>
      <c r="T97" s="89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T97" s="20" t="s">
        <v>155</v>
      </c>
      <c r="AU97" s="20" t="s">
        <v>88</v>
      </c>
    </row>
    <row r="98" s="2" customFormat="1" ht="16.5" customHeight="1">
      <c r="A98" s="42"/>
      <c r="B98" s="43"/>
      <c r="C98" s="265" t="s">
        <v>181</v>
      </c>
      <c r="D98" s="265" t="s">
        <v>286</v>
      </c>
      <c r="E98" s="266" t="s">
        <v>4157</v>
      </c>
      <c r="F98" s="267" t="s">
        <v>4158</v>
      </c>
      <c r="G98" s="268" t="s">
        <v>802</v>
      </c>
      <c r="H98" s="269">
        <v>4</v>
      </c>
      <c r="I98" s="270"/>
      <c r="J98" s="271">
        <f>ROUND(I98*H98,2)</f>
        <v>0</v>
      </c>
      <c r="K98" s="267" t="s">
        <v>3659</v>
      </c>
      <c r="L98" s="272"/>
      <c r="M98" s="273" t="s">
        <v>32</v>
      </c>
      <c r="N98" s="274" t="s">
        <v>49</v>
      </c>
      <c r="O98" s="88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R98" s="219" t="s">
        <v>538</v>
      </c>
      <c r="AT98" s="219" t="s">
        <v>286</v>
      </c>
      <c r="AU98" s="219" t="s">
        <v>88</v>
      </c>
      <c r="AY98" s="20" t="s">
        <v>146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20" t="s">
        <v>86</v>
      </c>
      <c r="BK98" s="220">
        <f>ROUND(I98*H98,2)</f>
        <v>0</v>
      </c>
      <c r="BL98" s="20" t="s">
        <v>362</v>
      </c>
      <c r="BM98" s="219" t="s">
        <v>311</v>
      </c>
    </row>
    <row r="99" s="2" customFormat="1">
      <c r="A99" s="42"/>
      <c r="B99" s="43"/>
      <c r="C99" s="44"/>
      <c r="D99" s="221" t="s">
        <v>155</v>
      </c>
      <c r="E99" s="44"/>
      <c r="F99" s="222" t="s">
        <v>4158</v>
      </c>
      <c r="G99" s="44"/>
      <c r="H99" s="44"/>
      <c r="I99" s="223"/>
      <c r="J99" s="44"/>
      <c r="K99" s="44"/>
      <c r="L99" s="48"/>
      <c r="M99" s="224"/>
      <c r="N99" s="225"/>
      <c r="O99" s="88"/>
      <c r="P99" s="88"/>
      <c r="Q99" s="88"/>
      <c r="R99" s="88"/>
      <c r="S99" s="88"/>
      <c r="T99" s="89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0" t="s">
        <v>155</v>
      </c>
      <c r="AU99" s="20" t="s">
        <v>88</v>
      </c>
    </row>
    <row r="100" s="2" customFormat="1" ht="24.15" customHeight="1">
      <c r="A100" s="42"/>
      <c r="B100" s="43"/>
      <c r="C100" s="265" t="s">
        <v>188</v>
      </c>
      <c r="D100" s="265" t="s">
        <v>286</v>
      </c>
      <c r="E100" s="266" t="s">
        <v>4159</v>
      </c>
      <c r="F100" s="267" t="s">
        <v>4160</v>
      </c>
      <c r="G100" s="268" t="s">
        <v>802</v>
      </c>
      <c r="H100" s="269">
        <v>4</v>
      </c>
      <c r="I100" s="270"/>
      <c r="J100" s="271">
        <f>ROUND(I100*H100,2)</f>
        <v>0</v>
      </c>
      <c r="K100" s="267" t="s">
        <v>3659</v>
      </c>
      <c r="L100" s="272"/>
      <c r="M100" s="273" t="s">
        <v>32</v>
      </c>
      <c r="N100" s="274" t="s">
        <v>49</v>
      </c>
      <c r="O100" s="88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19" t="s">
        <v>538</v>
      </c>
      <c r="AT100" s="219" t="s">
        <v>286</v>
      </c>
      <c r="AU100" s="219" t="s">
        <v>88</v>
      </c>
      <c r="AY100" s="20" t="s">
        <v>146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86</v>
      </c>
      <c r="BK100" s="220">
        <f>ROUND(I100*H100,2)</f>
        <v>0</v>
      </c>
      <c r="BL100" s="20" t="s">
        <v>362</v>
      </c>
      <c r="BM100" s="219" t="s">
        <v>346</v>
      </c>
    </row>
    <row r="101" s="2" customFormat="1">
      <c r="A101" s="42"/>
      <c r="B101" s="43"/>
      <c r="C101" s="44"/>
      <c r="D101" s="221" t="s">
        <v>155</v>
      </c>
      <c r="E101" s="44"/>
      <c r="F101" s="222" t="s">
        <v>4160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155</v>
      </c>
      <c r="AU101" s="20" t="s">
        <v>88</v>
      </c>
    </row>
    <row r="102" s="2" customFormat="1" ht="24.15" customHeight="1">
      <c r="A102" s="42"/>
      <c r="B102" s="43"/>
      <c r="C102" s="265" t="s">
        <v>277</v>
      </c>
      <c r="D102" s="265" t="s">
        <v>286</v>
      </c>
      <c r="E102" s="266" t="s">
        <v>4161</v>
      </c>
      <c r="F102" s="267" t="s">
        <v>4162</v>
      </c>
      <c r="G102" s="268" t="s">
        <v>802</v>
      </c>
      <c r="H102" s="269">
        <v>2</v>
      </c>
      <c r="I102" s="270"/>
      <c r="J102" s="271">
        <f>ROUND(I102*H102,2)</f>
        <v>0</v>
      </c>
      <c r="K102" s="267" t="s">
        <v>3659</v>
      </c>
      <c r="L102" s="272"/>
      <c r="M102" s="273" t="s">
        <v>32</v>
      </c>
      <c r="N102" s="274" t="s">
        <v>49</v>
      </c>
      <c r="O102" s="88"/>
      <c r="P102" s="217">
        <f>O102*H102</f>
        <v>0</v>
      </c>
      <c r="Q102" s="217">
        <v>0</v>
      </c>
      <c r="R102" s="217">
        <f>Q102*H102</f>
        <v>0</v>
      </c>
      <c r="S102" s="217">
        <v>0</v>
      </c>
      <c r="T102" s="218">
        <f>S102*H102</f>
        <v>0</v>
      </c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R102" s="219" t="s">
        <v>538</v>
      </c>
      <c r="AT102" s="219" t="s">
        <v>286</v>
      </c>
      <c r="AU102" s="219" t="s">
        <v>88</v>
      </c>
      <c r="AY102" s="20" t="s">
        <v>146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20" t="s">
        <v>86</v>
      </c>
      <c r="BK102" s="220">
        <f>ROUND(I102*H102,2)</f>
        <v>0</v>
      </c>
      <c r="BL102" s="20" t="s">
        <v>362</v>
      </c>
      <c r="BM102" s="219" t="s">
        <v>362</v>
      </c>
    </row>
    <row r="103" s="2" customFormat="1">
      <c r="A103" s="42"/>
      <c r="B103" s="43"/>
      <c r="C103" s="44"/>
      <c r="D103" s="221" t="s">
        <v>155</v>
      </c>
      <c r="E103" s="44"/>
      <c r="F103" s="222" t="s">
        <v>4162</v>
      </c>
      <c r="G103" s="44"/>
      <c r="H103" s="44"/>
      <c r="I103" s="223"/>
      <c r="J103" s="44"/>
      <c r="K103" s="44"/>
      <c r="L103" s="48"/>
      <c r="M103" s="224"/>
      <c r="N103" s="225"/>
      <c r="O103" s="88"/>
      <c r="P103" s="88"/>
      <c r="Q103" s="88"/>
      <c r="R103" s="88"/>
      <c r="S103" s="88"/>
      <c r="T103" s="89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T103" s="20" t="s">
        <v>155</v>
      </c>
      <c r="AU103" s="20" t="s">
        <v>88</v>
      </c>
    </row>
    <row r="104" s="2" customFormat="1" ht="16.5" customHeight="1">
      <c r="A104" s="42"/>
      <c r="B104" s="43"/>
      <c r="C104" s="265" t="s">
        <v>285</v>
      </c>
      <c r="D104" s="265" t="s">
        <v>286</v>
      </c>
      <c r="E104" s="266" t="s">
        <v>4163</v>
      </c>
      <c r="F104" s="267" t="s">
        <v>4164</v>
      </c>
      <c r="G104" s="268" t="s">
        <v>303</v>
      </c>
      <c r="H104" s="269">
        <v>5980</v>
      </c>
      <c r="I104" s="270"/>
      <c r="J104" s="271">
        <f>ROUND(I104*H104,2)</f>
        <v>0</v>
      </c>
      <c r="K104" s="267" t="s">
        <v>3659</v>
      </c>
      <c r="L104" s="272"/>
      <c r="M104" s="273" t="s">
        <v>32</v>
      </c>
      <c r="N104" s="274" t="s">
        <v>49</v>
      </c>
      <c r="O104" s="88"/>
      <c r="P104" s="217">
        <f>O104*H104</f>
        <v>0</v>
      </c>
      <c r="Q104" s="217">
        <v>0</v>
      </c>
      <c r="R104" s="217">
        <f>Q104*H104</f>
        <v>0</v>
      </c>
      <c r="S104" s="217">
        <v>0</v>
      </c>
      <c r="T104" s="218">
        <f>S104*H104</f>
        <v>0</v>
      </c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R104" s="219" t="s">
        <v>538</v>
      </c>
      <c r="AT104" s="219" t="s">
        <v>286</v>
      </c>
      <c r="AU104" s="219" t="s">
        <v>88</v>
      </c>
      <c r="AY104" s="20" t="s">
        <v>146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20" t="s">
        <v>86</v>
      </c>
      <c r="BK104" s="220">
        <f>ROUND(I104*H104,2)</f>
        <v>0</v>
      </c>
      <c r="BL104" s="20" t="s">
        <v>362</v>
      </c>
      <c r="BM104" s="219" t="s">
        <v>377</v>
      </c>
    </row>
    <row r="105" s="2" customFormat="1">
      <c r="A105" s="42"/>
      <c r="B105" s="43"/>
      <c r="C105" s="44"/>
      <c r="D105" s="221" t="s">
        <v>155</v>
      </c>
      <c r="E105" s="44"/>
      <c r="F105" s="222" t="s">
        <v>4164</v>
      </c>
      <c r="G105" s="44"/>
      <c r="H105" s="44"/>
      <c r="I105" s="223"/>
      <c r="J105" s="44"/>
      <c r="K105" s="44"/>
      <c r="L105" s="48"/>
      <c r="M105" s="224"/>
      <c r="N105" s="225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155</v>
      </c>
      <c r="AU105" s="20" t="s">
        <v>88</v>
      </c>
    </row>
    <row r="106" s="2" customFormat="1" ht="21.75" customHeight="1">
      <c r="A106" s="42"/>
      <c r="B106" s="43"/>
      <c r="C106" s="265" t="s">
        <v>291</v>
      </c>
      <c r="D106" s="265" t="s">
        <v>286</v>
      </c>
      <c r="E106" s="266" t="s">
        <v>3773</v>
      </c>
      <c r="F106" s="267" t="s">
        <v>3774</v>
      </c>
      <c r="G106" s="268" t="s">
        <v>802</v>
      </c>
      <c r="H106" s="269">
        <v>48</v>
      </c>
      <c r="I106" s="270"/>
      <c r="J106" s="271">
        <f>ROUND(I106*H106,2)</f>
        <v>0</v>
      </c>
      <c r="K106" s="267" t="s">
        <v>3659</v>
      </c>
      <c r="L106" s="272"/>
      <c r="M106" s="273" t="s">
        <v>32</v>
      </c>
      <c r="N106" s="274" t="s">
        <v>49</v>
      </c>
      <c r="O106" s="88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19" t="s">
        <v>538</v>
      </c>
      <c r="AT106" s="219" t="s">
        <v>286</v>
      </c>
      <c r="AU106" s="219" t="s">
        <v>88</v>
      </c>
      <c r="AY106" s="20" t="s">
        <v>146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0" t="s">
        <v>86</v>
      </c>
      <c r="BK106" s="220">
        <f>ROUND(I106*H106,2)</f>
        <v>0</v>
      </c>
      <c r="BL106" s="20" t="s">
        <v>362</v>
      </c>
      <c r="BM106" s="219" t="s">
        <v>432</v>
      </c>
    </row>
    <row r="107" s="2" customFormat="1">
      <c r="A107" s="42"/>
      <c r="B107" s="43"/>
      <c r="C107" s="44"/>
      <c r="D107" s="221" t="s">
        <v>155</v>
      </c>
      <c r="E107" s="44"/>
      <c r="F107" s="222" t="s">
        <v>3774</v>
      </c>
      <c r="G107" s="44"/>
      <c r="H107" s="44"/>
      <c r="I107" s="223"/>
      <c r="J107" s="44"/>
      <c r="K107" s="44"/>
      <c r="L107" s="48"/>
      <c r="M107" s="224"/>
      <c r="N107" s="225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155</v>
      </c>
      <c r="AU107" s="20" t="s">
        <v>88</v>
      </c>
    </row>
    <row r="108" s="2" customFormat="1" ht="24.15" customHeight="1">
      <c r="A108" s="42"/>
      <c r="B108" s="43"/>
      <c r="C108" s="265" t="s">
        <v>300</v>
      </c>
      <c r="D108" s="265" t="s">
        <v>286</v>
      </c>
      <c r="E108" s="266" t="s">
        <v>3775</v>
      </c>
      <c r="F108" s="267" t="s">
        <v>3776</v>
      </c>
      <c r="G108" s="268" t="s">
        <v>802</v>
      </c>
      <c r="H108" s="269">
        <v>56</v>
      </c>
      <c r="I108" s="270"/>
      <c r="J108" s="271">
        <f>ROUND(I108*H108,2)</f>
        <v>0</v>
      </c>
      <c r="K108" s="267" t="s">
        <v>3659</v>
      </c>
      <c r="L108" s="272"/>
      <c r="M108" s="273" t="s">
        <v>32</v>
      </c>
      <c r="N108" s="274" t="s">
        <v>49</v>
      </c>
      <c r="O108" s="88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R108" s="219" t="s">
        <v>538</v>
      </c>
      <c r="AT108" s="219" t="s">
        <v>286</v>
      </c>
      <c r="AU108" s="219" t="s">
        <v>88</v>
      </c>
      <c r="AY108" s="20" t="s">
        <v>146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0" t="s">
        <v>86</v>
      </c>
      <c r="BK108" s="220">
        <f>ROUND(I108*H108,2)</f>
        <v>0</v>
      </c>
      <c r="BL108" s="20" t="s">
        <v>362</v>
      </c>
      <c r="BM108" s="219" t="s">
        <v>456</v>
      </c>
    </row>
    <row r="109" s="2" customFormat="1">
      <c r="A109" s="42"/>
      <c r="B109" s="43"/>
      <c r="C109" s="44"/>
      <c r="D109" s="221" t="s">
        <v>155</v>
      </c>
      <c r="E109" s="44"/>
      <c r="F109" s="222" t="s">
        <v>3776</v>
      </c>
      <c r="G109" s="44"/>
      <c r="H109" s="44"/>
      <c r="I109" s="223"/>
      <c r="J109" s="44"/>
      <c r="K109" s="44"/>
      <c r="L109" s="48"/>
      <c r="M109" s="224"/>
      <c r="N109" s="225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0" t="s">
        <v>155</v>
      </c>
      <c r="AU109" s="20" t="s">
        <v>88</v>
      </c>
    </row>
    <row r="110" s="2" customFormat="1" ht="16.5" customHeight="1">
      <c r="A110" s="42"/>
      <c r="B110" s="43"/>
      <c r="C110" s="265" t="s">
        <v>311</v>
      </c>
      <c r="D110" s="265" t="s">
        <v>286</v>
      </c>
      <c r="E110" s="266" t="s">
        <v>4165</v>
      </c>
      <c r="F110" s="267" t="s">
        <v>4166</v>
      </c>
      <c r="G110" s="268" t="s">
        <v>303</v>
      </c>
      <c r="H110" s="269">
        <v>680</v>
      </c>
      <c r="I110" s="270"/>
      <c r="J110" s="271">
        <f>ROUND(I110*H110,2)</f>
        <v>0</v>
      </c>
      <c r="K110" s="267" t="s">
        <v>3659</v>
      </c>
      <c r="L110" s="272"/>
      <c r="M110" s="273" t="s">
        <v>32</v>
      </c>
      <c r="N110" s="274" t="s">
        <v>49</v>
      </c>
      <c r="O110" s="88"/>
      <c r="P110" s="217">
        <f>O110*H110</f>
        <v>0</v>
      </c>
      <c r="Q110" s="217">
        <v>0</v>
      </c>
      <c r="R110" s="217">
        <f>Q110*H110</f>
        <v>0</v>
      </c>
      <c r="S110" s="217">
        <v>0</v>
      </c>
      <c r="T110" s="218">
        <f>S110*H110</f>
        <v>0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19" t="s">
        <v>538</v>
      </c>
      <c r="AT110" s="219" t="s">
        <v>286</v>
      </c>
      <c r="AU110" s="219" t="s">
        <v>88</v>
      </c>
      <c r="AY110" s="20" t="s">
        <v>146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20" t="s">
        <v>86</v>
      </c>
      <c r="BK110" s="220">
        <f>ROUND(I110*H110,2)</f>
        <v>0</v>
      </c>
      <c r="BL110" s="20" t="s">
        <v>362</v>
      </c>
      <c r="BM110" s="219" t="s">
        <v>475</v>
      </c>
    </row>
    <row r="111" s="2" customFormat="1">
      <c r="A111" s="42"/>
      <c r="B111" s="43"/>
      <c r="C111" s="44"/>
      <c r="D111" s="221" t="s">
        <v>155</v>
      </c>
      <c r="E111" s="44"/>
      <c r="F111" s="222" t="s">
        <v>4166</v>
      </c>
      <c r="G111" s="44"/>
      <c r="H111" s="44"/>
      <c r="I111" s="223"/>
      <c r="J111" s="44"/>
      <c r="K111" s="44"/>
      <c r="L111" s="48"/>
      <c r="M111" s="224"/>
      <c r="N111" s="225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155</v>
      </c>
      <c r="AU111" s="20" t="s">
        <v>88</v>
      </c>
    </row>
    <row r="112" s="2" customFormat="1" ht="16.5" customHeight="1">
      <c r="A112" s="42"/>
      <c r="B112" s="43"/>
      <c r="C112" s="265" t="s">
        <v>319</v>
      </c>
      <c r="D112" s="265" t="s">
        <v>286</v>
      </c>
      <c r="E112" s="266" t="s">
        <v>4167</v>
      </c>
      <c r="F112" s="267" t="s">
        <v>4168</v>
      </c>
      <c r="G112" s="268" t="s">
        <v>303</v>
      </c>
      <c r="H112" s="269">
        <v>80</v>
      </c>
      <c r="I112" s="270"/>
      <c r="J112" s="271">
        <f>ROUND(I112*H112,2)</f>
        <v>0</v>
      </c>
      <c r="K112" s="267" t="s">
        <v>3659</v>
      </c>
      <c r="L112" s="272"/>
      <c r="M112" s="273" t="s">
        <v>32</v>
      </c>
      <c r="N112" s="274" t="s">
        <v>49</v>
      </c>
      <c r="O112" s="88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19" t="s">
        <v>538</v>
      </c>
      <c r="AT112" s="219" t="s">
        <v>286</v>
      </c>
      <c r="AU112" s="219" t="s">
        <v>88</v>
      </c>
      <c r="AY112" s="20" t="s">
        <v>146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0" t="s">
        <v>86</v>
      </c>
      <c r="BK112" s="220">
        <f>ROUND(I112*H112,2)</f>
        <v>0</v>
      </c>
      <c r="BL112" s="20" t="s">
        <v>362</v>
      </c>
      <c r="BM112" s="219" t="s">
        <v>487</v>
      </c>
    </row>
    <row r="113" s="2" customFormat="1">
      <c r="A113" s="42"/>
      <c r="B113" s="43"/>
      <c r="C113" s="44"/>
      <c r="D113" s="221" t="s">
        <v>155</v>
      </c>
      <c r="E113" s="44"/>
      <c r="F113" s="222" t="s">
        <v>4168</v>
      </c>
      <c r="G113" s="44"/>
      <c r="H113" s="44"/>
      <c r="I113" s="223"/>
      <c r="J113" s="44"/>
      <c r="K113" s="44"/>
      <c r="L113" s="48"/>
      <c r="M113" s="224"/>
      <c r="N113" s="22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155</v>
      </c>
      <c r="AU113" s="20" t="s">
        <v>88</v>
      </c>
    </row>
    <row r="114" s="2" customFormat="1" ht="62.7" customHeight="1">
      <c r="A114" s="42"/>
      <c r="B114" s="43"/>
      <c r="C114" s="265" t="s">
        <v>346</v>
      </c>
      <c r="D114" s="265" t="s">
        <v>286</v>
      </c>
      <c r="E114" s="266" t="s">
        <v>4169</v>
      </c>
      <c r="F114" s="267" t="s">
        <v>4170</v>
      </c>
      <c r="G114" s="268" t="s">
        <v>802</v>
      </c>
      <c r="H114" s="269">
        <v>1</v>
      </c>
      <c r="I114" s="270"/>
      <c r="J114" s="271">
        <f>ROUND(I114*H114,2)</f>
        <v>0</v>
      </c>
      <c r="K114" s="267" t="s">
        <v>3659</v>
      </c>
      <c r="L114" s="272"/>
      <c r="M114" s="273" t="s">
        <v>32</v>
      </c>
      <c r="N114" s="274" t="s">
        <v>49</v>
      </c>
      <c r="O114" s="88"/>
      <c r="P114" s="217">
        <f>O114*H114</f>
        <v>0</v>
      </c>
      <c r="Q114" s="217">
        <v>0</v>
      </c>
      <c r="R114" s="217">
        <f>Q114*H114</f>
        <v>0</v>
      </c>
      <c r="S114" s="217">
        <v>0</v>
      </c>
      <c r="T114" s="218">
        <f>S114*H114</f>
        <v>0</v>
      </c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R114" s="219" t="s">
        <v>538</v>
      </c>
      <c r="AT114" s="219" t="s">
        <v>286</v>
      </c>
      <c r="AU114" s="219" t="s">
        <v>88</v>
      </c>
      <c r="AY114" s="20" t="s">
        <v>146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20" t="s">
        <v>86</v>
      </c>
      <c r="BK114" s="220">
        <f>ROUND(I114*H114,2)</f>
        <v>0</v>
      </c>
      <c r="BL114" s="20" t="s">
        <v>362</v>
      </c>
      <c r="BM114" s="219" t="s">
        <v>500</v>
      </c>
    </row>
    <row r="115" s="2" customFormat="1">
      <c r="A115" s="42"/>
      <c r="B115" s="43"/>
      <c r="C115" s="44"/>
      <c r="D115" s="221" t="s">
        <v>155</v>
      </c>
      <c r="E115" s="44"/>
      <c r="F115" s="222" t="s">
        <v>4170</v>
      </c>
      <c r="G115" s="44"/>
      <c r="H115" s="44"/>
      <c r="I115" s="223"/>
      <c r="J115" s="44"/>
      <c r="K115" s="44"/>
      <c r="L115" s="48"/>
      <c r="M115" s="224"/>
      <c r="N115" s="225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0" t="s">
        <v>155</v>
      </c>
      <c r="AU115" s="20" t="s">
        <v>88</v>
      </c>
    </row>
    <row r="116" s="2" customFormat="1">
      <c r="A116" s="42"/>
      <c r="B116" s="43"/>
      <c r="C116" s="44"/>
      <c r="D116" s="221" t="s">
        <v>162</v>
      </c>
      <c r="E116" s="44"/>
      <c r="F116" s="228" t="s">
        <v>4171</v>
      </c>
      <c r="G116" s="44"/>
      <c r="H116" s="44"/>
      <c r="I116" s="223"/>
      <c r="J116" s="44"/>
      <c r="K116" s="44"/>
      <c r="L116" s="48"/>
      <c r="M116" s="224"/>
      <c r="N116" s="225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162</v>
      </c>
      <c r="AU116" s="20" t="s">
        <v>88</v>
      </c>
    </row>
    <row r="117" s="2" customFormat="1" ht="21.75" customHeight="1">
      <c r="A117" s="42"/>
      <c r="B117" s="43"/>
      <c r="C117" s="265" t="s">
        <v>8</v>
      </c>
      <c r="D117" s="265" t="s">
        <v>286</v>
      </c>
      <c r="E117" s="266" t="s">
        <v>4172</v>
      </c>
      <c r="F117" s="267" t="s">
        <v>4173</v>
      </c>
      <c r="G117" s="268" t="s">
        <v>802</v>
      </c>
      <c r="H117" s="269">
        <v>120</v>
      </c>
      <c r="I117" s="270"/>
      <c r="J117" s="271">
        <f>ROUND(I117*H117,2)</f>
        <v>0</v>
      </c>
      <c r="K117" s="267" t="s">
        <v>3659</v>
      </c>
      <c r="L117" s="272"/>
      <c r="M117" s="273" t="s">
        <v>32</v>
      </c>
      <c r="N117" s="274" t="s">
        <v>49</v>
      </c>
      <c r="O117" s="88"/>
      <c r="P117" s="217">
        <f>O117*H117</f>
        <v>0</v>
      </c>
      <c r="Q117" s="217">
        <v>0</v>
      </c>
      <c r="R117" s="217">
        <f>Q117*H117</f>
        <v>0</v>
      </c>
      <c r="S117" s="217">
        <v>0</v>
      </c>
      <c r="T117" s="218">
        <f>S117*H117</f>
        <v>0</v>
      </c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R117" s="219" t="s">
        <v>538</v>
      </c>
      <c r="AT117" s="219" t="s">
        <v>286</v>
      </c>
      <c r="AU117" s="219" t="s">
        <v>88</v>
      </c>
      <c r="AY117" s="20" t="s">
        <v>146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20" t="s">
        <v>86</v>
      </c>
      <c r="BK117" s="220">
        <f>ROUND(I117*H117,2)</f>
        <v>0</v>
      </c>
      <c r="BL117" s="20" t="s">
        <v>362</v>
      </c>
      <c r="BM117" s="219" t="s">
        <v>518</v>
      </c>
    </row>
    <row r="118" s="2" customFormat="1">
      <c r="A118" s="42"/>
      <c r="B118" s="43"/>
      <c r="C118" s="44"/>
      <c r="D118" s="221" t="s">
        <v>155</v>
      </c>
      <c r="E118" s="44"/>
      <c r="F118" s="222" t="s">
        <v>4173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155</v>
      </c>
      <c r="AU118" s="20" t="s">
        <v>88</v>
      </c>
    </row>
    <row r="119" s="2" customFormat="1" ht="16.5" customHeight="1">
      <c r="A119" s="42"/>
      <c r="B119" s="43"/>
      <c r="C119" s="265" t="s">
        <v>362</v>
      </c>
      <c r="D119" s="265" t="s">
        <v>286</v>
      </c>
      <c r="E119" s="266" t="s">
        <v>4165</v>
      </c>
      <c r="F119" s="267" t="s">
        <v>4166</v>
      </c>
      <c r="G119" s="268" t="s">
        <v>303</v>
      </c>
      <c r="H119" s="269">
        <v>180</v>
      </c>
      <c r="I119" s="270"/>
      <c r="J119" s="271">
        <f>ROUND(I119*H119,2)</f>
        <v>0</v>
      </c>
      <c r="K119" s="267" t="s">
        <v>3659</v>
      </c>
      <c r="L119" s="272"/>
      <c r="M119" s="273" t="s">
        <v>32</v>
      </c>
      <c r="N119" s="274" t="s">
        <v>49</v>
      </c>
      <c r="O119" s="88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19" t="s">
        <v>538</v>
      </c>
      <c r="AT119" s="219" t="s">
        <v>286</v>
      </c>
      <c r="AU119" s="219" t="s">
        <v>88</v>
      </c>
      <c r="AY119" s="20" t="s">
        <v>146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0" t="s">
        <v>86</v>
      </c>
      <c r="BK119" s="220">
        <f>ROUND(I119*H119,2)</f>
        <v>0</v>
      </c>
      <c r="BL119" s="20" t="s">
        <v>362</v>
      </c>
      <c r="BM119" s="219" t="s">
        <v>538</v>
      </c>
    </row>
    <row r="120" s="2" customFormat="1">
      <c r="A120" s="42"/>
      <c r="B120" s="43"/>
      <c r="C120" s="44"/>
      <c r="D120" s="221" t="s">
        <v>155</v>
      </c>
      <c r="E120" s="44"/>
      <c r="F120" s="222" t="s">
        <v>4166</v>
      </c>
      <c r="G120" s="44"/>
      <c r="H120" s="44"/>
      <c r="I120" s="223"/>
      <c r="J120" s="44"/>
      <c r="K120" s="44"/>
      <c r="L120" s="48"/>
      <c r="M120" s="224"/>
      <c r="N120" s="225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0" t="s">
        <v>155</v>
      </c>
      <c r="AU120" s="20" t="s">
        <v>88</v>
      </c>
    </row>
    <row r="121" s="2" customFormat="1" ht="24.15" customHeight="1">
      <c r="A121" s="42"/>
      <c r="B121" s="43"/>
      <c r="C121" s="265" t="s">
        <v>368</v>
      </c>
      <c r="D121" s="265" t="s">
        <v>286</v>
      </c>
      <c r="E121" s="266" t="s">
        <v>3775</v>
      </c>
      <c r="F121" s="267" t="s">
        <v>3776</v>
      </c>
      <c r="G121" s="268" t="s">
        <v>802</v>
      </c>
      <c r="H121" s="269">
        <v>10</v>
      </c>
      <c r="I121" s="270"/>
      <c r="J121" s="271">
        <f>ROUND(I121*H121,2)</f>
        <v>0</v>
      </c>
      <c r="K121" s="267" t="s">
        <v>3659</v>
      </c>
      <c r="L121" s="272"/>
      <c r="M121" s="273" t="s">
        <v>32</v>
      </c>
      <c r="N121" s="274" t="s">
        <v>49</v>
      </c>
      <c r="O121" s="88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19" t="s">
        <v>538</v>
      </c>
      <c r="AT121" s="219" t="s">
        <v>286</v>
      </c>
      <c r="AU121" s="219" t="s">
        <v>88</v>
      </c>
      <c r="AY121" s="20" t="s">
        <v>146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20" t="s">
        <v>86</v>
      </c>
      <c r="BK121" s="220">
        <f>ROUND(I121*H121,2)</f>
        <v>0</v>
      </c>
      <c r="BL121" s="20" t="s">
        <v>362</v>
      </c>
      <c r="BM121" s="219" t="s">
        <v>558</v>
      </c>
    </row>
    <row r="122" s="2" customFormat="1">
      <c r="A122" s="42"/>
      <c r="B122" s="43"/>
      <c r="C122" s="44"/>
      <c r="D122" s="221" t="s">
        <v>155</v>
      </c>
      <c r="E122" s="44"/>
      <c r="F122" s="222" t="s">
        <v>3776</v>
      </c>
      <c r="G122" s="44"/>
      <c r="H122" s="44"/>
      <c r="I122" s="223"/>
      <c r="J122" s="44"/>
      <c r="K122" s="44"/>
      <c r="L122" s="48"/>
      <c r="M122" s="224"/>
      <c r="N122" s="225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155</v>
      </c>
      <c r="AU122" s="20" t="s">
        <v>88</v>
      </c>
    </row>
    <row r="123" s="2" customFormat="1" ht="16.5" customHeight="1">
      <c r="A123" s="42"/>
      <c r="B123" s="43"/>
      <c r="C123" s="265" t="s">
        <v>377</v>
      </c>
      <c r="D123" s="265" t="s">
        <v>286</v>
      </c>
      <c r="E123" s="266" t="s">
        <v>4174</v>
      </c>
      <c r="F123" s="267" t="s">
        <v>4175</v>
      </c>
      <c r="G123" s="268" t="s">
        <v>303</v>
      </c>
      <c r="H123" s="269">
        <v>190</v>
      </c>
      <c r="I123" s="270"/>
      <c r="J123" s="271">
        <f>ROUND(I123*H123,2)</f>
        <v>0</v>
      </c>
      <c r="K123" s="267" t="s">
        <v>3659</v>
      </c>
      <c r="L123" s="272"/>
      <c r="M123" s="273" t="s">
        <v>32</v>
      </c>
      <c r="N123" s="274" t="s">
        <v>49</v>
      </c>
      <c r="O123" s="88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19" t="s">
        <v>538</v>
      </c>
      <c r="AT123" s="219" t="s">
        <v>286</v>
      </c>
      <c r="AU123" s="219" t="s">
        <v>88</v>
      </c>
      <c r="AY123" s="20" t="s">
        <v>146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20" t="s">
        <v>86</v>
      </c>
      <c r="BK123" s="220">
        <f>ROUND(I123*H123,2)</f>
        <v>0</v>
      </c>
      <c r="BL123" s="20" t="s">
        <v>362</v>
      </c>
      <c r="BM123" s="219" t="s">
        <v>574</v>
      </c>
    </row>
    <row r="124" s="2" customFormat="1">
      <c r="A124" s="42"/>
      <c r="B124" s="43"/>
      <c r="C124" s="44"/>
      <c r="D124" s="221" t="s">
        <v>155</v>
      </c>
      <c r="E124" s="44"/>
      <c r="F124" s="222" t="s">
        <v>4175</v>
      </c>
      <c r="G124" s="44"/>
      <c r="H124" s="44"/>
      <c r="I124" s="223"/>
      <c r="J124" s="44"/>
      <c r="K124" s="44"/>
      <c r="L124" s="48"/>
      <c r="M124" s="224"/>
      <c r="N124" s="225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0" t="s">
        <v>155</v>
      </c>
      <c r="AU124" s="20" t="s">
        <v>88</v>
      </c>
    </row>
    <row r="125" s="2" customFormat="1" ht="16.5" customHeight="1">
      <c r="A125" s="42"/>
      <c r="B125" s="43"/>
      <c r="C125" s="265" t="s">
        <v>422</v>
      </c>
      <c r="D125" s="265" t="s">
        <v>286</v>
      </c>
      <c r="E125" s="266" t="s">
        <v>4163</v>
      </c>
      <c r="F125" s="267" t="s">
        <v>4164</v>
      </c>
      <c r="G125" s="268" t="s">
        <v>303</v>
      </c>
      <c r="H125" s="269">
        <v>220</v>
      </c>
      <c r="I125" s="270"/>
      <c r="J125" s="271">
        <f>ROUND(I125*H125,2)</f>
        <v>0</v>
      </c>
      <c r="K125" s="267" t="s">
        <v>3659</v>
      </c>
      <c r="L125" s="272"/>
      <c r="M125" s="273" t="s">
        <v>32</v>
      </c>
      <c r="N125" s="274" t="s">
        <v>49</v>
      </c>
      <c r="O125" s="88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19" t="s">
        <v>538</v>
      </c>
      <c r="AT125" s="219" t="s">
        <v>286</v>
      </c>
      <c r="AU125" s="219" t="s">
        <v>88</v>
      </c>
      <c r="AY125" s="20" t="s">
        <v>146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20" t="s">
        <v>86</v>
      </c>
      <c r="BK125" s="220">
        <f>ROUND(I125*H125,2)</f>
        <v>0</v>
      </c>
      <c r="BL125" s="20" t="s">
        <v>362</v>
      </c>
      <c r="BM125" s="219" t="s">
        <v>592</v>
      </c>
    </row>
    <row r="126" s="2" customFormat="1">
      <c r="A126" s="42"/>
      <c r="B126" s="43"/>
      <c r="C126" s="44"/>
      <c r="D126" s="221" t="s">
        <v>155</v>
      </c>
      <c r="E126" s="44"/>
      <c r="F126" s="222" t="s">
        <v>4164</v>
      </c>
      <c r="G126" s="44"/>
      <c r="H126" s="44"/>
      <c r="I126" s="223"/>
      <c r="J126" s="44"/>
      <c r="K126" s="44"/>
      <c r="L126" s="48"/>
      <c r="M126" s="224"/>
      <c r="N126" s="225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0" t="s">
        <v>155</v>
      </c>
      <c r="AU126" s="20" t="s">
        <v>88</v>
      </c>
    </row>
    <row r="127" s="2" customFormat="1" ht="16.5" customHeight="1">
      <c r="A127" s="42"/>
      <c r="B127" s="43"/>
      <c r="C127" s="265" t="s">
        <v>432</v>
      </c>
      <c r="D127" s="265" t="s">
        <v>286</v>
      </c>
      <c r="E127" s="266" t="s">
        <v>4176</v>
      </c>
      <c r="F127" s="267" t="s">
        <v>4177</v>
      </c>
      <c r="G127" s="268" t="s">
        <v>802</v>
      </c>
      <c r="H127" s="269">
        <v>1</v>
      </c>
      <c r="I127" s="270"/>
      <c r="J127" s="271">
        <f>ROUND(I127*H127,2)</f>
        <v>0</v>
      </c>
      <c r="K127" s="267" t="s">
        <v>3659</v>
      </c>
      <c r="L127" s="272"/>
      <c r="M127" s="273" t="s">
        <v>32</v>
      </c>
      <c r="N127" s="274" t="s">
        <v>49</v>
      </c>
      <c r="O127" s="88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19" t="s">
        <v>538</v>
      </c>
      <c r="AT127" s="219" t="s">
        <v>286</v>
      </c>
      <c r="AU127" s="219" t="s">
        <v>88</v>
      </c>
      <c r="AY127" s="20" t="s">
        <v>146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0" t="s">
        <v>86</v>
      </c>
      <c r="BK127" s="220">
        <f>ROUND(I127*H127,2)</f>
        <v>0</v>
      </c>
      <c r="BL127" s="20" t="s">
        <v>362</v>
      </c>
      <c r="BM127" s="219" t="s">
        <v>637</v>
      </c>
    </row>
    <row r="128" s="2" customFormat="1">
      <c r="A128" s="42"/>
      <c r="B128" s="43"/>
      <c r="C128" s="44"/>
      <c r="D128" s="221" t="s">
        <v>155</v>
      </c>
      <c r="E128" s="44"/>
      <c r="F128" s="222" t="s">
        <v>4177</v>
      </c>
      <c r="G128" s="44"/>
      <c r="H128" s="44"/>
      <c r="I128" s="223"/>
      <c r="J128" s="44"/>
      <c r="K128" s="44"/>
      <c r="L128" s="48"/>
      <c r="M128" s="224"/>
      <c r="N128" s="225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0" t="s">
        <v>155</v>
      </c>
      <c r="AU128" s="20" t="s">
        <v>88</v>
      </c>
    </row>
    <row r="129" s="2" customFormat="1" ht="37.8" customHeight="1">
      <c r="A129" s="42"/>
      <c r="B129" s="43"/>
      <c r="C129" s="265" t="s">
        <v>7</v>
      </c>
      <c r="D129" s="265" t="s">
        <v>286</v>
      </c>
      <c r="E129" s="266" t="s">
        <v>3681</v>
      </c>
      <c r="F129" s="267" t="s">
        <v>3682</v>
      </c>
      <c r="G129" s="268" t="s">
        <v>303</v>
      </c>
      <c r="H129" s="269">
        <v>30</v>
      </c>
      <c r="I129" s="270"/>
      <c r="J129" s="271">
        <f>ROUND(I129*H129,2)</f>
        <v>0</v>
      </c>
      <c r="K129" s="267" t="s">
        <v>3659</v>
      </c>
      <c r="L129" s="272"/>
      <c r="M129" s="273" t="s">
        <v>32</v>
      </c>
      <c r="N129" s="274" t="s">
        <v>49</v>
      </c>
      <c r="O129" s="88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19" t="s">
        <v>538</v>
      </c>
      <c r="AT129" s="219" t="s">
        <v>286</v>
      </c>
      <c r="AU129" s="219" t="s">
        <v>88</v>
      </c>
      <c r="AY129" s="20" t="s">
        <v>146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86</v>
      </c>
      <c r="BK129" s="220">
        <f>ROUND(I129*H129,2)</f>
        <v>0</v>
      </c>
      <c r="BL129" s="20" t="s">
        <v>362</v>
      </c>
      <c r="BM129" s="219" t="s">
        <v>680</v>
      </c>
    </row>
    <row r="130" s="2" customFormat="1">
      <c r="A130" s="42"/>
      <c r="B130" s="43"/>
      <c r="C130" s="44"/>
      <c r="D130" s="221" t="s">
        <v>155</v>
      </c>
      <c r="E130" s="44"/>
      <c r="F130" s="222" t="s">
        <v>3682</v>
      </c>
      <c r="G130" s="44"/>
      <c r="H130" s="44"/>
      <c r="I130" s="223"/>
      <c r="J130" s="44"/>
      <c r="K130" s="44"/>
      <c r="L130" s="48"/>
      <c r="M130" s="224"/>
      <c r="N130" s="22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155</v>
      </c>
      <c r="AU130" s="20" t="s">
        <v>88</v>
      </c>
    </row>
    <row r="131" s="2" customFormat="1" ht="24.15" customHeight="1">
      <c r="A131" s="42"/>
      <c r="B131" s="43"/>
      <c r="C131" s="265" t="s">
        <v>456</v>
      </c>
      <c r="D131" s="265" t="s">
        <v>286</v>
      </c>
      <c r="E131" s="266" t="s">
        <v>4178</v>
      </c>
      <c r="F131" s="267" t="s">
        <v>4179</v>
      </c>
      <c r="G131" s="268" t="s">
        <v>802</v>
      </c>
      <c r="H131" s="269">
        <v>1</v>
      </c>
      <c r="I131" s="270"/>
      <c r="J131" s="271">
        <f>ROUND(I131*H131,2)</f>
        <v>0</v>
      </c>
      <c r="K131" s="267" t="s">
        <v>3659</v>
      </c>
      <c r="L131" s="272"/>
      <c r="M131" s="273" t="s">
        <v>32</v>
      </c>
      <c r="N131" s="274" t="s">
        <v>49</v>
      </c>
      <c r="O131" s="88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19" t="s">
        <v>538</v>
      </c>
      <c r="AT131" s="219" t="s">
        <v>286</v>
      </c>
      <c r="AU131" s="219" t="s">
        <v>88</v>
      </c>
      <c r="AY131" s="20" t="s">
        <v>146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20" t="s">
        <v>86</v>
      </c>
      <c r="BK131" s="220">
        <f>ROUND(I131*H131,2)</f>
        <v>0</v>
      </c>
      <c r="BL131" s="20" t="s">
        <v>362</v>
      </c>
      <c r="BM131" s="219" t="s">
        <v>697</v>
      </c>
    </row>
    <row r="132" s="2" customFormat="1">
      <c r="A132" s="42"/>
      <c r="B132" s="43"/>
      <c r="C132" s="44"/>
      <c r="D132" s="221" t="s">
        <v>155</v>
      </c>
      <c r="E132" s="44"/>
      <c r="F132" s="222" t="s">
        <v>4179</v>
      </c>
      <c r="G132" s="44"/>
      <c r="H132" s="44"/>
      <c r="I132" s="223"/>
      <c r="J132" s="44"/>
      <c r="K132" s="44"/>
      <c r="L132" s="48"/>
      <c r="M132" s="224"/>
      <c r="N132" s="225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155</v>
      </c>
      <c r="AU132" s="20" t="s">
        <v>88</v>
      </c>
    </row>
    <row r="133" s="2" customFormat="1" ht="16.5" customHeight="1">
      <c r="A133" s="42"/>
      <c r="B133" s="43"/>
      <c r="C133" s="265" t="s">
        <v>469</v>
      </c>
      <c r="D133" s="265" t="s">
        <v>286</v>
      </c>
      <c r="E133" s="266" t="s">
        <v>4180</v>
      </c>
      <c r="F133" s="267" t="s">
        <v>4181</v>
      </c>
      <c r="G133" s="268" t="s">
        <v>802</v>
      </c>
      <c r="H133" s="269">
        <v>1</v>
      </c>
      <c r="I133" s="270"/>
      <c r="J133" s="271">
        <f>ROUND(I133*H133,2)</f>
        <v>0</v>
      </c>
      <c r="K133" s="267" t="s">
        <v>3659</v>
      </c>
      <c r="L133" s="272"/>
      <c r="M133" s="273" t="s">
        <v>32</v>
      </c>
      <c r="N133" s="274" t="s">
        <v>49</v>
      </c>
      <c r="O133" s="88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19" t="s">
        <v>538</v>
      </c>
      <c r="AT133" s="219" t="s">
        <v>286</v>
      </c>
      <c r="AU133" s="219" t="s">
        <v>88</v>
      </c>
      <c r="AY133" s="20" t="s">
        <v>146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0" t="s">
        <v>86</v>
      </c>
      <c r="BK133" s="220">
        <f>ROUND(I133*H133,2)</f>
        <v>0</v>
      </c>
      <c r="BL133" s="20" t="s">
        <v>362</v>
      </c>
      <c r="BM133" s="219" t="s">
        <v>704</v>
      </c>
    </row>
    <row r="134" s="2" customFormat="1">
      <c r="A134" s="42"/>
      <c r="B134" s="43"/>
      <c r="C134" s="44"/>
      <c r="D134" s="221" t="s">
        <v>155</v>
      </c>
      <c r="E134" s="44"/>
      <c r="F134" s="222" t="s">
        <v>4181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155</v>
      </c>
      <c r="AU134" s="20" t="s">
        <v>88</v>
      </c>
    </row>
    <row r="135" s="2" customFormat="1" ht="16.5" customHeight="1">
      <c r="A135" s="42"/>
      <c r="B135" s="43"/>
      <c r="C135" s="265" t="s">
        <v>475</v>
      </c>
      <c r="D135" s="265" t="s">
        <v>286</v>
      </c>
      <c r="E135" s="266" t="s">
        <v>4182</v>
      </c>
      <c r="F135" s="267" t="s">
        <v>4183</v>
      </c>
      <c r="G135" s="268" t="s">
        <v>802</v>
      </c>
      <c r="H135" s="269">
        <v>1</v>
      </c>
      <c r="I135" s="270"/>
      <c r="J135" s="271">
        <f>ROUND(I135*H135,2)</f>
        <v>0</v>
      </c>
      <c r="K135" s="267" t="s">
        <v>3659</v>
      </c>
      <c r="L135" s="272"/>
      <c r="M135" s="273" t="s">
        <v>32</v>
      </c>
      <c r="N135" s="274" t="s">
        <v>49</v>
      </c>
      <c r="O135" s="88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19" t="s">
        <v>538</v>
      </c>
      <c r="AT135" s="219" t="s">
        <v>286</v>
      </c>
      <c r="AU135" s="219" t="s">
        <v>88</v>
      </c>
      <c r="AY135" s="20" t="s">
        <v>146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0" t="s">
        <v>86</v>
      </c>
      <c r="BK135" s="220">
        <f>ROUND(I135*H135,2)</f>
        <v>0</v>
      </c>
      <c r="BL135" s="20" t="s">
        <v>362</v>
      </c>
      <c r="BM135" s="219" t="s">
        <v>717</v>
      </c>
    </row>
    <row r="136" s="2" customFormat="1">
      <c r="A136" s="42"/>
      <c r="B136" s="43"/>
      <c r="C136" s="44"/>
      <c r="D136" s="221" t="s">
        <v>155</v>
      </c>
      <c r="E136" s="44"/>
      <c r="F136" s="222" t="s">
        <v>4183</v>
      </c>
      <c r="G136" s="44"/>
      <c r="H136" s="44"/>
      <c r="I136" s="223"/>
      <c r="J136" s="44"/>
      <c r="K136" s="44"/>
      <c r="L136" s="48"/>
      <c r="M136" s="224"/>
      <c r="N136" s="22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155</v>
      </c>
      <c r="AU136" s="20" t="s">
        <v>88</v>
      </c>
    </row>
    <row r="137" s="2" customFormat="1" ht="16.5" customHeight="1">
      <c r="A137" s="42"/>
      <c r="B137" s="43"/>
      <c r="C137" s="265" t="s">
        <v>481</v>
      </c>
      <c r="D137" s="265" t="s">
        <v>286</v>
      </c>
      <c r="E137" s="266" t="s">
        <v>4184</v>
      </c>
      <c r="F137" s="267" t="s">
        <v>4185</v>
      </c>
      <c r="G137" s="268" t="s">
        <v>802</v>
      </c>
      <c r="H137" s="269">
        <v>1</v>
      </c>
      <c r="I137" s="270"/>
      <c r="J137" s="271">
        <f>ROUND(I137*H137,2)</f>
        <v>0</v>
      </c>
      <c r="K137" s="267" t="s">
        <v>3659</v>
      </c>
      <c r="L137" s="272"/>
      <c r="M137" s="273" t="s">
        <v>32</v>
      </c>
      <c r="N137" s="274" t="s">
        <v>49</v>
      </c>
      <c r="O137" s="88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R137" s="219" t="s">
        <v>538</v>
      </c>
      <c r="AT137" s="219" t="s">
        <v>286</v>
      </c>
      <c r="AU137" s="219" t="s">
        <v>88</v>
      </c>
      <c r="AY137" s="20" t="s">
        <v>146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20" t="s">
        <v>86</v>
      </c>
      <c r="BK137" s="220">
        <f>ROUND(I137*H137,2)</f>
        <v>0</v>
      </c>
      <c r="BL137" s="20" t="s">
        <v>362</v>
      </c>
      <c r="BM137" s="219" t="s">
        <v>732</v>
      </c>
    </row>
    <row r="138" s="2" customFormat="1">
      <c r="A138" s="42"/>
      <c r="B138" s="43"/>
      <c r="C138" s="44"/>
      <c r="D138" s="221" t="s">
        <v>155</v>
      </c>
      <c r="E138" s="44"/>
      <c r="F138" s="222" t="s">
        <v>4185</v>
      </c>
      <c r="G138" s="44"/>
      <c r="H138" s="44"/>
      <c r="I138" s="223"/>
      <c r="J138" s="44"/>
      <c r="K138" s="44"/>
      <c r="L138" s="48"/>
      <c r="M138" s="224"/>
      <c r="N138" s="225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155</v>
      </c>
      <c r="AU138" s="20" t="s">
        <v>88</v>
      </c>
    </row>
    <row r="139" s="2" customFormat="1" ht="16.5" customHeight="1">
      <c r="A139" s="42"/>
      <c r="B139" s="43"/>
      <c r="C139" s="265" t="s">
        <v>487</v>
      </c>
      <c r="D139" s="265" t="s">
        <v>286</v>
      </c>
      <c r="E139" s="266" t="s">
        <v>4186</v>
      </c>
      <c r="F139" s="267" t="s">
        <v>4187</v>
      </c>
      <c r="G139" s="268" t="s">
        <v>802</v>
      </c>
      <c r="H139" s="269">
        <v>18</v>
      </c>
      <c r="I139" s="270"/>
      <c r="J139" s="271">
        <f>ROUND(I139*H139,2)</f>
        <v>0</v>
      </c>
      <c r="K139" s="267" t="s">
        <v>3659</v>
      </c>
      <c r="L139" s="272"/>
      <c r="M139" s="273" t="s">
        <v>32</v>
      </c>
      <c r="N139" s="274" t="s">
        <v>49</v>
      </c>
      <c r="O139" s="88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R139" s="219" t="s">
        <v>538</v>
      </c>
      <c r="AT139" s="219" t="s">
        <v>286</v>
      </c>
      <c r="AU139" s="219" t="s">
        <v>88</v>
      </c>
      <c r="AY139" s="20" t="s">
        <v>146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20" t="s">
        <v>86</v>
      </c>
      <c r="BK139" s="220">
        <f>ROUND(I139*H139,2)</f>
        <v>0</v>
      </c>
      <c r="BL139" s="20" t="s">
        <v>362</v>
      </c>
      <c r="BM139" s="219" t="s">
        <v>743</v>
      </c>
    </row>
    <row r="140" s="2" customFormat="1">
      <c r="A140" s="42"/>
      <c r="B140" s="43"/>
      <c r="C140" s="44"/>
      <c r="D140" s="221" t="s">
        <v>155</v>
      </c>
      <c r="E140" s="44"/>
      <c r="F140" s="222" t="s">
        <v>4187</v>
      </c>
      <c r="G140" s="44"/>
      <c r="H140" s="44"/>
      <c r="I140" s="223"/>
      <c r="J140" s="44"/>
      <c r="K140" s="44"/>
      <c r="L140" s="48"/>
      <c r="M140" s="224"/>
      <c r="N140" s="225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T140" s="20" t="s">
        <v>155</v>
      </c>
      <c r="AU140" s="20" t="s">
        <v>88</v>
      </c>
    </row>
    <row r="141" s="2" customFormat="1" ht="16.5" customHeight="1">
      <c r="A141" s="42"/>
      <c r="B141" s="43"/>
      <c r="C141" s="265" t="s">
        <v>495</v>
      </c>
      <c r="D141" s="265" t="s">
        <v>286</v>
      </c>
      <c r="E141" s="266" t="s">
        <v>4188</v>
      </c>
      <c r="F141" s="267" t="s">
        <v>4189</v>
      </c>
      <c r="G141" s="268" t="s">
        <v>802</v>
      </c>
      <c r="H141" s="269">
        <v>1</v>
      </c>
      <c r="I141" s="270"/>
      <c r="J141" s="271">
        <f>ROUND(I141*H141,2)</f>
        <v>0</v>
      </c>
      <c r="K141" s="267" t="s">
        <v>3659</v>
      </c>
      <c r="L141" s="272"/>
      <c r="M141" s="273" t="s">
        <v>32</v>
      </c>
      <c r="N141" s="274" t="s">
        <v>49</v>
      </c>
      <c r="O141" s="88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R141" s="219" t="s">
        <v>538</v>
      </c>
      <c r="AT141" s="219" t="s">
        <v>286</v>
      </c>
      <c r="AU141" s="219" t="s">
        <v>88</v>
      </c>
      <c r="AY141" s="20" t="s">
        <v>146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20" t="s">
        <v>86</v>
      </c>
      <c r="BK141" s="220">
        <f>ROUND(I141*H141,2)</f>
        <v>0</v>
      </c>
      <c r="BL141" s="20" t="s">
        <v>362</v>
      </c>
      <c r="BM141" s="219" t="s">
        <v>755</v>
      </c>
    </row>
    <row r="142" s="2" customFormat="1">
      <c r="A142" s="42"/>
      <c r="B142" s="43"/>
      <c r="C142" s="44"/>
      <c r="D142" s="221" t="s">
        <v>155</v>
      </c>
      <c r="E142" s="44"/>
      <c r="F142" s="222" t="s">
        <v>4189</v>
      </c>
      <c r="G142" s="44"/>
      <c r="H142" s="44"/>
      <c r="I142" s="223"/>
      <c r="J142" s="44"/>
      <c r="K142" s="44"/>
      <c r="L142" s="48"/>
      <c r="M142" s="224"/>
      <c r="N142" s="225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0" t="s">
        <v>155</v>
      </c>
      <c r="AU142" s="20" t="s">
        <v>88</v>
      </c>
    </row>
    <row r="143" s="2" customFormat="1" ht="16.5" customHeight="1">
      <c r="A143" s="42"/>
      <c r="B143" s="43"/>
      <c r="C143" s="265" t="s">
        <v>500</v>
      </c>
      <c r="D143" s="265" t="s">
        <v>286</v>
      </c>
      <c r="E143" s="266" t="s">
        <v>4190</v>
      </c>
      <c r="F143" s="267" t="s">
        <v>4191</v>
      </c>
      <c r="G143" s="268" t="s">
        <v>802</v>
      </c>
      <c r="H143" s="269">
        <v>6</v>
      </c>
      <c r="I143" s="270"/>
      <c r="J143" s="271">
        <f>ROUND(I143*H143,2)</f>
        <v>0</v>
      </c>
      <c r="K143" s="267" t="s">
        <v>3659</v>
      </c>
      <c r="L143" s="272"/>
      <c r="M143" s="273" t="s">
        <v>32</v>
      </c>
      <c r="N143" s="274" t="s">
        <v>49</v>
      </c>
      <c r="O143" s="88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R143" s="219" t="s">
        <v>538</v>
      </c>
      <c r="AT143" s="219" t="s">
        <v>286</v>
      </c>
      <c r="AU143" s="219" t="s">
        <v>88</v>
      </c>
      <c r="AY143" s="20" t="s">
        <v>146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20" t="s">
        <v>86</v>
      </c>
      <c r="BK143" s="220">
        <f>ROUND(I143*H143,2)</f>
        <v>0</v>
      </c>
      <c r="BL143" s="20" t="s">
        <v>362</v>
      </c>
      <c r="BM143" s="219" t="s">
        <v>768</v>
      </c>
    </row>
    <row r="144" s="2" customFormat="1">
      <c r="A144" s="42"/>
      <c r="B144" s="43"/>
      <c r="C144" s="44"/>
      <c r="D144" s="221" t="s">
        <v>155</v>
      </c>
      <c r="E144" s="44"/>
      <c r="F144" s="222" t="s">
        <v>4191</v>
      </c>
      <c r="G144" s="44"/>
      <c r="H144" s="44"/>
      <c r="I144" s="223"/>
      <c r="J144" s="44"/>
      <c r="K144" s="44"/>
      <c r="L144" s="48"/>
      <c r="M144" s="224"/>
      <c r="N144" s="22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155</v>
      </c>
      <c r="AU144" s="20" t="s">
        <v>88</v>
      </c>
    </row>
    <row r="145" s="2" customFormat="1" ht="16.5" customHeight="1">
      <c r="A145" s="42"/>
      <c r="B145" s="43"/>
      <c r="C145" s="265" t="s">
        <v>509</v>
      </c>
      <c r="D145" s="265" t="s">
        <v>286</v>
      </c>
      <c r="E145" s="266" t="s">
        <v>4192</v>
      </c>
      <c r="F145" s="267" t="s">
        <v>4193</v>
      </c>
      <c r="G145" s="268" t="s">
        <v>802</v>
      </c>
      <c r="H145" s="269">
        <v>8</v>
      </c>
      <c r="I145" s="270"/>
      <c r="J145" s="271">
        <f>ROUND(I145*H145,2)</f>
        <v>0</v>
      </c>
      <c r="K145" s="267" t="s">
        <v>3659</v>
      </c>
      <c r="L145" s="272"/>
      <c r="M145" s="273" t="s">
        <v>32</v>
      </c>
      <c r="N145" s="274" t="s">
        <v>49</v>
      </c>
      <c r="O145" s="88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19" t="s">
        <v>538</v>
      </c>
      <c r="AT145" s="219" t="s">
        <v>286</v>
      </c>
      <c r="AU145" s="219" t="s">
        <v>88</v>
      </c>
      <c r="AY145" s="20" t="s">
        <v>146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20" t="s">
        <v>86</v>
      </c>
      <c r="BK145" s="220">
        <f>ROUND(I145*H145,2)</f>
        <v>0</v>
      </c>
      <c r="BL145" s="20" t="s">
        <v>362</v>
      </c>
      <c r="BM145" s="219" t="s">
        <v>781</v>
      </c>
    </row>
    <row r="146" s="2" customFormat="1">
      <c r="A146" s="42"/>
      <c r="B146" s="43"/>
      <c r="C146" s="44"/>
      <c r="D146" s="221" t="s">
        <v>155</v>
      </c>
      <c r="E146" s="44"/>
      <c r="F146" s="222" t="s">
        <v>4193</v>
      </c>
      <c r="G146" s="44"/>
      <c r="H146" s="44"/>
      <c r="I146" s="223"/>
      <c r="J146" s="44"/>
      <c r="K146" s="44"/>
      <c r="L146" s="48"/>
      <c r="M146" s="224"/>
      <c r="N146" s="225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155</v>
      </c>
      <c r="AU146" s="20" t="s">
        <v>88</v>
      </c>
    </row>
    <row r="147" s="2" customFormat="1" ht="16.5" customHeight="1">
      <c r="A147" s="42"/>
      <c r="B147" s="43"/>
      <c r="C147" s="265" t="s">
        <v>518</v>
      </c>
      <c r="D147" s="265" t="s">
        <v>286</v>
      </c>
      <c r="E147" s="266" t="s">
        <v>4194</v>
      </c>
      <c r="F147" s="267" t="s">
        <v>4195</v>
      </c>
      <c r="G147" s="268" t="s">
        <v>802</v>
      </c>
      <c r="H147" s="269">
        <v>1</v>
      </c>
      <c r="I147" s="270"/>
      <c r="J147" s="271">
        <f>ROUND(I147*H147,2)</f>
        <v>0</v>
      </c>
      <c r="K147" s="267" t="s">
        <v>3659</v>
      </c>
      <c r="L147" s="272"/>
      <c r="M147" s="273" t="s">
        <v>32</v>
      </c>
      <c r="N147" s="274" t="s">
        <v>49</v>
      </c>
      <c r="O147" s="88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19" t="s">
        <v>538</v>
      </c>
      <c r="AT147" s="219" t="s">
        <v>286</v>
      </c>
      <c r="AU147" s="219" t="s">
        <v>88</v>
      </c>
      <c r="AY147" s="20" t="s">
        <v>146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20" t="s">
        <v>86</v>
      </c>
      <c r="BK147" s="220">
        <f>ROUND(I147*H147,2)</f>
        <v>0</v>
      </c>
      <c r="BL147" s="20" t="s">
        <v>362</v>
      </c>
      <c r="BM147" s="219" t="s">
        <v>793</v>
      </c>
    </row>
    <row r="148" s="2" customFormat="1">
      <c r="A148" s="42"/>
      <c r="B148" s="43"/>
      <c r="C148" s="44"/>
      <c r="D148" s="221" t="s">
        <v>155</v>
      </c>
      <c r="E148" s="44"/>
      <c r="F148" s="222" t="s">
        <v>4195</v>
      </c>
      <c r="G148" s="44"/>
      <c r="H148" s="44"/>
      <c r="I148" s="223"/>
      <c r="J148" s="44"/>
      <c r="K148" s="44"/>
      <c r="L148" s="48"/>
      <c r="M148" s="224"/>
      <c r="N148" s="225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0" t="s">
        <v>155</v>
      </c>
      <c r="AU148" s="20" t="s">
        <v>88</v>
      </c>
    </row>
    <row r="149" s="2" customFormat="1" ht="16.5" customHeight="1">
      <c r="A149" s="42"/>
      <c r="B149" s="43"/>
      <c r="C149" s="265" t="s">
        <v>532</v>
      </c>
      <c r="D149" s="265" t="s">
        <v>286</v>
      </c>
      <c r="E149" s="266" t="s">
        <v>4196</v>
      </c>
      <c r="F149" s="267" t="s">
        <v>4197</v>
      </c>
      <c r="G149" s="268" t="s">
        <v>802</v>
      </c>
      <c r="H149" s="269">
        <v>1</v>
      </c>
      <c r="I149" s="270"/>
      <c r="J149" s="271">
        <f>ROUND(I149*H149,2)</f>
        <v>0</v>
      </c>
      <c r="K149" s="267" t="s">
        <v>3659</v>
      </c>
      <c r="L149" s="272"/>
      <c r="M149" s="273" t="s">
        <v>32</v>
      </c>
      <c r="N149" s="274" t="s">
        <v>49</v>
      </c>
      <c r="O149" s="88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19" t="s">
        <v>538</v>
      </c>
      <c r="AT149" s="219" t="s">
        <v>286</v>
      </c>
      <c r="AU149" s="219" t="s">
        <v>88</v>
      </c>
      <c r="AY149" s="20" t="s">
        <v>146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20" t="s">
        <v>86</v>
      </c>
      <c r="BK149" s="220">
        <f>ROUND(I149*H149,2)</f>
        <v>0</v>
      </c>
      <c r="BL149" s="20" t="s">
        <v>362</v>
      </c>
      <c r="BM149" s="219" t="s">
        <v>811</v>
      </c>
    </row>
    <row r="150" s="2" customFormat="1">
      <c r="A150" s="42"/>
      <c r="B150" s="43"/>
      <c r="C150" s="44"/>
      <c r="D150" s="221" t="s">
        <v>155</v>
      </c>
      <c r="E150" s="44"/>
      <c r="F150" s="222" t="s">
        <v>4197</v>
      </c>
      <c r="G150" s="44"/>
      <c r="H150" s="44"/>
      <c r="I150" s="223"/>
      <c r="J150" s="44"/>
      <c r="K150" s="44"/>
      <c r="L150" s="48"/>
      <c r="M150" s="224"/>
      <c r="N150" s="225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0" t="s">
        <v>155</v>
      </c>
      <c r="AU150" s="20" t="s">
        <v>88</v>
      </c>
    </row>
    <row r="151" s="2" customFormat="1" ht="16.5" customHeight="1">
      <c r="A151" s="42"/>
      <c r="B151" s="43"/>
      <c r="C151" s="265" t="s">
        <v>538</v>
      </c>
      <c r="D151" s="265" t="s">
        <v>286</v>
      </c>
      <c r="E151" s="266" t="s">
        <v>4198</v>
      </c>
      <c r="F151" s="267" t="s">
        <v>4199</v>
      </c>
      <c r="G151" s="268" t="s">
        <v>303</v>
      </c>
      <c r="H151" s="269">
        <v>290</v>
      </c>
      <c r="I151" s="270"/>
      <c r="J151" s="271">
        <f>ROUND(I151*H151,2)</f>
        <v>0</v>
      </c>
      <c r="K151" s="267" t="s">
        <v>3659</v>
      </c>
      <c r="L151" s="272"/>
      <c r="M151" s="273" t="s">
        <v>32</v>
      </c>
      <c r="N151" s="274" t="s">
        <v>49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538</v>
      </c>
      <c r="AT151" s="219" t="s">
        <v>286</v>
      </c>
      <c r="AU151" s="219" t="s">
        <v>88</v>
      </c>
      <c r="AY151" s="20" t="s">
        <v>146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86</v>
      </c>
      <c r="BK151" s="220">
        <f>ROUND(I151*H151,2)</f>
        <v>0</v>
      </c>
      <c r="BL151" s="20" t="s">
        <v>362</v>
      </c>
      <c r="BM151" s="219" t="s">
        <v>823</v>
      </c>
    </row>
    <row r="152" s="2" customFormat="1">
      <c r="A152" s="42"/>
      <c r="B152" s="43"/>
      <c r="C152" s="44"/>
      <c r="D152" s="221" t="s">
        <v>155</v>
      </c>
      <c r="E152" s="44"/>
      <c r="F152" s="222" t="s">
        <v>4199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155</v>
      </c>
      <c r="AU152" s="20" t="s">
        <v>88</v>
      </c>
    </row>
    <row r="153" s="2" customFormat="1" ht="16.5" customHeight="1">
      <c r="A153" s="42"/>
      <c r="B153" s="43"/>
      <c r="C153" s="265" t="s">
        <v>547</v>
      </c>
      <c r="D153" s="265" t="s">
        <v>286</v>
      </c>
      <c r="E153" s="266" t="s">
        <v>4165</v>
      </c>
      <c r="F153" s="267" t="s">
        <v>4166</v>
      </c>
      <c r="G153" s="268" t="s">
        <v>303</v>
      </c>
      <c r="H153" s="269">
        <v>260</v>
      </c>
      <c r="I153" s="270"/>
      <c r="J153" s="271">
        <f>ROUND(I153*H153,2)</f>
        <v>0</v>
      </c>
      <c r="K153" s="267" t="s">
        <v>3659</v>
      </c>
      <c r="L153" s="272"/>
      <c r="M153" s="273" t="s">
        <v>32</v>
      </c>
      <c r="N153" s="274" t="s">
        <v>49</v>
      </c>
      <c r="O153" s="88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19" t="s">
        <v>538</v>
      </c>
      <c r="AT153" s="219" t="s">
        <v>286</v>
      </c>
      <c r="AU153" s="219" t="s">
        <v>88</v>
      </c>
      <c r="AY153" s="20" t="s">
        <v>146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20" t="s">
        <v>86</v>
      </c>
      <c r="BK153" s="220">
        <f>ROUND(I153*H153,2)</f>
        <v>0</v>
      </c>
      <c r="BL153" s="20" t="s">
        <v>362</v>
      </c>
      <c r="BM153" s="219" t="s">
        <v>838</v>
      </c>
    </row>
    <row r="154" s="2" customFormat="1">
      <c r="A154" s="42"/>
      <c r="B154" s="43"/>
      <c r="C154" s="44"/>
      <c r="D154" s="221" t="s">
        <v>155</v>
      </c>
      <c r="E154" s="44"/>
      <c r="F154" s="222" t="s">
        <v>4166</v>
      </c>
      <c r="G154" s="44"/>
      <c r="H154" s="44"/>
      <c r="I154" s="223"/>
      <c r="J154" s="44"/>
      <c r="K154" s="44"/>
      <c r="L154" s="48"/>
      <c r="M154" s="224"/>
      <c r="N154" s="225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0" t="s">
        <v>155</v>
      </c>
      <c r="AU154" s="20" t="s">
        <v>88</v>
      </c>
    </row>
    <row r="155" s="2" customFormat="1" ht="21.75" customHeight="1">
      <c r="A155" s="42"/>
      <c r="B155" s="43"/>
      <c r="C155" s="265" t="s">
        <v>558</v>
      </c>
      <c r="D155" s="265" t="s">
        <v>286</v>
      </c>
      <c r="E155" s="266" t="s">
        <v>4200</v>
      </c>
      <c r="F155" s="267" t="s">
        <v>4201</v>
      </c>
      <c r="G155" s="268" t="s">
        <v>802</v>
      </c>
      <c r="H155" s="269">
        <v>1</v>
      </c>
      <c r="I155" s="270"/>
      <c r="J155" s="271">
        <f>ROUND(I155*H155,2)</f>
        <v>0</v>
      </c>
      <c r="K155" s="267" t="s">
        <v>3659</v>
      </c>
      <c r="L155" s="272"/>
      <c r="M155" s="273" t="s">
        <v>32</v>
      </c>
      <c r="N155" s="274" t="s">
        <v>49</v>
      </c>
      <c r="O155" s="88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R155" s="219" t="s">
        <v>538</v>
      </c>
      <c r="AT155" s="219" t="s">
        <v>286</v>
      </c>
      <c r="AU155" s="219" t="s">
        <v>88</v>
      </c>
      <c r="AY155" s="20" t="s">
        <v>146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20" t="s">
        <v>86</v>
      </c>
      <c r="BK155" s="220">
        <f>ROUND(I155*H155,2)</f>
        <v>0</v>
      </c>
      <c r="BL155" s="20" t="s">
        <v>362</v>
      </c>
      <c r="BM155" s="219" t="s">
        <v>851</v>
      </c>
    </row>
    <row r="156" s="2" customFormat="1">
      <c r="A156" s="42"/>
      <c r="B156" s="43"/>
      <c r="C156" s="44"/>
      <c r="D156" s="221" t="s">
        <v>155</v>
      </c>
      <c r="E156" s="44"/>
      <c r="F156" s="222" t="s">
        <v>4201</v>
      </c>
      <c r="G156" s="44"/>
      <c r="H156" s="44"/>
      <c r="I156" s="223"/>
      <c r="J156" s="44"/>
      <c r="K156" s="44"/>
      <c r="L156" s="48"/>
      <c r="M156" s="224"/>
      <c r="N156" s="225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0" t="s">
        <v>155</v>
      </c>
      <c r="AU156" s="20" t="s">
        <v>88</v>
      </c>
    </row>
    <row r="157" s="2" customFormat="1" ht="16.5" customHeight="1">
      <c r="A157" s="42"/>
      <c r="B157" s="43"/>
      <c r="C157" s="265" t="s">
        <v>568</v>
      </c>
      <c r="D157" s="265" t="s">
        <v>286</v>
      </c>
      <c r="E157" s="266" t="s">
        <v>4202</v>
      </c>
      <c r="F157" s="267" t="s">
        <v>4203</v>
      </c>
      <c r="G157" s="268" t="s">
        <v>802</v>
      </c>
      <c r="H157" s="269">
        <v>1</v>
      </c>
      <c r="I157" s="270"/>
      <c r="J157" s="271">
        <f>ROUND(I157*H157,2)</f>
        <v>0</v>
      </c>
      <c r="K157" s="267" t="s">
        <v>3659</v>
      </c>
      <c r="L157" s="272"/>
      <c r="M157" s="273" t="s">
        <v>32</v>
      </c>
      <c r="N157" s="274" t="s">
        <v>49</v>
      </c>
      <c r="O157" s="88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19" t="s">
        <v>538</v>
      </c>
      <c r="AT157" s="219" t="s">
        <v>286</v>
      </c>
      <c r="AU157" s="219" t="s">
        <v>88</v>
      </c>
      <c r="AY157" s="20" t="s">
        <v>146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0" t="s">
        <v>86</v>
      </c>
      <c r="BK157" s="220">
        <f>ROUND(I157*H157,2)</f>
        <v>0</v>
      </c>
      <c r="BL157" s="20" t="s">
        <v>362</v>
      </c>
      <c r="BM157" s="219" t="s">
        <v>869</v>
      </c>
    </row>
    <row r="158" s="2" customFormat="1">
      <c r="A158" s="42"/>
      <c r="B158" s="43"/>
      <c r="C158" s="44"/>
      <c r="D158" s="221" t="s">
        <v>155</v>
      </c>
      <c r="E158" s="44"/>
      <c r="F158" s="222" t="s">
        <v>4203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155</v>
      </c>
      <c r="AU158" s="20" t="s">
        <v>88</v>
      </c>
    </row>
    <row r="159" s="2" customFormat="1" ht="16.5" customHeight="1">
      <c r="A159" s="42"/>
      <c r="B159" s="43"/>
      <c r="C159" s="265" t="s">
        <v>574</v>
      </c>
      <c r="D159" s="265" t="s">
        <v>286</v>
      </c>
      <c r="E159" s="266" t="s">
        <v>4204</v>
      </c>
      <c r="F159" s="267" t="s">
        <v>4205</v>
      </c>
      <c r="G159" s="268" t="s">
        <v>802</v>
      </c>
      <c r="H159" s="269">
        <v>38</v>
      </c>
      <c r="I159" s="270"/>
      <c r="J159" s="271">
        <f>ROUND(I159*H159,2)</f>
        <v>0</v>
      </c>
      <c r="K159" s="267" t="s">
        <v>3659</v>
      </c>
      <c r="L159" s="272"/>
      <c r="M159" s="273" t="s">
        <v>32</v>
      </c>
      <c r="N159" s="274" t="s">
        <v>49</v>
      </c>
      <c r="O159" s="88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19" t="s">
        <v>538</v>
      </c>
      <c r="AT159" s="219" t="s">
        <v>286</v>
      </c>
      <c r="AU159" s="219" t="s">
        <v>88</v>
      </c>
      <c r="AY159" s="20" t="s">
        <v>146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20" t="s">
        <v>86</v>
      </c>
      <c r="BK159" s="220">
        <f>ROUND(I159*H159,2)</f>
        <v>0</v>
      </c>
      <c r="BL159" s="20" t="s">
        <v>362</v>
      </c>
      <c r="BM159" s="219" t="s">
        <v>884</v>
      </c>
    </row>
    <row r="160" s="2" customFormat="1">
      <c r="A160" s="42"/>
      <c r="B160" s="43"/>
      <c r="C160" s="44"/>
      <c r="D160" s="221" t="s">
        <v>155</v>
      </c>
      <c r="E160" s="44"/>
      <c r="F160" s="222" t="s">
        <v>4205</v>
      </c>
      <c r="G160" s="44"/>
      <c r="H160" s="44"/>
      <c r="I160" s="223"/>
      <c r="J160" s="44"/>
      <c r="K160" s="44"/>
      <c r="L160" s="48"/>
      <c r="M160" s="224"/>
      <c r="N160" s="225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0" t="s">
        <v>155</v>
      </c>
      <c r="AU160" s="20" t="s">
        <v>88</v>
      </c>
    </row>
    <row r="161" s="2" customFormat="1" ht="16.5" customHeight="1">
      <c r="A161" s="42"/>
      <c r="B161" s="43"/>
      <c r="C161" s="265" t="s">
        <v>580</v>
      </c>
      <c r="D161" s="265" t="s">
        <v>286</v>
      </c>
      <c r="E161" s="266" t="s">
        <v>4206</v>
      </c>
      <c r="F161" s="267" t="s">
        <v>4207</v>
      </c>
      <c r="G161" s="268" t="s">
        <v>802</v>
      </c>
      <c r="H161" s="269">
        <v>2</v>
      </c>
      <c r="I161" s="270"/>
      <c r="J161" s="271">
        <f>ROUND(I161*H161,2)</f>
        <v>0</v>
      </c>
      <c r="K161" s="267" t="s">
        <v>3659</v>
      </c>
      <c r="L161" s="272"/>
      <c r="M161" s="273" t="s">
        <v>32</v>
      </c>
      <c r="N161" s="274" t="s">
        <v>49</v>
      </c>
      <c r="O161" s="88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R161" s="219" t="s">
        <v>538</v>
      </c>
      <c r="AT161" s="219" t="s">
        <v>286</v>
      </c>
      <c r="AU161" s="219" t="s">
        <v>88</v>
      </c>
      <c r="AY161" s="20" t="s">
        <v>146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20" t="s">
        <v>86</v>
      </c>
      <c r="BK161" s="220">
        <f>ROUND(I161*H161,2)</f>
        <v>0</v>
      </c>
      <c r="BL161" s="20" t="s">
        <v>362</v>
      </c>
      <c r="BM161" s="219" t="s">
        <v>895</v>
      </c>
    </row>
    <row r="162" s="2" customFormat="1">
      <c r="A162" s="42"/>
      <c r="B162" s="43"/>
      <c r="C162" s="44"/>
      <c r="D162" s="221" t="s">
        <v>155</v>
      </c>
      <c r="E162" s="44"/>
      <c r="F162" s="222" t="s">
        <v>4207</v>
      </c>
      <c r="G162" s="44"/>
      <c r="H162" s="44"/>
      <c r="I162" s="223"/>
      <c r="J162" s="44"/>
      <c r="K162" s="44"/>
      <c r="L162" s="48"/>
      <c r="M162" s="224"/>
      <c r="N162" s="225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0" t="s">
        <v>155</v>
      </c>
      <c r="AU162" s="20" t="s">
        <v>88</v>
      </c>
    </row>
    <row r="163" s="2" customFormat="1" ht="16.5" customHeight="1">
      <c r="A163" s="42"/>
      <c r="B163" s="43"/>
      <c r="C163" s="265" t="s">
        <v>592</v>
      </c>
      <c r="D163" s="265" t="s">
        <v>286</v>
      </c>
      <c r="E163" s="266" t="s">
        <v>4208</v>
      </c>
      <c r="F163" s="267" t="s">
        <v>4209</v>
      </c>
      <c r="G163" s="268" t="s">
        <v>802</v>
      </c>
      <c r="H163" s="269">
        <v>1</v>
      </c>
      <c r="I163" s="270"/>
      <c r="J163" s="271">
        <f>ROUND(I163*H163,2)</f>
        <v>0</v>
      </c>
      <c r="K163" s="267" t="s">
        <v>3659</v>
      </c>
      <c r="L163" s="272"/>
      <c r="M163" s="273" t="s">
        <v>32</v>
      </c>
      <c r="N163" s="274" t="s">
        <v>49</v>
      </c>
      <c r="O163" s="88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19" t="s">
        <v>538</v>
      </c>
      <c r="AT163" s="219" t="s">
        <v>286</v>
      </c>
      <c r="AU163" s="219" t="s">
        <v>88</v>
      </c>
      <c r="AY163" s="20" t="s">
        <v>146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0" t="s">
        <v>86</v>
      </c>
      <c r="BK163" s="220">
        <f>ROUND(I163*H163,2)</f>
        <v>0</v>
      </c>
      <c r="BL163" s="20" t="s">
        <v>362</v>
      </c>
      <c r="BM163" s="219" t="s">
        <v>919</v>
      </c>
    </row>
    <row r="164" s="2" customFormat="1">
      <c r="A164" s="42"/>
      <c r="B164" s="43"/>
      <c r="C164" s="44"/>
      <c r="D164" s="221" t="s">
        <v>155</v>
      </c>
      <c r="E164" s="44"/>
      <c r="F164" s="222" t="s">
        <v>4209</v>
      </c>
      <c r="G164" s="44"/>
      <c r="H164" s="44"/>
      <c r="I164" s="223"/>
      <c r="J164" s="44"/>
      <c r="K164" s="44"/>
      <c r="L164" s="48"/>
      <c r="M164" s="224"/>
      <c r="N164" s="225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155</v>
      </c>
      <c r="AU164" s="20" t="s">
        <v>88</v>
      </c>
    </row>
    <row r="165" s="2" customFormat="1" ht="16.5" customHeight="1">
      <c r="A165" s="42"/>
      <c r="B165" s="43"/>
      <c r="C165" s="265" t="s">
        <v>630</v>
      </c>
      <c r="D165" s="265" t="s">
        <v>286</v>
      </c>
      <c r="E165" s="266" t="s">
        <v>3689</v>
      </c>
      <c r="F165" s="267" t="s">
        <v>4210</v>
      </c>
      <c r="G165" s="268" t="s">
        <v>303</v>
      </c>
      <c r="H165" s="269">
        <v>35</v>
      </c>
      <c r="I165" s="270"/>
      <c r="J165" s="271">
        <f>ROUND(I165*H165,2)</f>
        <v>0</v>
      </c>
      <c r="K165" s="267" t="s">
        <v>3659</v>
      </c>
      <c r="L165" s="272"/>
      <c r="M165" s="273" t="s">
        <v>32</v>
      </c>
      <c r="N165" s="274" t="s">
        <v>49</v>
      </c>
      <c r="O165" s="88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19" t="s">
        <v>538</v>
      </c>
      <c r="AT165" s="219" t="s">
        <v>286</v>
      </c>
      <c r="AU165" s="219" t="s">
        <v>88</v>
      </c>
      <c r="AY165" s="20" t="s">
        <v>146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0" t="s">
        <v>86</v>
      </c>
      <c r="BK165" s="220">
        <f>ROUND(I165*H165,2)</f>
        <v>0</v>
      </c>
      <c r="BL165" s="20" t="s">
        <v>362</v>
      </c>
      <c r="BM165" s="219" t="s">
        <v>930</v>
      </c>
    </row>
    <row r="166" s="2" customFormat="1">
      <c r="A166" s="42"/>
      <c r="B166" s="43"/>
      <c r="C166" s="44"/>
      <c r="D166" s="221" t="s">
        <v>155</v>
      </c>
      <c r="E166" s="44"/>
      <c r="F166" s="222" t="s">
        <v>4210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155</v>
      </c>
      <c r="AU166" s="20" t="s">
        <v>88</v>
      </c>
    </row>
    <row r="167" s="2" customFormat="1" ht="16.5" customHeight="1">
      <c r="A167" s="42"/>
      <c r="B167" s="43"/>
      <c r="C167" s="265" t="s">
        <v>637</v>
      </c>
      <c r="D167" s="265" t="s">
        <v>286</v>
      </c>
      <c r="E167" s="266" t="s">
        <v>4211</v>
      </c>
      <c r="F167" s="267" t="s">
        <v>4212</v>
      </c>
      <c r="G167" s="268" t="s">
        <v>303</v>
      </c>
      <c r="H167" s="269">
        <v>1450</v>
      </c>
      <c r="I167" s="270"/>
      <c r="J167" s="271">
        <f>ROUND(I167*H167,2)</f>
        <v>0</v>
      </c>
      <c r="K167" s="267" t="s">
        <v>3659</v>
      </c>
      <c r="L167" s="272"/>
      <c r="M167" s="273" t="s">
        <v>32</v>
      </c>
      <c r="N167" s="274" t="s">
        <v>49</v>
      </c>
      <c r="O167" s="88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R167" s="219" t="s">
        <v>538</v>
      </c>
      <c r="AT167" s="219" t="s">
        <v>286</v>
      </c>
      <c r="AU167" s="219" t="s">
        <v>88</v>
      </c>
      <c r="AY167" s="20" t="s">
        <v>146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20" t="s">
        <v>86</v>
      </c>
      <c r="BK167" s="220">
        <f>ROUND(I167*H167,2)</f>
        <v>0</v>
      </c>
      <c r="BL167" s="20" t="s">
        <v>362</v>
      </c>
      <c r="BM167" s="219" t="s">
        <v>941</v>
      </c>
    </row>
    <row r="168" s="2" customFormat="1">
      <c r="A168" s="42"/>
      <c r="B168" s="43"/>
      <c r="C168" s="44"/>
      <c r="D168" s="221" t="s">
        <v>155</v>
      </c>
      <c r="E168" s="44"/>
      <c r="F168" s="222" t="s">
        <v>4212</v>
      </c>
      <c r="G168" s="44"/>
      <c r="H168" s="44"/>
      <c r="I168" s="223"/>
      <c r="J168" s="44"/>
      <c r="K168" s="44"/>
      <c r="L168" s="48"/>
      <c r="M168" s="224"/>
      <c r="N168" s="225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0" t="s">
        <v>155</v>
      </c>
      <c r="AU168" s="20" t="s">
        <v>88</v>
      </c>
    </row>
    <row r="169" s="2" customFormat="1" ht="21.75" customHeight="1">
      <c r="A169" s="42"/>
      <c r="B169" s="43"/>
      <c r="C169" s="265" t="s">
        <v>643</v>
      </c>
      <c r="D169" s="265" t="s">
        <v>286</v>
      </c>
      <c r="E169" s="266" t="s">
        <v>4213</v>
      </c>
      <c r="F169" s="267" t="s">
        <v>4214</v>
      </c>
      <c r="G169" s="268" t="s">
        <v>802</v>
      </c>
      <c r="H169" s="269">
        <v>180</v>
      </c>
      <c r="I169" s="270"/>
      <c r="J169" s="271">
        <f>ROUND(I169*H169,2)</f>
        <v>0</v>
      </c>
      <c r="K169" s="267" t="s">
        <v>3659</v>
      </c>
      <c r="L169" s="272"/>
      <c r="M169" s="273" t="s">
        <v>32</v>
      </c>
      <c r="N169" s="274" t="s">
        <v>49</v>
      </c>
      <c r="O169" s="88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19" t="s">
        <v>538</v>
      </c>
      <c r="AT169" s="219" t="s">
        <v>286</v>
      </c>
      <c r="AU169" s="219" t="s">
        <v>88</v>
      </c>
      <c r="AY169" s="20" t="s">
        <v>146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20" t="s">
        <v>86</v>
      </c>
      <c r="BK169" s="220">
        <f>ROUND(I169*H169,2)</f>
        <v>0</v>
      </c>
      <c r="BL169" s="20" t="s">
        <v>362</v>
      </c>
      <c r="BM169" s="219" t="s">
        <v>956</v>
      </c>
    </row>
    <row r="170" s="2" customFormat="1">
      <c r="A170" s="42"/>
      <c r="B170" s="43"/>
      <c r="C170" s="44"/>
      <c r="D170" s="221" t="s">
        <v>155</v>
      </c>
      <c r="E170" s="44"/>
      <c r="F170" s="222" t="s">
        <v>4214</v>
      </c>
      <c r="G170" s="44"/>
      <c r="H170" s="44"/>
      <c r="I170" s="223"/>
      <c r="J170" s="44"/>
      <c r="K170" s="44"/>
      <c r="L170" s="48"/>
      <c r="M170" s="224"/>
      <c r="N170" s="225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T170" s="20" t="s">
        <v>155</v>
      </c>
      <c r="AU170" s="20" t="s">
        <v>88</v>
      </c>
    </row>
    <row r="171" s="2" customFormat="1" ht="16.5" customHeight="1">
      <c r="A171" s="42"/>
      <c r="B171" s="43"/>
      <c r="C171" s="265" t="s">
        <v>680</v>
      </c>
      <c r="D171" s="265" t="s">
        <v>286</v>
      </c>
      <c r="E171" s="266" t="s">
        <v>4215</v>
      </c>
      <c r="F171" s="267" t="s">
        <v>4216</v>
      </c>
      <c r="G171" s="268" t="s">
        <v>802</v>
      </c>
      <c r="H171" s="269">
        <v>1</v>
      </c>
      <c r="I171" s="270"/>
      <c r="J171" s="271">
        <f>ROUND(I171*H171,2)</f>
        <v>0</v>
      </c>
      <c r="K171" s="267" t="s">
        <v>3659</v>
      </c>
      <c r="L171" s="272"/>
      <c r="M171" s="273" t="s">
        <v>32</v>
      </c>
      <c r="N171" s="274" t="s">
        <v>49</v>
      </c>
      <c r="O171" s="88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19" t="s">
        <v>538</v>
      </c>
      <c r="AT171" s="219" t="s">
        <v>286</v>
      </c>
      <c r="AU171" s="219" t="s">
        <v>88</v>
      </c>
      <c r="AY171" s="20" t="s">
        <v>146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20" t="s">
        <v>86</v>
      </c>
      <c r="BK171" s="220">
        <f>ROUND(I171*H171,2)</f>
        <v>0</v>
      </c>
      <c r="BL171" s="20" t="s">
        <v>362</v>
      </c>
      <c r="BM171" s="219" t="s">
        <v>963</v>
      </c>
    </row>
    <row r="172" s="2" customFormat="1">
      <c r="A172" s="42"/>
      <c r="B172" s="43"/>
      <c r="C172" s="44"/>
      <c r="D172" s="221" t="s">
        <v>155</v>
      </c>
      <c r="E172" s="44"/>
      <c r="F172" s="222" t="s">
        <v>4216</v>
      </c>
      <c r="G172" s="44"/>
      <c r="H172" s="44"/>
      <c r="I172" s="223"/>
      <c r="J172" s="44"/>
      <c r="K172" s="44"/>
      <c r="L172" s="48"/>
      <c r="M172" s="224"/>
      <c r="N172" s="22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155</v>
      </c>
      <c r="AU172" s="20" t="s">
        <v>88</v>
      </c>
    </row>
    <row r="173" s="2" customFormat="1" ht="21.75" customHeight="1">
      <c r="A173" s="42"/>
      <c r="B173" s="43"/>
      <c r="C173" s="265" t="s">
        <v>692</v>
      </c>
      <c r="D173" s="265" t="s">
        <v>286</v>
      </c>
      <c r="E173" s="266" t="s">
        <v>4217</v>
      </c>
      <c r="F173" s="267" t="s">
        <v>4218</v>
      </c>
      <c r="G173" s="268" t="s">
        <v>802</v>
      </c>
      <c r="H173" s="269">
        <v>1</v>
      </c>
      <c r="I173" s="270"/>
      <c r="J173" s="271">
        <f>ROUND(I173*H173,2)</f>
        <v>0</v>
      </c>
      <c r="K173" s="267" t="s">
        <v>3659</v>
      </c>
      <c r="L173" s="272"/>
      <c r="M173" s="273" t="s">
        <v>32</v>
      </c>
      <c r="N173" s="274" t="s">
        <v>49</v>
      </c>
      <c r="O173" s="88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19" t="s">
        <v>538</v>
      </c>
      <c r="AT173" s="219" t="s">
        <v>286</v>
      </c>
      <c r="AU173" s="219" t="s">
        <v>88</v>
      </c>
      <c r="AY173" s="20" t="s">
        <v>146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20" t="s">
        <v>86</v>
      </c>
      <c r="BK173" s="220">
        <f>ROUND(I173*H173,2)</f>
        <v>0</v>
      </c>
      <c r="BL173" s="20" t="s">
        <v>362</v>
      </c>
      <c r="BM173" s="219" t="s">
        <v>974</v>
      </c>
    </row>
    <row r="174" s="2" customFormat="1">
      <c r="A174" s="42"/>
      <c r="B174" s="43"/>
      <c r="C174" s="44"/>
      <c r="D174" s="221" t="s">
        <v>155</v>
      </c>
      <c r="E174" s="44"/>
      <c r="F174" s="222" t="s">
        <v>4218</v>
      </c>
      <c r="G174" s="44"/>
      <c r="H174" s="44"/>
      <c r="I174" s="223"/>
      <c r="J174" s="44"/>
      <c r="K174" s="44"/>
      <c r="L174" s="48"/>
      <c r="M174" s="224"/>
      <c r="N174" s="225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0" t="s">
        <v>155</v>
      </c>
      <c r="AU174" s="20" t="s">
        <v>88</v>
      </c>
    </row>
    <row r="175" s="2" customFormat="1" ht="16.5" customHeight="1">
      <c r="A175" s="42"/>
      <c r="B175" s="43"/>
      <c r="C175" s="265" t="s">
        <v>697</v>
      </c>
      <c r="D175" s="265" t="s">
        <v>286</v>
      </c>
      <c r="E175" s="266" t="s">
        <v>4219</v>
      </c>
      <c r="F175" s="267" t="s">
        <v>4220</v>
      </c>
      <c r="G175" s="268" t="s">
        <v>802</v>
      </c>
      <c r="H175" s="269">
        <v>1</v>
      </c>
      <c r="I175" s="270"/>
      <c r="J175" s="271">
        <f>ROUND(I175*H175,2)</f>
        <v>0</v>
      </c>
      <c r="K175" s="267" t="s">
        <v>3659</v>
      </c>
      <c r="L175" s="272"/>
      <c r="M175" s="273" t="s">
        <v>32</v>
      </c>
      <c r="N175" s="274" t="s">
        <v>49</v>
      </c>
      <c r="O175" s="88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19" t="s">
        <v>538</v>
      </c>
      <c r="AT175" s="219" t="s">
        <v>286</v>
      </c>
      <c r="AU175" s="219" t="s">
        <v>88</v>
      </c>
      <c r="AY175" s="20" t="s">
        <v>146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20" t="s">
        <v>86</v>
      </c>
      <c r="BK175" s="220">
        <f>ROUND(I175*H175,2)</f>
        <v>0</v>
      </c>
      <c r="BL175" s="20" t="s">
        <v>362</v>
      </c>
      <c r="BM175" s="219" t="s">
        <v>983</v>
      </c>
    </row>
    <row r="176" s="2" customFormat="1">
      <c r="A176" s="42"/>
      <c r="B176" s="43"/>
      <c r="C176" s="44"/>
      <c r="D176" s="221" t="s">
        <v>155</v>
      </c>
      <c r="E176" s="44"/>
      <c r="F176" s="222" t="s">
        <v>4220</v>
      </c>
      <c r="G176" s="44"/>
      <c r="H176" s="44"/>
      <c r="I176" s="223"/>
      <c r="J176" s="44"/>
      <c r="K176" s="44"/>
      <c r="L176" s="48"/>
      <c r="M176" s="224"/>
      <c r="N176" s="22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155</v>
      </c>
      <c r="AU176" s="20" t="s">
        <v>88</v>
      </c>
    </row>
    <row r="177" s="2" customFormat="1" ht="21.75" customHeight="1">
      <c r="A177" s="42"/>
      <c r="B177" s="43"/>
      <c r="C177" s="265" t="s">
        <v>699</v>
      </c>
      <c r="D177" s="265" t="s">
        <v>286</v>
      </c>
      <c r="E177" s="266" t="s">
        <v>4221</v>
      </c>
      <c r="F177" s="267" t="s">
        <v>4222</v>
      </c>
      <c r="G177" s="268" t="s">
        <v>802</v>
      </c>
      <c r="H177" s="269">
        <v>5</v>
      </c>
      <c r="I177" s="270"/>
      <c r="J177" s="271">
        <f>ROUND(I177*H177,2)</f>
        <v>0</v>
      </c>
      <c r="K177" s="267" t="s">
        <v>3659</v>
      </c>
      <c r="L177" s="272"/>
      <c r="M177" s="273" t="s">
        <v>32</v>
      </c>
      <c r="N177" s="274" t="s">
        <v>49</v>
      </c>
      <c r="O177" s="88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19" t="s">
        <v>538</v>
      </c>
      <c r="AT177" s="219" t="s">
        <v>286</v>
      </c>
      <c r="AU177" s="219" t="s">
        <v>88</v>
      </c>
      <c r="AY177" s="20" t="s">
        <v>146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20" t="s">
        <v>86</v>
      </c>
      <c r="BK177" s="220">
        <f>ROUND(I177*H177,2)</f>
        <v>0</v>
      </c>
      <c r="BL177" s="20" t="s">
        <v>362</v>
      </c>
      <c r="BM177" s="219" t="s">
        <v>995</v>
      </c>
    </row>
    <row r="178" s="2" customFormat="1">
      <c r="A178" s="42"/>
      <c r="B178" s="43"/>
      <c r="C178" s="44"/>
      <c r="D178" s="221" t="s">
        <v>155</v>
      </c>
      <c r="E178" s="44"/>
      <c r="F178" s="222" t="s">
        <v>4222</v>
      </c>
      <c r="G178" s="44"/>
      <c r="H178" s="44"/>
      <c r="I178" s="223"/>
      <c r="J178" s="44"/>
      <c r="K178" s="44"/>
      <c r="L178" s="48"/>
      <c r="M178" s="224"/>
      <c r="N178" s="225"/>
      <c r="O178" s="88"/>
      <c r="P178" s="88"/>
      <c r="Q178" s="88"/>
      <c r="R178" s="88"/>
      <c r="S178" s="88"/>
      <c r="T178" s="89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T178" s="20" t="s">
        <v>155</v>
      </c>
      <c r="AU178" s="20" t="s">
        <v>88</v>
      </c>
    </row>
    <row r="179" s="2" customFormat="1" ht="16.5" customHeight="1">
      <c r="A179" s="42"/>
      <c r="B179" s="43"/>
      <c r="C179" s="265" t="s">
        <v>704</v>
      </c>
      <c r="D179" s="265" t="s">
        <v>286</v>
      </c>
      <c r="E179" s="266" t="s">
        <v>4223</v>
      </c>
      <c r="F179" s="267" t="s">
        <v>4224</v>
      </c>
      <c r="G179" s="268" t="s">
        <v>802</v>
      </c>
      <c r="H179" s="269">
        <v>5</v>
      </c>
      <c r="I179" s="270"/>
      <c r="J179" s="271">
        <f>ROUND(I179*H179,2)</f>
        <v>0</v>
      </c>
      <c r="K179" s="267" t="s">
        <v>3659</v>
      </c>
      <c r="L179" s="272"/>
      <c r="M179" s="273" t="s">
        <v>32</v>
      </c>
      <c r="N179" s="274" t="s">
        <v>49</v>
      </c>
      <c r="O179" s="88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19" t="s">
        <v>538</v>
      </c>
      <c r="AT179" s="219" t="s">
        <v>286</v>
      </c>
      <c r="AU179" s="219" t="s">
        <v>88</v>
      </c>
      <c r="AY179" s="20" t="s">
        <v>146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20" t="s">
        <v>86</v>
      </c>
      <c r="BK179" s="220">
        <f>ROUND(I179*H179,2)</f>
        <v>0</v>
      </c>
      <c r="BL179" s="20" t="s">
        <v>362</v>
      </c>
      <c r="BM179" s="219" t="s">
        <v>1006</v>
      </c>
    </row>
    <row r="180" s="2" customFormat="1">
      <c r="A180" s="42"/>
      <c r="B180" s="43"/>
      <c r="C180" s="44"/>
      <c r="D180" s="221" t="s">
        <v>155</v>
      </c>
      <c r="E180" s="44"/>
      <c r="F180" s="222" t="s">
        <v>4224</v>
      </c>
      <c r="G180" s="44"/>
      <c r="H180" s="44"/>
      <c r="I180" s="223"/>
      <c r="J180" s="44"/>
      <c r="K180" s="44"/>
      <c r="L180" s="48"/>
      <c r="M180" s="224"/>
      <c r="N180" s="22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0" t="s">
        <v>155</v>
      </c>
      <c r="AU180" s="20" t="s">
        <v>88</v>
      </c>
    </row>
    <row r="181" s="2" customFormat="1" ht="16.5" customHeight="1">
      <c r="A181" s="42"/>
      <c r="B181" s="43"/>
      <c r="C181" s="265" t="s">
        <v>712</v>
      </c>
      <c r="D181" s="265" t="s">
        <v>286</v>
      </c>
      <c r="E181" s="266" t="s">
        <v>4225</v>
      </c>
      <c r="F181" s="267" t="s">
        <v>4226</v>
      </c>
      <c r="G181" s="268" t="s">
        <v>802</v>
      </c>
      <c r="H181" s="269">
        <v>24</v>
      </c>
      <c r="I181" s="270"/>
      <c r="J181" s="271">
        <f>ROUND(I181*H181,2)</f>
        <v>0</v>
      </c>
      <c r="K181" s="267" t="s">
        <v>3659</v>
      </c>
      <c r="L181" s="272"/>
      <c r="M181" s="273" t="s">
        <v>32</v>
      </c>
      <c r="N181" s="274" t="s">
        <v>49</v>
      </c>
      <c r="O181" s="88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19" t="s">
        <v>538</v>
      </c>
      <c r="AT181" s="219" t="s">
        <v>286</v>
      </c>
      <c r="AU181" s="219" t="s">
        <v>88</v>
      </c>
      <c r="AY181" s="20" t="s">
        <v>146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20" t="s">
        <v>86</v>
      </c>
      <c r="BK181" s="220">
        <f>ROUND(I181*H181,2)</f>
        <v>0</v>
      </c>
      <c r="BL181" s="20" t="s">
        <v>362</v>
      </c>
      <c r="BM181" s="219" t="s">
        <v>1018</v>
      </c>
    </row>
    <row r="182" s="2" customFormat="1">
      <c r="A182" s="42"/>
      <c r="B182" s="43"/>
      <c r="C182" s="44"/>
      <c r="D182" s="221" t="s">
        <v>155</v>
      </c>
      <c r="E182" s="44"/>
      <c r="F182" s="222" t="s">
        <v>4226</v>
      </c>
      <c r="G182" s="44"/>
      <c r="H182" s="44"/>
      <c r="I182" s="223"/>
      <c r="J182" s="44"/>
      <c r="K182" s="44"/>
      <c r="L182" s="48"/>
      <c r="M182" s="224"/>
      <c r="N182" s="225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0" t="s">
        <v>155</v>
      </c>
      <c r="AU182" s="20" t="s">
        <v>88</v>
      </c>
    </row>
    <row r="183" s="2" customFormat="1" ht="24.15" customHeight="1">
      <c r="A183" s="42"/>
      <c r="B183" s="43"/>
      <c r="C183" s="265" t="s">
        <v>717</v>
      </c>
      <c r="D183" s="265" t="s">
        <v>286</v>
      </c>
      <c r="E183" s="266" t="s">
        <v>4227</v>
      </c>
      <c r="F183" s="267" t="s">
        <v>4228</v>
      </c>
      <c r="G183" s="268" t="s">
        <v>802</v>
      </c>
      <c r="H183" s="269">
        <v>6</v>
      </c>
      <c r="I183" s="270"/>
      <c r="J183" s="271">
        <f>ROUND(I183*H183,2)</f>
        <v>0</v>
      </c>
      <c r="K183" s="267" t="s">
        <v>3659</v>
      </c>
      <c r="L183" s="272"/>
      <c r="M183" s="273" t="s">
        <v>32</v>
      </c>
      <c r="N183" s="274" t="s">
        <v>49</v>
      </c>
      <c r="O183" s="88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19" t="s">
        <v>538</v>
      </c>
      <c r="AT183" s="219" t="s">
        <v>286</v>
      </c>
      <c r="AU183" s="219" t="s">
        <v>88</v>
      </c>
      <c r="AY183" s="20" t="s">
        <v>146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20" t="s">
        <v>86</v>
      </c>
      <c r="BK183" s="220">
        <f>ROUND(I183*H183,2)</f>
        <v>0</v>
      </c>
      <c r="BL183" s="20" t="s">
        <v>362</v>
      </c>
      <c r="BM183" s="219" t="s">
        <v>1030</v>
      </c>
    </row>
    <row r="184" s="2" customFormat="1">
      <c r="A184" s="42"/>
      <c r="B184" s="43"/>
      <c r="C184" s="44"/>
      <c r="D184" s="221" t="s">
        <v>155</v>
      </c>
      <c r="E184" s="44"/>
      <c r="F184" s="222" t="s">
        <v>4228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155</v>
      </c>
      <c r="AU184" s="20" t="s">
        <v>88</v>
      </c>
    </row>
    <row r="185" s="2" customFormat="1" ht="16.5" customHeight="1">
      <c r="A185" s="42"/>
      <c r="B185" s="43"/>
      <c r="C185" s="265" t="s">
        <v>724</v>
      </c>
      <c r="D185" s="265" t="s">
        <v>286</v>
      </c>
      <c r="E185" s="266" t="s">
        <v>4229</v>
      </c>
      <c r="F185" s="267" t="s">
        <v>4230</v>
      </c>
      <c r="G185" s="268" t="s">
        <v>802</v>
      </c>
      <c r="H185" s="269">
        <v>6</v>
      </c>
      <c r="I185" s="270"/>
      <c r="J185" s="271">
        <f>ROUND(I185*H185,2)</f>
        <v>0</v>
      </c>
      <c r="K185" s="267" t="s">
        <v>3659</v>
      </c>
      <c r="L185" s="272"/>
      <c r="M185" s="273" t="s">
        <v>32</v>
      </c>
      <c r="N185" s="274" t="s">
        <v>49</v>
      </c>
      <c r="O185" s="88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R185" s="219" t="s">
        <v>538</v>
      </c>
      <c r="AT185" s="219" t="s">
        <v>286</v>
      </c>
      <c r="AU185" s="219" t="s">
        <v>88</v>
      </c>
      <c r="AY185" s="20" t="s">
        <v>146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20" t="s">
        <v>86</v>
      </c>
      <c r="BK185" s="220">
        <f>ROUND(I185*H185,2)</f>
        <v>0</v>
      </c>
      <c r="BL185" s="20" t="s">
        <v>362</v>
      </c>
      <c r="BM185" s="219" t="s">
        <v>1042</v>
      </c>
    </row>
    <row r="186" s="2" customFormat="1">
      <c r="A186" s="42"/>
      <c r="B186" s="43"/>
      <c r="C186" s="44"/>
      <c r="D186" s="221" t="s">
        <v>155</v>
      </c>
      <c r="E186" s="44"/>
      <c r="F186" s="222" t="s">
        <v>4230</v>
      </c>
      <c r="G186" s="44"/>
      <c r="H186" s="44"/>
      <c r="I186" s="223"/>
      <c r="J186" s="44"/>
      <c r="K186" s="44"/>
      <c r="L186" s="48"/>
      <c r="M186" s="224"/>
      <c r="N186" s="225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0" t="s">
        <v>155</v>
      </c>
      <c r="AU186" s="20" t="s">
        <v>88</v>
      </c>
    </row>
    <row r="187" s="2" customFormat="1" ht="16.5" customHeight="1">
      <c r="A187" s="42"/>
      <c r="B187" s="43"/>
      <c r="C187" s="265" t="s">
        <v>732</v>
      </c>
      <c r="D187" s="265" t="s">
        <v>286</v>
      </c>
      <c r="E187" s="266" t="s">
        <v>4231</v>
      </c>
      <c r="F187" s="267" t="s">
        <v>4232</v>
      </c>
      <c r="G187" s="268" t="s">
        <v>802</v>
      </c>
      <c r="H187" s="269">
        <v>1</v>
      </c>
      <c r="I187" s="270"/>
      <c r="J187" s="271">
        <f>ROUND(I187*H187,2)</f>
        <v>0</v>
      </c>
      <c r="K187" s="267" t="s">
        <v>3659</v>
      </c>
      <c r="L187" s="272"/>
      <c r="M187" s="273" t="s">
        <v>32</v>
      </c>
      <c r="N187" s="274" t="s">
        <v>49</v>
      </c>
      <c r="O187" s="88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R187" s="219" t="s">
        <v>538</v>
      </c>
      <c r="AT187" s="219" t="s">
        <v>286</v>
      </c>
      <c r="AU187" s="219" t="s">
        <v>88</v>
      </c>
      <c r="AY187" s="20" t="s">
        <v>146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20" t="s">
        <v>86</v>
      </c>
      <c r="BK187" s="220">
        <f>ROUND(I187*H187,2)</f>
        <v>0</v>
      </c>
      <c r="BL187" s="20" t="s">
        <v>362</v>
      </c>
      <c r="BM187" s="219" t="s">
        <v>1053</v>
      </c>
    </row>
    <row r="188" s="2" customFormat="1">
      <c r="A188" s="42"/>
      <c r="B188" s="43"/>
      <c r="C188" s="44"/>
      <c r="D188" s="221" t="s">
        <v>155</v>
      </c>
      <c r="E188" s="44"/>
      <c r="F188" s="222" t="s">
        <v>4232</v>
      </c>
      <c r="G188" s="44"/>
      <c r="H188" s="44"/>
      <c r="I188" s="223"/>
      <c r="J188" s="44"/>
      <c r="K188" s="44"/>
      <c r="L188" s="48"/>
      <c r="M188" s="224"/>
      <c r="N188" s="225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0" t="s">
        <v>155</v>
      </c>
      <c r="AU188" s="20" t="s">
        <v>88</v>
      </c>
    </row>
    <row r="189" s="2" customFormat="1" ht="16.5" customHeight="1">
      <c r="A189" s="42"/>
      <c r="B189" s="43"/>
      <c r="C189" s="265" t="s">
        <v>737</v>
      </c>
      <c r="D189" s="265" t="s">
        <v>286</v>
      </c>
      <c r="E189" s="266" t="s">
        <v>4233</v>
      </c>
      <c r="F189" s="267" t="s">
        <v>4234</v>
      </c>
      <c r="G189" s="268" t="s">
        <v>802</v>
      </c>
      <c r="H189" s="269">
        <v>1</v>
      </c>
      <c r="I189" s="270"/>
      <c r="J189" s="271">
        <f>ROUND(I189*H189,2)</f>
        <v>0</v>
      </c>
      <c r="K189" s="267" t="s">
        <v>3659</v>
      </c>
      <c r="L189" s="272"/>
      <c r="M189" s="273" t="s">
        <v>32</v>
      </c>
      <c r="N189" s="274" t="s">
        <v>49</v>
      </c>
      <c r="O189" s="88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19" t="s">
        <v>538</v>
      </c>
      <c r="AT189" s="219" t="s">
        <v>286</v>
      </c>
      <c r="AU189" s="219" t="s">
        <v>88</v>
      </c>
      <c r="AY189" s="20" t="s">
        <v>146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20" t="s">
        <v>86</v>
      </c>
      <c r="BK189" s="220">
        <f>ROUND(I189*H189,2)</f>
        <v>0</v>
      </c>
      <c r="BL189" s="20" t="s">
        <v>362</v>
      </c>
      <c r="BM189" s="219" t="s">
        <v>1064</v>
      </c>
    </row>
    <row r="190" s="2" customFormat="1">
      <c r="A190" s="42"/>
      <c r="B190" s="43"/>
      <c r="C190" s="44"/>
      <c r="D190" s="221" t="s">
        <v>155</v>
      </c>
      <c r="E190" s="44"/>
      <c r="F190" s="222" t="s">
        <v>4234</v>
      </c>
      <c r="G190" s="44"/>
      <c r="H190" s="44"/>
      <c r="I190" s="223"/>
      <c r="J190" s="44"/>
      <c r="K190" s="44"/>
      <c r="L190" s="48"/>
      <c r="M190" s="224"/>
      <c r="N190" s="22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0" t="s">
        <v>155</v>
      </c>
      <c r="AU190" s="20" t="s">
        <v>88</v>
      </c>
    </row>
    <row r="191" s="2" customFormat="1" ht="16.5" customHeight="1">
      <c r="A191" s="42"/>
      <c r="B191" s="43"/>
      <c r="C191" s="265" t="s">
        <v>743</v>
      </c>
      <c r="D191" s="265" t="s">
        <v>286</v>
      </c>
      <c r="E191" s="266" t="s">
        <v>4235</v>
      </c>
      <c r="F191" s="267" t="s">
        <v>4236</v>
      </c>
      <c r="G191" s="268" t="s">
        <v>802</v>
      </c>
      <c r="H191" s="269">
        <v>2</v>
      </c>
      <c r="I191" s="270"/>
      <c r="J191" s="271">
        <f>ROUND(I191*H191,2)</f>
        <v>0</v>
      </c>
      <c r="K191" s="267" t="s">
        <v>3659</v>
      </c>
      <c r="L191" s="272"/>
      <c r="M191" s="273" t="s">
        <v>32</v>
      </c>
      <c r="N191" s="274" t="s">
        <v>49</v>
      </c>
      <c r="O191" s="88"/>
      <c r="P191" s="217">
        <f>O191*H191</f>
        <v>0</v>
      </c>
      <c r="Q191" s="217">
        <v>0</v>
      </c>
      <c r="R191" s="217">
        <f>Q191*H191</f>
        <v>0</v>
      </c>
      <c r="S191" s="217">
        <v>0</v>
      </c>
      <c r="T191" s="218">
        <f>S191*H191</f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R191" s="219" t="s">
        <v>538</v>
      </c>
      <c r="AT191" s="219" t="s">
        <v>286</v>
      </c>
      <c r="AU191" s="219" t="s">
        <v>88</v>
      </c>
      <c r="AY191" s="20" t="s">
        <v>146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20" t="s">
        <v>86</v>
      </c>
      <c r="BK191" s="220">
        <f>ROUND(I191*H191,2)</f>
        <v>0</v>
      </c>
      <c r="BL191" s="20" t="s">
        <v>362</v>
      </c>
      <c r="BM191" s="219" t="s">
        <v>1070</v>
      </c>
    </row>
    <row r="192" s="2" customFormat="1">
      <c r="A192" s="42"/>
      <c r="B192" s="43"/>
      <c r="C192" s="44"/>
      <c r="D192" s="221" t="s">
        <v>155</v>
      </c>
      <c r="E192" s="44"/>
      <c r="F192" s="222" t="s">
        <v>4236</v>
      </c>
      <c r="G192" s="44"/>
      <c r="H192" s="44"/>
      <c r="I192" s="223"/>
      <c r="J192" s="44"/>
      <c r="K192" s="44"/>
      <c r="L192" s="48"/>
      <c r="M192" s="224"/>
      <c r="N192" s="225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0" t="s">
        <v>155</v>
      </c>
      <c r="AU192" s="20" t="s">
        <v>88</v>
      </c>
    </row>
    <row r="193" s="2" customFormat="1" ht="16.5" customHeight="1">
      <c r="A193" s="42"/>
      <c r="B193" s="43"/>
      <c r="C193" s="265" t="s">
        <v>749</v>
      </c>
      <c r="D193" s="265" t="s">
        <v>286</v>
      </c>
      <c r="E193" s="266" t="s">
        <v>4237</v>
      </c>
      <c r="F193" s="267" t="s">
        <v>4238</v>
      </c>
      <c r="G193" s="268" t="s">
        <v>802</v>
      </c>
      <c r="H193" s="269">
        <v>1</v>
      </c>
      <c r="I193" s="270"/>
      <c r="J193" s="271">
        <f>ROUND(I193*H193,2)</f>
        <v>0</v>
      </c>
      <c r="K193" s="267" t="s">
        <v>3659</v>
      </c>
      <c r="L193" s="272"/>
      <c r="M193" s="273" t="s">
        <v>32</v>
      </c>
      <c r="N193" s="274" t="s">
        <v>49</v>
      </c>
      <c r="O193" s="88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19" t="s">
        <v>538</v>
      </c>
      <c r="AT193" s="219" t="s">
        <v>286</v>
      </c>
      <c r="AU193" s="219" t="s">
        <v>88</v>
      </c>
      <c r="AY193" s="20" t="s">
        <v>146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20" t="s">
        <v>86</v>
      </c>
      <c r="BK193" s="220">
        <f>ROUND(I193*H193,2)</f>
        <v>0</v>
      </c>
      <c r="BL193" s="20" t="s">
        <v>362</v>
      </c>
      <c r="BM193" s="219" t="s">
        <v>1081</v>
      </c>
    </row>
    <row r="194" s="2" customFormat="1">
      <c r="A194" s="42"/>
      <c r="B194" s="43"/>
      <c r="C194" s="44"/>
      <c r="D194" s="221" t="s">
        <v>155</v>
      </c>
      <c r="E194" s="44"/>
      <c r="F194" s="222" t="s">
        <v>4238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155</v>
      </c>
      <c r="AU194" s="20" t="s">
        <v>88</v>
      </c>
    </row>
    <row r="195" s="2" customFormat="1" ht="16.5" customHeight="1">
      <c r="A195" s="42"/>
      <c r="B195" s="43"/>
      <c r="C195" s="265" t="s">
        <v>755</v>
      </c>
      <c r="D195" s="265" t="s">
        <v>286</v>
      </c>
      <c r="E195" s="266" t="s">
        <v>4239</v>
      </c>
      <c r="F195" s="267" t="s">
        <v>4240</v>
      </c>
      <c r="G195" s="268" t="s">
        <v>802</v>
      </c>
      <c r="H195" s="269">
        <v>6</v>
      </c>
      <c r="I195" s="270"/>
      <c r="J195" s="271">
        <f>ROUND(I195*H195,2)</f>
        <v>0</v>
      </c>
      <c r="K195" s="267" t="s">
        <v>3659</v>
      </c>
      <c r="L195" s="272"/>
      <c r="M195" s="273" t="s">
        <v>32</v>
      </c>
      <c r="N195" s="274" t="s">
        <v>49</v>
      </c>
      <c r="O195" s="88"/>
      <c r="P195" s="217">
        <f>O195*H195</f>
        <v>0</v>
      </c>
      <c r="Q195" s="217">
        <v>0</v>
      </c>
      <c r="R195" s="217">
        <f>Q195*H195</f>
        <v>0</v>
      </c>
      <c r="S195" s="217">
        <v>0</v>
      </c>
      <c r="T195" s="218">
        <f>S195*H195</f>
        <v>0</v>
      </c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R195" s="219" t="s">
        <v>538</v>
      </c>
      <c r="AT195" s="219" t="s">
        <v>286</v>
      </c>
      <c r="AU195" s="219" t="s">
        <v>88</v>
      </c>
      <c r="AY195" s="20" t="s">
        <v>146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20" t="s">
        <v>86</v>
      </c>
      <c r="BK195" s="220">
        <f>ROUND(I195*H195,2)</f>
        <v>0</v>
      </c>
      <c r="BL195" s="20" t="s">
        <v>362</v>
      </c>
      <c r="BM195" s="219" t="s">
        <v>1101</v>
      </c>
    </row>
    <row r="196" s="2" customFormat="1">
      <c r="A196" s="42"/>
      <c r="B196" s="43"/>
      <c r="C196" s="44"/>
      <c r="D196" s="221" t="s">
        <v>155</v>
      </c>
      <c r="E196" s="44"/>
      <c r="F196" s="222" t="s">
        <v>4240</v>
      </c>
      <c r="G196" s="44"/>
      <c r="H196" s="44"/>
      <c r="I196" s="223"/>
      <c r="J196" s="44"/>
      <c r="K196" s="44"/>
      <c r="L196" s="48"/>
      <c r="M196" s="224"/>
      <c r="N196" s="225"/>
      <c r="O196" s="88"/>
      <c r="P196" s="88"/>
      <c r="Q196" s="88"/>
      <c r="R196" s="88"/>
      <c r="S196" s="88"/>
      <c r="T196" s="89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T196" s="20" t="s">
        <v>155</v>
      </c>
      <c r="AU196" s="20" t="s">
        <v>88</v>
      </c>
    </row>
    <row r="197" s="2" customFormat="1" ht="16.5" customHeight="1">
      <c r="A197" s="42"/>
      <c r="B197" s="43"/>
      <c r="C197" s="265" t="s">
        <v>762</v>
      </c>
      <c r="D197" s="265" t="s">
        <v>286</v>
      </c>
      <c r="E197" s="266" t="s">
        <v>4241</v>
      </c>
      <c r="F197" s="267" t="s">
        <v>4242</v>
      </c>
      <c r="G197" s="268" t="s">
        <v>802</v>
      </c>
      <c r="H197" s="269">
        <v>1</v>
      </c>
      <c r="I197" s="270"/>
      <c r="J197" s="271">
        <f>ROUND(I197*H197,2)</f>
        <v>0</v>
      </c>
      <c r="K197" s="267" t="s">
        <v>3659</v>
      </c>
      <c r="L197" s="272"/>
      <c r="M197" s="273" t="s">
        <v>32</v>
      </c>
      <c r="N197" s="274" t="s">
        <v>49</v>
      </c>
      <c r="O197" s="88"/>
      <c r="P197" s="217">
        <f>O197*H197</f>
        <v>0</v>
      </c>
      <c r="Q197" s="217">
        <v>0</v>
      </c>
      <c r="R197" s="217">
        <f>Q197*H197</f>
        <v>0</v>
      </c>
      <c r="S197" s="217">
        <v>0</v>
      </c>
      <c r="T197" s="218">
        <f>S197*H197</f>
        <v>0</v>
      </c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R197" s="219" t="s">
        <v>538</v>
      </c>
      <c r="AT197" s="219" t="s">
        <v>286</v>
      </c>
      <c r="AU197" s="219" t="s">
        <v>88</v>
      </c>
      <c r="AY197" s="20" t="s">
        <v>146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20" t="s">
        <v>86</v>
      </c>
      <c r="BK197" s="220">
        <f>ROUND(I197*H197,2)</f>
        <v>0</v>
      </c>
      <c r="BL197" s="20" t="s">
        <v>362</v>
      </c>
      <c r="BM197" s="219" t="s">
        <v>1114</v>
      </c>
    </row>
    <row r="198" s="2" customFormat="1">
      <c r="A198" s="42"/>
      <c r="B198" s="43"/>
      <c r="C198" s="44"/>
      <c r="D198" s="221" t="s">
        <v>155</v>
      </c>
      <c r="E198" s="44"/>
      <c r="F198" s="222" t="s">
        <v>4242</v>
      </c>
      <c r="G198" s="44"/>
      <c r="H198" s="44"/>
      <c r="I198" s="223"/>
      <c r="J198" s="44"/>
      <c r="K198" s="44"/>
      <c r="L198" s="48"/>
      <c r="M198" s="224"/>
      <c r="N198" s="225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0" t="s">
        <v>155</v>
      </c>
      <c r="AU198" s="20" t="s">
        <v>88</v>
      </c>
    </row>
    <row r="199" s="2" customFormat="1" ht="16.5" customHeight="1">
      <c r="A199" s="42"/>
      <c r="B199" s="43"/>
      <c r="C199" s="265" t="s">
        <v>768</v>
      </c>
      <c r="D199" s="265" t="s">
        <v>286</v>
      </c>
      <c r="E199" s="266" t="s">
        <v>4243</v>
      </c>
      <c r="F199" s="267" t="s">
        <v>4244</v>
      </c>
      <c r="G199" s="268" t="s">
        <v>802</v>
      </c>
      <c r="H199" s="269">
        <v>1</v>
      </c>
      <c r="I199" s="270"/>
      <c r="J199" s="271">
        <f>ROUND(I199*H199,2)</f>
        <v>0</v>
      </c>
      <c r="K199" s="267" t="s">
        <v>3659</v>
      </c>
      <c r="L199" s="272"/>
      <c r="M199" s="273" t="s">
        <v>32</v>
      </c>
      <c r="N199" s="274" t="s">
        <v>49</v>
      </c>
      <c r="O199" s="88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19" t="s">
        <v>538</v>
      </c>
      <c r="AT199" s="219" t="s">
        <v>286</v>
      </c>
      <c r="AU199" s="219" t="s">
        <v>88</v>
      </c>
      <c r="AY199" s="20" t="s">
        <v>146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0" t="s">
        <v>86</v>
      </c>
      <c r="BK199" s="220">
        <f>ROUND(I199*H199,2)</f>
        <v>0</v>
      </c>
      <c r="BL199" s="20" t="s">
        <v>362</v>
      </c>
      <c r="BM199" s="219" t="s">
        <v>1125</v>
      </c>
    </row>
    <row r="200" s="2" customFormat="1">
      <c r="A200" s="42"/>
      <c r="B200" s="43"/>
      <c r="C200" s="44"/>
      <c r="D200" s="221" t="s">
        <v>155</v>
      </c>
      <c r="E200" s="44"/>
      <c r="F200" s="222" t="s">
        <v>4244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155</v>
      </c>
      <c r="AU200" s="20" t="s">
        <v>88</v>
      </c>
    </row>
    <row r="201" s="12" customFormat="1" ht="22.8" customHeight="1">
      <c r="A201" s="12"/>
      <c r="B201" s="192"/>
      <c r="C201" s="193"/>
      <c r="D201" s="194" t="s">
        <v>77</v>
      </c>
      <c r="E201" s="206" t="s">
        <v>4245</v>
      </c>
      <c r="F201" s="206" t="s">
        <v>2705</v>
      </c>
      <c r="G201" s="193"/>
      <c r="H201" s="193"/>
      <c r="I201" s="196"/>
      <c r="J201" s="207">
        <f>BK201</f>
        <v>0</v>
      </c>
      <c r="K201" s="193"/>
      <c r="L201" s="198"/>
      <c r="M201" s="199"/>
      <c r="N201" s="200"/>
      <c r="O201" s="200"/>
      <c r="P201" s="201">
        <f>SUM(P202:P204)</f>
        <v>0</v>
      </c>
      <c r="Q201" s="200"/>
      <c r="R201" s="201">
        <f>SUM(R202:R204)</f>
        <v>0</v>
      </c>
      <c r="S201" s="200"/>
      <c r="T201" s="202">
        <f>SUM(T202:T204)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3" t="s">
        <v>86</v>
      </c>
      <c r="AT201" s="204" t="s">
        <v>77</v>
      </c>
      <c r="AU201" s="204" t="s">
        <v>86</v>
      </c>
      <c r="AY201" s="203" t="s">
        <v>146</v>
      </c>
      <c r="BK201" s="205">
        <f>SUM(BK202:BK204)</f>
        <v>0</v>
      </c>
    </row>
    <row r="202" s="2" customFormat="1" ht="37.8" customHeight="1">
      <c r="A202" s="42"/>
      <c r="B202" s="43"/>
      <c r="C202" s="265" t="s">
        <v>774</v>
      </c>
      <c r="D202" s="265" t="s">
        <v>286</v>
      </c>
      <c r="E202" s="266" t="s">
        <v>3861</v>
      </c>
      <c r="F202" s="267" t="s">
        <v>3862</v>
      </c>
      <c r="G202" s="268" t="s">
        <v>32</v>
      </c>
      <c r="H202" s="269">
        <v>1</v>
      </c>
      <c r="I202" s="270"/>
      <c r="J202" s="271">
        <f>ROUND(I202*H202,2)</f>
        <v>0</v>
      </c>
      <c r="K202" s="267" t="s">
        <v>3659</v>
      </c>
      <c r="L202" s="272"/>
      <c r="M202" s="273" t="s">
        <v>32</v>
      </c>
      <c r="N202" s="274" t="s">
        <v>49</v>
      </c>
      <c r="O202" s="88"/>
      <c r="P202" s="217">
        <f>O202*H202</f>
        <v>0</v>
      </c>
      <c r="Q202" s="217">
        <v>0</v>
      </c>
      <c r="R202" s="217">
        <f>Q202*H202</f>
        <v>0</v>
      </c>
      <c r="S202" s="217">
        <v>0</v>
      </c>
      <c r="T202" s="218">
        <f>S202*H202</f>
        <v>0</v>
      </c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R202" s="219" t="s">
        <v>538</v>
      </c>
      <c r="AT202" s="219" t="s">
        <v>286</v>
      </c>
      <c r="AU202" s="219" t="s">
        <v>88</v>
      </c>
      <c r="AY202" s="20" t="s">
        <v>146</v>
      </c>
      <c r="BE202" s="220">
        <f>IF(N202="základní",J202,0)</f>
        <v>0</v>
      </c>
      <c r="BF202" s="220">
        <f>IF(N202="snížená",J202,0)</f>
        <v>0</v>
      </c>
      <c r="BG202" s="220">
        <f>IF(N202="zákl. přenesená",J202,0)</f>
        <v>0</v>
      </c>
      <c r="BH202" s="220">
        <f>IF(N202="sníž. přenesená",J202,0)</f>
        <v>0</v>
      </c>
      <c r="BI202" s="220">
        <f>IF(N202="nulová",J202,0)</f>
        <v>0</v>
      </c>
      <c r="BJ202" s="20" t="s">
        <v>86</v>
      </c>
      <c r="BK202" s="220">
        <f>ROUND(I202*H202,2)</f>
        <v>0</v>
      </c>
      <c r="BL202" s="20" t="s">
        <v>362</v>
      </c>
      <c r="BM202" s="219" t="s">
        <v>1137</v>
      </c>
    </row>
    <row r="203" s="2" customFormat="1">
      <c r="A203" s="42"/>
      <c r="B203" s="43"/>
      <c r="C203" s="44"/>
      <c r="D203" s="221" t="s">
        <v>155</v>
      </c>
      <c r="E203" s="44"/>
      <c r="F203" s="222" t="s">
        <v>3862</v>
      </c>
      <c r="G203" s="44"/>
      <c r="H203" s="44"/>
      <c r="I203" s="223"/>
      <c r="J203" s="44"/>
      <c r="K203" s="44"/>
      <c r="L203" s="48"/>
      <c r="M203" s="224"/>
      <c r="N203" s="225"/>
      <c r="O203" s="88"/>
      <c r="P203" s="88"/>
      <c r="Q203" s="88"/>
      <c r="R203" s="88"/>
      <c r="S203" s="88"/>
      <c r="T203" s="89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T203" s="20" t="s">
        <v>155</v>
      </c>
      <c r="AU203" s="20" t="s">
        <v>88</v>
      </c>
    </row>
    <row r="204" s="2" customFormat="1">
      <c r="A204" s="42"/>
      <c r="B204" s="43"/>
      <c r="C204" s="44"/>
      <c r="D204" s="221" t="s">
        <v>162</v>
      </c>
      <c r="E204" s="44"/>
      <c r="F204" s="228" t="s">
        <v>3863</v>
      </c>
      <c r="G204" s="44"/>
      <c r="H204" s="44"/>
      <c r="I204" s="223"/>
      <c r="J204" s="44"/>
      <c r="K204" s="44"/>
      <c r="L204" s="48"/>
      <c r="M204" s="224"/>
      <c r="N204" s="225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T204" s="20" t="s">
        <v>162</v>
      </c>
      <c r="AU204" s="20" t="s">
        <v>88</v>
      </c>
    </row>
    <row r="205" s="12" customFormat="1" ht="22.8" customHeight="1">
      <c r="A205" s="12"/>
      <c r="B205" s="192"/>
      <c r="C205" s="193"/>
      <c r="D205" s="194" t="s">
        <v>77</v>
      </c>
      <c r="E205" s="206" t="s">
        <v>4246</v>
      </c>
      <c r="F205" s="206" t="s">
        <v>4247</v>
      </c>
      <c r="G205" s="193"/>
      <c r="H205" s="193"/>
      <c r="I205" s="196"/>
      <c r="J205" s="207">
        <f>BK205</f>
        <v>0</v>
      </c>
      <c r="K205" s="193"/>
      <c r="L205" s="198"/>
      <c r="M205" s="199"/>
      <c r="N205" s="200"/>
      <c r="O205" s="200"/>
      <c r="P205" s="201">
        <f>SUM(P206:P344)</f>
        <v>0</v>
      </c>
      <c r="Q205" s="200"/>
      <c r="R205" s="201">
        <f>SUM(R206:R344)</f>
        <v>0</v>
      </c>
      <c r="S205" s="200"/>
      <c r="T205" s="202">
        <f>SUM(T206:T344)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3" t="s">
        <v>86</v>
      </c>
      <c r="AT205" s="204" t="s">
        <v>77</v>
      </c>
      <c r="AU205" s="204" t="s">
        <v>86</v>
      </c>
      <c r="AY205" s="203" t="s">
        <v>146</v>
      </c>
      <c r="BK205" s="205">
        <f>SUM(BK206:BK344)</f>
        <v>0</v>
      </c>
    </row>
    <row r="206" s="2" customFormat="1" ht="21.75" customHeight="1">
      <c r="A206" s="42"/>
      <c r="B206" s="43"/>
      <c r="C206" s="208" t="s">
        <v>781</v>
      </c>
      <c r="D206" s="208" t="s">
        <v>149</v>
      </c>
      <c r="E206" s="209" t="s">
        <v>4248</v>
      </c>
      <c r="F206" s="210" t="s">
        <v>4249</v>
      </c>
      <c r="G206" s="211" t="s">
        <v>802</v>
      </c>
      <c r="H206" s="212">
        <v>2</v>
      </c>
      <c r="I206" s="213"/>
      <c r="J206" s="214">
        <f>ROUND(I206*H206,2)</f>
        <v>0</v>
      </c>
      <c r="K206" s="210" t="s">
        <v>152</v>
      </c>
      <c r="L206" s="48"/>
      <c r="M206" s="215" t="s">
        <v>32</v>
      </c>
      <c r="N206" s="216" t="s">
        <v>49</v>
      </c>
      <c r="O206" s="88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R206" s="219" t="s">
        <v>362</v>
      </c>
      <c r="AT206" s="219" t="s">
        <v>149</v>
      </c>
      <c r="AU206" s="219" t="s">
        <v>88</v>
      </c>
      <c r="AY206" s="20" t="s">
        <v>146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20" t="s">
        <v>86</v>
      </c>
      <c r="BK206" s="220">
        <f>ROUND(I206*H206,2)</f>
        <v>0</v>
      </c>
      <c r="BL206" s="20" t="s">
        <v>362</v>
      </c>
      <c r="BM206" s="219" t="s">
        <v>1152</v>
      </c>
    </row>
    <row r="207" s="2" customFormat="1">
      <c r="A207" s="42"/>
      <c r="B207" s="43"/>
      <c r="C207" s="44"/>
      <c r="D207" s="221" t="s">
        <v>155</v>
      </c>
      <c r="E207" s="44"/>
      <c r="F207" s="222" t="s">
        <v>4249</v>
      </c>
      <c r="G207" s="44"/>
      <c r="H207" s="44"/>
      <c r="I207" s="223"/>
      <c r="J207" s="44"/>
      <c r="K207" s="44"/>
      <c r="L207" s="48"/>
      <c r="M207" s="224"/>
      <c r="N207" s="225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0" t="s">
        <v>155</v>
      </c>
      <c r="AU207" s="20" t="s">
        <v>88</v>
      </c>
    </row>
    <row r="208" s="2" customFormat="1">
      <c r="A208" s="42"/>
      <c r="B208" s="43"/>
      <c r="C208" s="44"/>
      <c r="D208" s="226" t="s">
        <v>156</v>
      </c>
      <c r="E208" s="44"/>
      <c r="F208" s="227" t="s">
        <v>4250</v>
      </c>
      <c r="G208" s="44"/>
      <c r="H208" s="44"/>
      <c r="I208" s="223"/>
      <c r="J208" s="44"/>
      <c r="K208" s="44"/>
      <c r="L208" s="48"/>
      <c r="M208" s="224"/>
      <c r="N208" s="225"/>
      <c r="O208" s="88"/>
      <c r="P208" s="88"/>
      <c r="Q208" s="88"/>
      <c r="R208" s="88"/>
      <c r="S208" s="88"/>
      <c r="T208" s="89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T208" s="20" t="s">
        <v>156</v>
      </c>
      <c r="AU208" s="20" t="s">
        <v>88</v>
      </c>
    </row>
    <row r="209" s="2" customFormat="1" ht="16.5" customHeight="1">
      <c r="A209" s="42"/>
      <c r="B209" s="43"/>
      <c r="C209" s="208" t="s">
        <v>787</v>
      </c>
      <c r="D209" s="208" t="s">
        <v>149</v>
      </c>
      <c r="E209" s="209" t="s">
        <v>4251</v>
      </c>
      <c r="F209" s="210" t="s">
        <v>4152</v>
      </c>
      <c r="G209" s="211" t="s">
        <v>802</v>
      </c>
      <c r="H209" s="212">
        <v>48</v>
      </c>
      <c r="I209" s="213"/>
      <c r="J209" s="214">
        <f>ROUND(I209*H209,2)</f>
        <v>0</v>
      </c>
      <c r="K209" s="210" t="s">
        <v>152</v>
      </c>
      <c r="L209" s="48"/>
      <c r="M209" s="215" t="s">
        <v>32</v>
      </c>
      <c r="N209" s="216" t="s">
        <v>49</v>
      </c>
      <c r="O209" s="88"/>
      <c r="P209" s="217">
        <f>O209*H209</f>
        <v>0</v>
      </c>
      <c r="Q209" s="217">
        <v>0</v>
      </c>
      <c r="R209" s="217">
        <f>Q209*H209</f>
        <v>0</v>
      </c>
      <c r="S209" s="217">
        <v>0</v>
      </c>
      <c r="T209" s="218">
        <f>S209*H209</f>
        <v>0</v>
      </c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R209" s="219" t="s">
        <v>362</v>
      </c>
      <c r="AT209" s="219" t="s">
        <v>149</v>
      </c>
      <c r="AU209" s="219" t="s">
        <v>88</v>
      </c>
      <c r="AY209" s="20" t="s">
        <v>146</v>
      </c>
      <c r="BE209" s="220">
        <f>IF(N209="základní",J209,0)</f>
        <v>0</v>
      </c>
      <c r="BF209" s="220">
        <f>IF(N209="snížená",J209,0)</f>
        <v>0</v>
      </c>
      <c r="BG209" s="220">
        <f>IF(N209="zákl. přenesená",J209,0)</f>
        <v>0</v>
      </c>
      <c r="BH209" s="220">
        <f>IF(N209="sníž. přenesená",J209,0)</f>
        <v>0</v>
      </c>
      <c r="BI209" s="220">
        <f>IF(N209="nulová",J209,0)</f>
        <v>0</v>
      </c>
      <c r="BJ209" s="20" t="s">
        <v>86</v>
      </c>
      <c r="BK209" s="220">
        <f>ROUND(I209*H209,2)</f>
        <v>0</v>
      </c>
      <c r="BL209" s="20" t="s">
        <v>362</v>
      </c>
      <c r="BM209" s="219" t="s">
        <v>1165</v>
      </c>
    </row>
    <row r="210" s="2" customFormat="1">
      <c r="A210" s="42"/>
      <c r="B210" s="43"/>
      <c r="C210" s="44"/>
      <c r="D210" s="221" t="s">
        <v>155</v>
      </c>
      <c r="E210" s="44"/>
      <c r="F210" s="222" t="s">
        <v>4152</v>
      </c>
      <c r="G210" s="44"/>
      <c r="H210" s="44"/>
      <c r="I210" s="223"/>
      <c r="J210" s="44"/>
      <c r="K210" s="44"/>
      <c r="L210" s="48"/>
      <c r="M210" s="224"/>
      <c r="N210" s="225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0" t="s">
        <v>155</v>
      </c>
      <c r="AU210" s="20" t="s">
        <v>88</v>
      </c>
    </row>
    <row r="211" s="2" customFormat="1">
      <c r="A211" s="42"/>
      <c r="B211" s="43"/>
      <c r="C211" s="44"/>
      <c r="D211" s="226" t="s">
        <v>156</v>
      </c>
      <c r="E211" s="44"/>
      <c r="F211" s="227" t="s">
        <v>4252</v>
      </c>
      <c r="G211" s="44"/>
      <c r="H211" s="44"/>
      <c r="I211" s="223"/>
      <c r="J211" s="44"/>
      <c r="K211" s="44"/>
      <c r="L211" s="48"/>
      <c r="M211" s="224"/>
      <c r="N211" s="225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0" t="s">
        <v>156</v>
      </c>
      <c r="AU211" s="20" t="s">
        <v>88</v>
      </c>
    </row>
    <row r="212" s="2" customFormat="1" ht="24.15" customHeight="1">
      <c r="A212" s="42"/>
      <c r="B212" s="43"/>
      <c r="C212" s="208" t="s">
        <v>793</v>
      </c>
      <c r="D212" s="208" t="s">
        <v>149</v>
      </c>
      <c r="E212" s="209" t="s">
        <v>4253</v>
      </c>
      <c r="F212" s="210" t="s">
        <v>4254</v>
      </c>
      <c r="G212" s="211" t="s">
        <v>802</v>
      </c>
      <c r="H212" s="212">
        <v>84</v>
      </c>
      <c r="I212" s="213"/>
      <c r="J212" s="214">
        <f>ROUND(I212*H212,2)</f>
        <v>0</v>
      </c>
      <c r="K212" s="210" t="s">
        <v>152</v>
      </c>
      <c r="L212" s="48"/>
      <c r="M212" s="215" t="s">
        <v>32</v>
      </c>
      <c r="N212" s="216" t="s">
        <v>49</v>
      </c>
      <c r="O212" s="88"/>
      <c r="P212" s="217">
        <f>O212*H212</f>
        <v>0</v>
      </c>
      <c r="Q212" s="217">
        <v>0</v>
      </c>
      <c r="R212" s="217">
        <f>Q212*H212</f>
        <v>0</v>
      </c>
      <c r="S212" s="217">
        <v>0</v>
      </c>
      <c r="T212" s="218">
        <f>S212*H212</f>
        <v>0</v>
      </c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R212" s="219" t="s">
        <v>362</v>
      </c>
      <c r="AT212" s="219" t="s">
        <v>149</v>
      </c>
      <c r="AU212" s="219" t="s">
        <v>88</v>
      </c>
      <c r="AY212" s="20" t="s">
        <v>146</v>
      </c>
      <c r="BE212" s="220">
        <f>IF(N212="základní",J212,0)</f>
        <v>0</v>
      </c>
      <c r="BF212" s="220">
        <f>IF(N212="snížená",J212,0)</f>
        <v>0</v>
      </c>
      <c r="BG212" s="220">
        <f>IF(N212="zákl. přenesená",J212,0)</f>
        <v>0</v>
      </c>
      <c r="BH212" s="220">
        <f>IF(N212="sníž. přenesená",J212,0)</f>
        <v>0</v>
      </c>
      <c r="BI212" s="220">
        <f>IF(N212="nulová",J212,0)</f>
        <v>0</v>
      </c>
      <c r="BJ212" s="20" t="s">
        <v>86</v>
      </c>
      <c r="BK212" s="220">
        <f>ROUND(I212*H212,2)</f>
        <v>0</v>
      </c>
      <c r="BL212" s="20" t="s">
        <v>362</v>
      </c>
      <c r="BM212" s="219" t="s">
        <v>1179</v>
      </c>
    </row>
    <row r="213" s="2" customFormat="1">
      <c r="A213" s="42"/>
      <c r="B213" s="43"/>
      <c r="C213" s="44"/>
      <c r="D213" s="221" t="s">
        <v>155</v>
      </c>
      <c r="E213" s="44"/>
      <c r="F213" s="222" t="s">
        <v>4254</v>
      </c>
      <c r="G213" s="44"/>
      <c r="H213" s="44"/>
      <c r="I213" s="223"/>
      <c r="J213" s="44"/>
      <c r="K213" s="44"/>
      <c r="L213" s="48"/>
      <c r="M213" s="224"/>
      <c r="N213" s="225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T213" s="20" t="s">
        <v>155</v>
      </c>
      <c r="AU213" s="20" t="s">
        <v>88</v>
      </c>
    </row>
    <row r="214" s="2" customFormat="1">
      <c r="A214" s="42"/>
      <c r="B214" s="43"/>
      <c r="C214" s="44"/>
      <c r="D214" s="226" t="s">
        <v>156</v>
      </c>
      <c r="E214" s="44"/>
      <c r="F214" s="227" t="s">
        <v>4255</v>
      </c>
      <c r="G214" s="44"/>
      <c r="H214" s="44"/>
      <c r="I214" s="223"/>
      <c r="J214" s="44"/>
      <c r="K214" s="44"/>
      <c r="L214" s="48"/>
      <c r="M214" s="224"/>
      <c r="N214" s="225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156</v>
      </c>
      <c r="AU214" s="20" t="s">
        <v>88</v>
      </c>
    </row>
    <row r="215" s="2" customFormat="1" ht="16.5" customHeight="1">
      <c r="A215" s="42"/>
      <c r="B215" s="43"/>
      <c r="C215" s="208" t="s">
        <v>799</v>
      </c>
      <c r="D215" s="208" t="s">
        <v>149</v>
      </c>
      <c r="E215" s="209" t="s">
        <v>4256</v>
      </c>
      <c r="F215" s="210" t="s">
        <v>4257</v>
      </c>
      <c r="G215" s="211" t="s">
        <v>2698</v>
      </c>
      <c r="H215" s="212">
        <v>8</v>
      </c>
      <c r="I215" s="213"/>
      <c r="J215" s="214">
        <f>ROUND(I215*H215,2)</f>
        <v>0</v>
      </c>
      <c r="K215" s="210" t="s">
        <v>2693</v>
      </c>
      <c r="L215" s="48"/>
      <c r="M215" s="215" t="s">
        <v>32</v>
      </c>
      <c r="N215" s="216" t="s">
        <v>49</v>
      </c>
      <c r="O215" s="88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8">
        <f>S215*H215</f>
        <v>0</v>
      </c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R215" s="219" t="s">
        <v>362</v>
      </c>
      <c r="AT215" s="219" t="s">
        <v>149</v>
      </c>
      <c r="AU215" s="219" t="s">
        <v>88</v>
      </c>
      <c r="AY215" s="20" t="s">
        <v>146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20" t="s">
        <v>86</v>
      </c>
      <c r="BK215" s="220">
        <f>ROUND(I215*H215,2)</f>
        <v>0</v>
      </c>
      <c r="BL215" s="20" t="s">
        <v>362</v>
      </c>
      <c r="BM215" s="219" t="s">
        <v>1190</v>
      </c>
    </row>
    <row r="216" s="2" customFormat="1">
      <c r="A216" s="42"/>
      <c r="B216" s="43"/>
      <c r="C216" s="44"/>
      <c r="D216" s="221" t="s">
        <v>155</v>
      </c>
      <c r="E216" s="44"/>
      <c r="F216" s="222" t="s">
        <v>4257</v>
      </c>
      <c r="G216" s="44"/>
      <c r="H216" s="44"/>
      <c r="I216" s="223"/>
      <c r="J216" s="44"/>
      <c r="K216" s="44"/>
      <c r="L216" s="48"/>
      <c r="M216" s="224"/>
      <c r="N216" s="225"/>
      <c r="O216" s="88"/>
      <c r="P216" s="88"/>
      <c r="Q216" s="88"/>
      <c r="R216" s="88"/>
      <c r="S216" s="88"/>
      <c r="T216" s="89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T216" s="20" t="s">
        <v>155</v>
      </c>
      <c r="AU216" s="20" t="s">
        <v>88</v>
      </c>
    </row>
    <row r="217" s="2" customFormat="1" ht="16.5" customHeight="1">
      <c r="A217" s="42"/>
      <c r="B217" s="43"/>
      <c r="C217" s="208" t="s">
        <v>811</v>
      </c>
      <c r="D217" s="208" t="s">
        <v>149</v>
      </c>
      <c r="E217" s="209" t="s">
        <v>4258</v>
      </c>
      <c r="F217" s="210" t="s">
        <v>4259</v>
      </c>
      <c r="G217" s="211" t="s">
        <v>802</v>
      </c>
      <c r="H217" s="212">
        <v>4</v>
      </c>
      <c r="I217" s="213"/>
      <c r="J217" s="214">
        <f>ROUND(I217*H217,2)</f>
        <v>0</v>
      </c>
      <c r="K217" s="210" t="s">
        <v>152</v>
      </c>
      <c r="L217" s="48"/>
      <c r="M217" s="215" t="s">
        <v>32</v>
      </c>
      <c r="N217" s="216" t="s">
        <v>49</v>
      </c>
      <c r="O217" s="88"/>
      <c r="P217" s="217">
        <f>O217*H217</f>
        <v>0</v>
      </c>
      <c r="Q217" s="217">
        <v>0</v>
      </c>
      <c r="R217" s="217">
        <f>Q217*H217</f>
        <v>0</v>
      </c>
      <c r="S217" s="217">
        <v>0</v>
      </c>
      <c r="T217" s="218">
        <f>S217*H217</f>
        <v>0</v>
      </c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R217" s="219" t="s">
        <v>362</v>
      </c>
      <c r="AT217" s="219" t="s">
        <v>149</v>
      </c>
      <c r="AU217" s="219" t="s">
        <v>88</v>
      </c>
      <c r="AY217" s="20" t="s">
        <v>146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20" t="s">
        <v>86</v>
      </c>
      <c r="BK217" s="220">
        <f>ROUND(I217*H217,2)</f>
        <v>0</v>
      </c>
      <c r="BL217" s="20" t="s">
        <v>362</v>
      </c>
      <c r="BM217" s="219" t="s">
        <v>1203</v>
      </c>
    </row>
    <row r="218" s="2" customFormat="1">
      <c r="A218" s="42"/>
      <c r="B218" s="43"/>
      <c r="C218" s="44"/>
      <c r="D218" s="221" t="s">
        <v>155</v>
      </c>
      <c r="E218" s="44"/>
      <c r="F218" s="222" t="s">
        <v>4259</v>
      </c>
      <c r="G218" s="44"/>
      <c r="H218" s="44"/>
      <c r="I218" s="223"/>
      <c r="J218" s="44"/>
      <c r="K218" s="44"/>
      <c r="L218" s="48"/>
      <c r="M218" s="224"/>
      <c r="N218" s="225"/>
      <c r="O218" s="88"/>
      <c r="P218" s="88"/>
      <c r="Q218" s="88"/>
      <c r="R218" s="88"/>
      <c r="S218" s="88"/>
      <c r="T218" s="89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T218" s="20" t="s">
        <v>155</v>
      </c>
      <c r="AU218" s="20" t="s">
        <v>88</v>
      </c>
    </row>
    <row r="219" s="2" customFormat="1">
      <c r="A219" s="42"/>
      <c r="B219" s="43"/>
      <c r="C219" s="44"/>
      <c r="D219" s="226" t="s">
        <v>156</v>
      </c>
      <c r="E219" s="44"/>
      <c r="F219" s="227" t="s">
        <v>4260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156</v>
      </c>
      <c r="AU219" s="20" t="s">
        <v>88</v>
      </c>
    </row>
    <row r="220" s="2" customFormat="1" ht="33" customHeight="1">
      <c r="A220" s="42"/>
      <c r="B220" s="43"/>
      <c r="C220" s="208" t="s">
        <v>815</v>
      </c>
      <c r="D220" s="208" t="s">
        <v>149</v>
      </c>
      <c r="E220" s="209" t="s">
        <v>4261</v>
      </c>
      <c r="F220" s="210" t="s">
        <v>4262</v>
      </c>
      <c r="G220" s="211" t="s">
        <v>802</v>
      </c>
      <c r="H220" s="212">
        <v>4</v>
      </c>
      <c r="I220" s="213"/>
      <c r="J220" s="214">
        <f>ROUND(I220*H220,2)</f>
        <v>0</v>
      </c>
      <c r="K220" s="210" t="s">
        <v>152</v>
      </c>
      <c r="L220" s="48"/>
      <c r="M220" s="215" t="s">
        <v>32</v>
      </c>
      <c r="N220" s="216" t="s">
        <v>49</v>
      </c>
      <c r="O220" s="88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19" t="s">
        <v>362</v>
      </c>
      <c r="AT220" s="219" t="s">
        <v>149</v>
      </c>
      <c r="AU220" s="219" t="s">
        <v>88</v>
      </c>
      <c r="AY220" s="20" t="s">
        <v>146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0" t="s">
        <v>86</v>
      </c>
      <c r="BK220" s="220">
        <f>ROUND(I220*H220,2)</f>
        <v>0</v>
      </c>
      <c r="BL220" s="20" t="s">
        <v>362</v>
      </c>
      <c r="BM220" s="219" t="s">
        <v>1215</v>
      </c>
    </row>
    <row r="221" s="2" customFormat="1">
      <c r="A221" s="42"/>
      <c r="B221" s="43"/>
      <c r="C221" s="44"/>
      <c r="D221" s="221" t="s">
        <v>155</v>
      </c>
      <c r="E221" s="44"/>
      <c r="F221" s="222" t="s">
        <v>4262</v>
      </c>
      <c r="G221" s="44"/>
      <c r="H221" s="44"/>
      <c r="I221" s="223"/>
      <c r="J221" s="44"/>
      <c r="K221" s="44"/>
      <c r="L221" s="48"/>
      <c r="M221" s="224"/>
      <c r="N221" s="22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155</v>
      </c>
      <c r="AU221" s="20" t="s">
        <v>88</v>
      </c>
    </row>
    <row r="222" s="2" customFormat="1">
      <c r="A222" s="42"/>
      <c r="B222" s="43"/>
      <c r="C222" s="44"/>
      <c r="D222" s="226" t="s">
        <v>156</v>
      </c>
      <c r="E222" s="44"/>
      <c r="F222" s="227" t="s">
        <v>4263</v>
      </c>
      <c r="G222" s="44"/>
      <c r="H222" s="44"/>
      <c r="I222" s="223"/>
      <c r="J222" s="44"/>
      <c r="K222" s="44"/>
      <c r="L222" s="48"/>
      <c r="M222" s="224"/>
      <c r="N222" s="225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T222" s="20" t="s">
        <v>156</v>
      </c>
      <c r="AU222" s="20" t="s">
        <v>88</v>
      </c>
    </row>
    <row r="223" s="2" customFormat="1" ht="33" customHeight="1">
      <c r="A223" s="42"/>
      <c r="B223" s="43"/>
      <c r="C223" s="208" t="s">
        <v>823</v>
      </c>
      <c r="D223" s="208" t="s">
        <v>149</v>
      </c>
      <c r="E223" s="209" t="s">
        <v>4264</v>
      </c>
      <c r="F223" s="210" t="s">
        <v>4265</v>
      </c>
      <c r="G223" s="211" t="s">
        <v>802</v>
      </c>
      <c r="H223" s="212">
        <v>4</v>
      </c>
      <c r="I223" s="213"/>
      <c r="J223" s="214">
        <f>ROUND(I223*H223,2)</f>
        <v>0</v>
      </c>
      <c r="K223" s="210" t="s">
        <v>152</v>
      </c>
      <c r="L223" s="48"/>
      <c r="M223" s="215" t="s">
        <v>32</v>
      </c>
      <c r="N223" s="216" t="s">
        <v>49</v>
      </c>
      <c r="O223" s="88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19" t="s">
        <v>362</v>
      </c>
      <c r="AT223" s="219" t="s">
        <v>149</v>
      </c>
      <c r="AU223" s="219" t="s">
        <v>88</v>
      </c>
      <c r="AY223" s="20" t="s">
        <v>146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20" t="s">
        <v>86</v>
      </c>
      <c r="BK223" s="220">
        <f>ROUND(I223*H223,2)</f>
        <v>0</v>
      </c>
      <c r="BL223" s="20" t="s">
        <v>362</v>
      </c>
      <c r="BM223" s="219" t="s">
        <v>1234</v>
      </c>
    </row>
    <row r="224" s="2" customFormat="1">
      <c r="A224" s="42"/>
      <c r="B224" s="43"/>
      <c r="C224" s="44"/>
      <c r="D224" s="221" t="s">
        <v>155</v>
      </c>
      <c r="E224" s="44"/>
      <c r="F224" s="222" t="s">
        <v>4265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155</v>
      </c>
      <c r="AU224" s="20" t="s">
        <v>88</v>
      </c>
    </row>
    <row r="225" s="2" customFormat="1">
      <c r="A225" s="42"/>
      <c r="B225" s="43"/>
      <c r="C225" s="44"/>
      <c r="D225" s="226" t="s">
        <v>156</v>
      </c>
      <c r="E225" s="44"/>
      <c r="F225" s="227" t="s">
        <v>4266</v>
      </c>
      <c r="G225" s="44"/>
      <c r="H225" s="44"/>
      <c r="I225" s="223"/>
      <c r="J225" s="44"/>
      <c r="K225" s="44"/>
      <c r="L225" s="48"/>
      <c r="M225" s="224"/>
      <c r="N225" s="225"/>
      <c r="O225" s="88"/>
      <c r="P225" s="88"/>
      <c r="Q225" s="88"/>
      <c r="R225" s="88"/>
      <c r="S225" s="88"/>
      <c r="T225" s="89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T225" s="20" t="s">
        <v>156</v>
      </c>
      <c r="AU225" s="20" t="s">
        <v>88</v>
      </c>
    </row>
    <row r="226" s="2" customFormat="1" ht="24.15" customHeight="1">
      <c r="A226" s="42"/>
      <c r="B226" s="43"/>
      <c r="C226" s="208" t="s">
        <v>832</v>
      </c>
      <c r="D226" s="208" t="s">
        <v>149</v>
      </c>
      <c r="E226" s="209" t="s">
        <v>4267</v>
      </c>
      <c r="F226" s="210" t="s">
        <v>4268</v>
      </c>
      <c r="G226" s="211" t="s">
        <v>802</v>
      </c>
      <c r="H226" s="212">
        <v>1</v>
      </c>
      <c r="I226" s="213"/>
      <c r="J226" s="214">
        <f>ROUND(I226*H226,2)</f>
        <v>0</v>
      </c>
      <c r="K226" s="210" t="s">
        <v>152</v>
      </c>
      <c r="L226" s="48"/>
      <c r="M226" s="215" t="s">
        <v>32</v>
      </c>
      <c r="N226" s="216" t="s">
        <v>49</v>
      </c>
      <c r="O226" s="88"/>
      <c r="P226" s="217">
        <f>O226*H226</f>
        <v>0</v>
      </c>
      <c r="Q226" s="217">
        <v>0</v>
      </c>
      <c r="R226" s="217">
        <f>Q226*H226</f>
        <v>0</v>
      </c>
      <c r="S226" s="217">
        <v>0</v>
      </c>
      <c r="T226" s="218">
        <f>S226*H226</f>
        <v>0</v>
      </c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R226" s="219" t="s">
        <v>362</v>
      </c>
      <c r="AT226" s="219" t="s">
        <v>149</v>
      </c>
      <c r="AU226" s="219" t="s">
        <v>88</v>
      </c>
      <c r="AY226" s="20" t="s">
        <v>146</v>
      </c>
      <c r="BE226" s="220">
        <f>IF(N226="základní",J226,0)</f>
        <v>0</v>
      </c>
      <c r="BF226" s="220">
        <f>IF(N226="snížená",J226,0)</f>
        <v>0</v>
      </c>
      <c r="BG226" s="220">
        <f>IF(N226="zákl. přenesená",J226,0)</f>
        <v>0</v>
      </c>
      <c r="BH226" s="220">
        <f>IF(N226="sníž. přenesená",J226,0)</f>
        <v>0</v>
      </c>
      <c r="BI226" s="220">
        <f>IF(N226="nulová",J226,0)</f>
        <v>0</v>
      </c>
      <c r="BJ226" s="20" t="s">
        <v>86</v>
      </c>
      <c r="BK226" s="220">
        <f>ROUND(I226*H226,2)</f>
        <v>0</v>
      </c>
      <c r="BL226" s="20" t="s">
        <v>362</v>
      </c>
      <c r="BM226" s="219" t="s">
        <v>1249</v>
      </c>
    </row>
    <row r="227" s="2" customFormat="1">
      <c r="A227" s="42"/>
      <c r="B227" s="43"/>
      <c r="C227" s="44"/>
      <c r="D227" s="221" t="s">
        <v>155</v>
      </c>
      <c r="E227" s="44"/>
      <c r="F227" s="222" t="s">
        <v>4268</v>
      </c>
      <c r="G227" s="44"/>
      <c r="H227" s="44"/>
      <c r="I227" s="223"/>
      <c r="J227" s="44"/>
      <c r="K227" s="44"/>
      <c r="L227" s="48"/>
      <c r="M227" s="224"/>
      <c r="N227" s="225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T227" s="20" t="s">
        <v>155</v>
      </c>
      <c r="AU227" s="20" t="s">
        <v>88</v>
      </c>
    </row>
    <row r="228" s="2" customFormat="1">
      <c r="A228" s="42"/>
      <c r="B228" s="43"/>
      <c r="C228" s="44"/>
      <c r="D228" s="226" t="s">
        <v>156</v>
      </c>
      <c r="E228" s="44"/>
      <c r="F228" s="227" t="s">
        <v>4269</v>
      </c>
      <c r="G228" s="44"/>
      <c r="H228" s="44"/>
      <c r="I228" s="223"/>
      <c r="J228" s="44"/>
      <c r="K228" s="44"/>
      <c r="L228" s="48"/>
      <c r="M228" s="224"/>
      <c r="N228" s="225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0" t="s">
        <v>156</v>
      </c>
      <c r="AU228" s="20" t="s">
        <v>88</v>
      </c>
    </row>
    <row r="229" s="2" customFormat="1" ht="24.15" customHeight="1">
      <c r="A229" s="42"/>
      <c r="B229" s="43"/>
      <c r="C229" s="208" t="s">
        <v>838</v>
      </c>
      <c r="D229" s="208" t="s">
        <v>149</v>
      </c>
      <c r="E229" s="209" t="s">
        <v>4270</v>
      </c>
      <c r="F229" s="210" t="s">
        <v>4271</v>
      </c>
      <c r="G229" s="211" t="s">
        <v>303</v>
      </c>
      <c r="H229" s="212">
        <v>5980</v>
      </c>
      <c r="I229" s="213"/>
      <c r="J229" s="214">
        <f>ROUND(I229*H229,2)</f>
        <v>0</v>
      </c>
      <c r="K229" s="210" t="s">
        <v>152</v>
      </c>
      <c r="L229" s="48"/>
      <c r="M229" s="215" t="s">
        <v>32</v>
      </c>
      <c r="N229" s="216" t="s">
        <v>49</v>
      </c>
      <c r="O229" s="88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19" t="s">
        <v>362</v>
      </c>
      <c r="AT229" s="219" t="s">
        <v>149</v>
      </c>
      <c r="AU229" s="219" t="s">
        <v>88</v>
      </c>
      <c r="AY229" s="20" t="s">
        <v>146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20" t="s">
        <v>86</v>
      </c>
      <c r="BK229" s="220">
        <f>ROUND(I229*H229,2)</f>
        <v>0</v>
      </c>
      <c r="BL229" s="20" t="s">
        <v>362</v>
      </c>
      <c r="BM229" s="219" t="s">
        <v>1264</v>
      </c>
    </row>
    <row r="230" s="2" customFormat="1">
      <c r="A230" s="42"/>
      <c r="B230" s="43"/>
      <c r="C230" s="44"/>
      <c r="D230" s="221" t="s">
        <v>155</v>
      </c>
      <c r="E230" s="44"/>
      <c r="F230" s="222" t="s">
        <v>4271</v>
      </c>
      <c r="G230" s="44"/>
      <c r="H230" s="44"/>
      <c r="I230" s="223"/>
      <c r="J230" s="44"/>
      <c r="K230" s="44"/>
      <c r="L230" s="48"/>
      <c r="M230" s="224"/>
      <c r="N230" s="22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155</v>
      </c>
      <c r="AU230" s="20" t="s">
        <v>88</v>
      </c>
    </row>
    <row r="231" s="2" customFormat="1">
      <c r="A231" s="42"/>
      <c r="B231" s="43"/>
      <c r="C231" s="44"/>
      <c r="D231" s="226" t="s">
        <v>156</v>
      </c>
      <c r="E231" s="44"/>
      <c r="F231" s="227" t="s">
        <v>4272</v>
      </c>
      <c r="G231" s="44"/>
      <c r="H231" s="44"/>
      <c r="I231" s="223"/>
      <c r="J231" s="44"/>
      <c r="K231" s="44"/>
      <c r="L231" s="48"/>
      <c r="M231" s="224"/>
      <c r="N231" s="225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T231" s="20" t="s">
        <v>156</v>
      </c>
      <c r="AU231" s="20" t="s">
        <v>88</v>
      </c>
    </row>
    <row r="232" s="2" customFormat="1" ht="44.25" customHeight="1">
      <c r="A232" s="42"/>
      <c r="B232" s="43"/>
      <c r="C232" s="208" t="s">
        <v>844</v>
      </c>
      <c r="D232" s="208" t="s">
        <v>149</v>
      </c>
      <c r="E232" s="209" t="s">
        <v>3972</v>
      </c>
      <c r="F232" s="210" t="s">
        <v>3973</v>
      </c>
      <c r="G232" s="211" t="s">
        <v>802</v>
      </c>
      <c r="H232" s="212">
        <v>48</v>
      </c>
      <c r="I232" s="213"/>
      <c r="J232" s="214">
        <f>ROUND(I232*H232,2)</f>
        <v>0</v>
      </c>
      <c r="K232" s="210" t="s">
        <v>152</v>
      </c>
      <c r="L232" s="48"/>
      <c r="M232" s="215" t="s">
        <v>32</v>
      </c>
      <c r="N232" s="216" t="s">
        <v>49</v>
      </c>
      <c r="O232" s="88"/>
      <c r="P232" s="217">
        <f>O232*H232</f>
        <v>0</v>
      </c>
      <c r="Q232" s="217">
        <v>0</v>
      </c>
      <c r="R232" s="217">
        <f>Q232*H232</f>
        <v>0</v>
      </c>
      <c r="S232" s="217">
        <v>0</v>
      </c>
      <c r="T232" s="218">
        <f>S232*H232</f>
        <v>0</v>
      </c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R232" s="219" t="s">
        <v>362</v>
      </c>
      <c r="AT232" s="219" t="s">
        <v>149</v>
      </c>
      <c r="AU232" s="219" t="s">
        <v>88</v>
      </c>
      <c r="AY232" s="20" t="s">
        <v>146</v>
      </c>
      <c r="BE232" s="220">
        <f>IF(N232="základní",J232,0)</f>
        <v>0</v>
      </c>
      <c r="BF232" s="220">
        <f>IF(N232="snížená",J232,0)</f>
        <v>0</v>
      </c>
      <c r="BG232" s="220">
        <f>IF(N232="zákl. přenesená",J232,0)</f>
        <v>0</v>
      </c>
      <c r="BH232" s="220">
        <f>IF(N232="sníž. přenesená",J232,0)</f>
        <v>0</v>
      </c>
      <c r="BI232" s="220">
        <f>IF(N232="nulová",J232,0)</f>
        <v>0</v>
      </c>
      <c r="BJ232" s="20" t="s">
        <v>86</v>
      </c>
      <c r="BK232" s="220">
        <f>ROUND(I232*H232,2)</f>
        <v>0</v>
      </c>
      <c r="BL232" s="20" t="s">
        <v>362</v>
      </c>
      <c r="BM232" s="219" t="s">
        <v>1277</v>
      </c>
    </row>
    <row r="233" s="2" customFormat="1">
      <c r="A233" s="42"/>
      <c r="B233" s="43"/>
      <c r="C233" s="44"/>
      <c r="D233" s="221" t="s">
        <v>155</v>
      </c>
      <c r="E233" s="44"/>
      <c r="F233" s="222" t="s">
        <v>3973</v>
      </c>
      <c r="G233" s="44"/>
      <c r="H233" s="44"/>
      <c r="I233" s="223"/>
      <c r="J233" s="44"/>
      <c r="K233" s="44"/>
      <c r="L233" s="48"/>
      <c r="M233" s="224"/>
      <c r="N233" s="225"/>
      <c r="O233" s="88"/>
      <c r="P233" s="88"/>
      <c r="Q233" s="88"/>
      <c r="R233" s="88"/>
      <c r="S233" s="88"/>
      <c r="T233" s="89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T233" s="20" t="s">
        <v>155</v>
      </c>
      <c r="AU233" s="20" t="s">
        <v>88</v>
      </c>
    </row>
    <row r="234" s="2" customFormat="1">
      <c r="A234" s="42"/>
      <c r="B234" s="43"/>
      <c r="C234" s="44"/>
      <c r="D234" s="226" t="s">
        <v>156</v>
      </c>
      <c r="E234" s="44"/>
      <c r="F234" s="227" t="s">
        <v>3974</v>
      </c>
      <c r="G234" s="44"/>
      <c r="H234" s="44"/>
      <c r="I234" s="223"/>
      <c r="J234" s="44"/>
      <c r="K234" s="44"/>
      <c r="L234" s="48"/>
      <c r="M234" s="224"/>
      <c r="N234" s="22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156</v>
      </c>
      <c r="AU234" s="20" t="s">
        <v>88</v>
      </c>
    </row>
    <row r="235" s="2" customFormat="1" ht="49.05" customHeight="1">
      <c r="A235" s="42"/>
      <c r="B235" s="43"/>
      <c r="C235" s="208" t="s">
        <v>851</v>
      </c>
      <c r="D235" s="208" t="s">
        <v>149</v>
      </c>
      <c r="E235" s="209" t="s">
        <v>3975</v>
      </c>
      <c r="F235" s="210" t="s">
        <v>3976</v>
      </c>
      <c r="G235" s="211" t="s">
        <v>802</v>
      </c>
      <c r="H235" s="212">
        <v>56</v>
      </c>
      <c r="I235" s="213"/>
      <c r="J235" s="214">
        <f>ROUND(I235*H235,2)</f>
        <v>0</v>
      </c>
      <c r="K235" s="210" t="s">
        <v>152</v>
      </c>
      <c r="L235" s="48"/>
      <c r="M235" s="215" t="s">
        <v>32</v>
      </c>
      <c r="N235" s="216" t="s">
        <v>49</v>
      </c>
      <c r="O235" s="88"/>
      <c r="P235" s="217">
        <f>O235*H235</f>
        <v>0</v>
      </c>
      <c r="Q235" s="217">
        <v>0</v>
      </c>
      <c r="R235" s="217">
        <f>Q235*H235</f>
        <v>0</v>
      </c>
      <c r="S235" s="217">
        <v>0</v>
      </c>
      <c r="T235" s="218">
        <f>S235*H235</f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R235" s="219" t="s">
        <v>362</v>
      </c>
      <c r="AT235" s="219" t="s">
        <v>149</v>
      </c>
      <c r="AU235" s="219" t="s">
        <v>88</v>
      </c>
      <c r="AY235" s="20" t="s">
        <v>146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20" t="s">
        <v>86</v>
      </c>
      <c r="BK235" s="220">
        <f>ROUND(I235*H235,2)</f>
        <v>0</v>
      </c>
      <c r="BL235" s="20" t="s">
        <v>362</v>
      </c>
      <c r="BM235" s="219" t="s">
        <v>1294</v>
      </c>
    </row>
    <row r="236" s="2" customFormat="1">
      <c r="A236" s="42"/>
      <c r="B236" s="43"/>
      <c r="C236" s="44"/>
      <c r="D236" s="221" t="s">
        <v>155</v>
      </c>
      <c r="E236" s="44"/>
      <c r="F236" s="222" t="s">
        <v>3976</v>
      </c>
      <c r="G236" s="44"/>
      <c r="H236" s="44"/>
      <c r="I236" s="223"/>
      <c r="J236" s="44"/>
      <c r="K236" s="44"/>
      <c r="L236" s="48"/>
      <c r="M236" s="224"/>
      <c r="N236" s="225"/>
      <c r="O236" s="88"/>
      <c r="P236" s="88"/>
      <c r="Q236" s="88"/>
      <c r="R236" s="88"/>
      <c r="S236" s="88"/>
      <c r="T236" s="89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T236" s="20" t="s">
        <v>155</v>
      </c>
      <c r="AU236" s="20" t="s">
        <v>88</v>
      </c>
    </row>
    <row r="237" s="2" customFormat="1">
      <c r="A237" s="42"/>
      <c r="B237" s="43"/>
      <c r="C237" s="44"/>
      <c r="D237" s="226" t="s">
        <v>156</v>
      </c>
      <c r="E237" s="44"/>
      <c r="F237" s="227" t="s">
        <v>3977</v>
      </c>
      <c r="G237" s="44"/>
      <c r="H237" s="44"/>
      <c r="I237" s="223"/>
      <c r="J237" s="44"/>
      <c r="K237" s="44"/>
      <c r="L237" s="48"/>
      <c r="M237" s="224"/>
      <c r="N237" s="225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0" t="s">
        <v>156</v>
      </c>
      <c r="AU237" s="20" t="s">
        <v>88</v>
      </c>
    </row>
    <row r="238" s="2" customFormat="1" ht="37.8" customHeight="1">
      <c r="A238" s="42"/>
      <c r="B238" s="43"/>
      <c r="C238" s="208" t="s">
        <v>859</v>
      </c>
      <c r="D238" s="208" t="s">
        <v>149</v>
      </c>
      <c r="E238" s="209" t="s">
        <v>4273</v>
      </c>
      <c r="F238" s="210" t="s">
        <v>4274</v>
      </c>
      <c r="G238" s="211" t="s">
        <v>303</v>
      </c>
      <c r="H238" s="212">
        <v>680</v>
      </c>
      <c r="I238" s="213"/>
      <c r="J238" s="214">
        <f>ROUND(I238*H238,2)</f>
        <v>0</v>
      </c>
      <c r="K238" s="210" t="s">
        <v>152</v>
      </c>
      <c r="L238" s="48"/>
      <c r="M238" s="215" t="s">
        <v>32</v>
      </c>
      <c r="N238" s="216" t="s">
        <v>49</v>
      </c>
      <c r="O238" s="88"/>
      <c r="P238" s="217">
        <f>O238*H238</f>
        <v>0</v>
      </c>
      <c r="Q238" s="217">
        <v>0</v>
      </c>
      <c r="R238" s="217">
        <f>Q238*H238</f>
        <v>0</v>
      </c>
      <c r="S238" s="217">
        <v>0</v>
      </c>
      <c r="T238" s="218">
        <f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R238" s="219" t="s">
        <v>362</v>
      </c>
      <c r="AT238" s="219" t="s">
        <v>149</v>
      </c>
      <c r="AU238" s="219" t="s">
        <v>88</v>
      </c>
      <c r="AY238" s="20" t="s">
        <v>146</v>
      </c>
      <c r="BE238" s="220">
        <f>IF(N238="základní",J238,0)</f>
        <v>0</v>
      </c>
      <c r="BF238" s="220">
        <f>IF(N238="snížená",J238,0)</f>
        <v>0</v>
      </c>
      <c r="BG238" s="220">
        <f>IF(N238="zákl. přenesená",J238,0)</f>
        <v>0</v>
      </c>
      <c r="BH238" s="220">
        <f>IF(N238="sníž. přenesená",J238,0)</f>
        <v>0</v>
      </c>
      <c r="BI238" s="220">
        <f>IF(N238="nulová",J238,0)</f>
        <v>0</v>
      </c>
      <c r="BJ238" s="20" t="s">
        <v>86</v>
      </c>
      <c r="BK238" s="220">
        <f>ROUND(I238*H238,2)</f>
        <v>0</v>
      </c>
      <c r="BL238" s="20" t="s">
        <v>362</v>
      </c>
      <c r="BM238" s="219" t="s">
        <v>1305</v>
      </c>
    </row>
    <row r="239" s="2" customFormat="1">
      <c r="A239" s="42"/>
      <c r="B239" s="43"/>
      <c r="C239" s="44"/>
      <c r="D239" s="221" t="s">
        <v>155</v>
      </c>
      <c r="E239" s="44"/>
      <c r="F239" s="222" t="s">
        <v>4274</v>
      </c>
      <c r="G239" s="44"/>
      <c r="H239" s="44"/>
      <c r="I239" s="223"/>
      <c r="J239" s="44"/>
      <c r="K239" s="44"/>
      <c r="L239" s="48"/>
      <c r="M239" s="224"/>
      <c r="N239" s="225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0" t="s">
        <v>155</v>
      </c>
      <c r="AU239" s="20" t="s">
        <v>88</v>
      </c>
    </row>
    <row r="240" s="2" customFormat="1">
      <c r="A240" s="42"/>
      <c r="B240" s="43"/>
      <c r="C240" s="44"/>
      <c r="D240" s="226" t="s">
        <v>156</v>
      </c>
      <c r="E240" s="44"/>
      <c r="F240" s="227" t="s">
        <v>4275</v>
      </c>
      <c r="G240" s="44"/>
      <c r="H240" s="44"/>
      <c r="I240" s="223"/>
      <c r="J240" s="44"/>
      <c r="K240" s="44"/>
      <c r="L240" s="48"/>
      <c r="M240" s="224"/>
      <c r="N240" s="225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0" t="s">
        <v>156</v>
      </c>
      <c r="AU240" s="20" t="s">
        <v>88</v>
      </c>
    </row>
    <row r="241" s="2" customFormat="1" ht="37.8" customHeight="1">
      <c r="A241" s="42"/>
      <c r="B241" s="43"/>
      <c r="C241" s="208" t="s">
        <v>869</v>
      </c>
      <c r="D241" s="208" t="s">
        <v>149</v>
      </c>
      <c r="E241" s="209" t="s">
        <v>3981</v>
      </c>
      <c r="F241" s="210" t="s">
        <v>3982</v>
      </c>
      <c r="G241" s="211" t="s">
        <v>303</v>
      </c>
      <c r="H241" s="212">
        <v>80</v>
      </c>
      <c r="I241" s="213"/>
      <c r="J241" s="214">
        <f>ROUND(I241*H241,2)</f>
        <v>0</v>
      </c>
      <c r="K241" s="210" t="s">
        <v>152</v>
      </c>
      <c r="L241" s="48"/>
      <c r="M241" s="215" t="s">
        <v>32</v>
      </c>
      <c r="N241" s="216" t="s">
        <v>49</v>
      </c>
      <c r="O241" s="88"/>
      <c r="P241" s="217">
        <f>O241*H241</f>
        <v>0</v>
      </c>
      <c r="Q241" s="217">
        <v>0</v>
      </c>
      <c r="R241" s="217">
        <f>Q241*H241</f>
        <v>0</v>
      </c>
      <c r="S241" s="217">
        <v>0</v>
      </c>
      <c r="T241" s="218">
        <f>S241*H241</f>
        <v>0</v>
      </c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R241" s="219" t="s">
        <v>362</v>
      </c>
      <c r="AT241" s="219" t="s">
        <v>149</v>
      </c>
      <c r="AU241" s="219" t="s">
        <v>88</v>
      </c>
      <c r="AY241" s="20" t="s">
        <v>146</v>
      </c>
      <c r="BE241" s="220">
        <f>IF(N241="základní",J241,0)</f>
        <v>0</v>
      </c>
      <c r="BF241" s="220">
        <f>IF(N241="snížená",J241,0)</f>
        <v>0</v>
      </c>
      <c r="BG241" s="220">
        <f>IF(N241="zákl. přenesená",J241,0)</f>
        <v>0</v>
      </c>
      <c r="BH241" s="220">
        <f>IF(N241="sníž. přenesená",J241,0)</f>
        <v>0</v>
      </c>
      <c r="BI241" s="220">
        <f>IF(N241="nulová",J241,0)</f>
        <v>0</v>
      </c>
      <c r="BJ241" s="20" t="s">
        <v>86</v>
      </c>
      <c r="BK241" s="220">
        <f>ROUND(I241*H241,2)</f>
        <v>0</v>
      </c>
      <c r="BL241" s="20" t="s">
        <v>362</v>
      </c>
      <c r="BM241" s="219" t="s">
        <v>1324</v>
      </c>
    </row>
    <row r="242" s="2" customFormat="1">
      <c r="A242" s="42"/>
      <c r="B242" s="43"/>
      <c r="C242" s="44"/>
      <c r="D242" s="221" t="s">
        <v>155</v>
      </c>
      <c r="E242" s="44"/>
      <c r="F242" s="222" t="s">
        <v>3982</v>
      </c>
      <c r="G242" s="44"/>
      <c r="H242" s="44"/>
      <c r="I242" s="223"/>
      <c r="J242" s="44"/>
      <c r="K242" s="44"/>
      <c r="L242" s="48"/>
      <c r="M242" s="224"/>
      <c r="N242" s="225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0" t="s">
        <v>155</v>
      </c>
      <c r="AU242" s="20" t="s">
        <v>88</v>
      </c>
    </row>
    <row r="243" s="2" customFormat="1">
      <c r="A243" s="42"/>
      <c r="B243" s="43"/>
      <c r="C243" s="44"/>
      <c r="D243" s="226" t="s">
        <v>156</v>
      </c>
      <c r="E243" s="44"/>
      <c r="F243" s="227" t="s">
        <v>3983</v>
      </c>
      <c r="G243" s="44"/>
      <c r="H243" s="44"/>
      <c r="I243" s="223"/>
      <c r="J243" s="44"/>
      <c r="K243" s="44"/>
      <c r="L243" s="48"/>
      <c r="M243" s="224"/>
      <c r="N243" s="225"/>
      <c r="O243" s="88"/>
      <c r="P243" s="88"/>
      <c r="Q243" s="88"/>
      <c r="R243" s="88"/>
      <c r="S243" s="88"/>
      <c r="T243" s="89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T243" s="20" t="s">
        <v>156</v>
      </c>
      <c r="AU243" s="20" t="s">
        <v>88</v>
      </c>
    </row>
    <row r="244" s="2" customFormat="1" ht="16.5" customHeight="1">
      <c r="A244" s="42"/>
      <c r="B244" s="43"/>
      <c r="C244" s="208" t="s">
        <v>879</v>
      </c>
      <c r="D244" s="208" t="s">
        <v>149</v>
      </c>
      <c r="E244" s="209" t="s">
        <v>4276</v>
      </c>
      <c r="F244" s="210" t="s">
        <v>4277</v>
      </c>
      <c r="G244" s="211" t="s">
        <v>802</v>
      </c>
      <c r="H244" s="212">
        <v>1</v>
      </c>
      <c r="I244" s="213"/>
      <c r="J244" s="214">
        <f>ROUND(I244*H244,2)</f>
        <v>0</v>
      </c>
      <c r="K244" s="210" t="s">
        <v>152</v>
      </c>
      <c r="L244" s="48"/>
      <c r="M244" s="215" t="s">
        <v>32</v>
      </c>
      <c r="N244" s="216" t="s">
        <v>49</v>
      </c>
      <c r="O244" s="88"/>
      <c r="P244" s="217">
        <f>O244*H244</f>
        <v>0</v>
      </c>
      <c r="Q244" s="217">
        <v>0</v>
      </c>
      <c r="R244" s="217">
        <f>Q244*H244</f>
        <v>0</v>
      </c>
      <c r="S244" s="217">
        <v>0</v>
      </c>
      <c r="T244" s="218">
        <f>S244*H244</f>
        <v>0</v>
      </c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R244" s="219" t="s">
        <v>362</v>
      </c>
      <c r="AT244" s="219" t="s">
        <v>149</v>
      </c>
      <c r="AU244" s="219" t="s">
        <v>88</v>
      </c>
      <c r="AY244" s="20" t="s">
        <v>146</v>
      </c>
      <c r="BE244" s="220">
        <f>IF(N244="základní",J244,0)</f>
        <v>0</v>
      </c>
      <c r="BF244" s="220">
        <f>IF(N244="snížená",J244,0)</f>
        <v>0</v>
      </c>
      <c r="BG244" s="220">
        <f>IF(N244="zákl. přenesená",J244,0)</f>
        <v>0</v>
      </c>
      <c r="BH244" s="220">
        <f>IF(N244="sníž. přenesená",J244,0)</f>
        <v>0</v>
      </c>
      <c r="BI244" s="220">
        <f>IF(N244="nulová",J244,0)</f>
        <v>0</v>
      </c>
      <c r="BJ244" s="20" t="s">
        <v>86</v>
      </c>
      <c r="BK244" s="220">
        <f>ROUND(I244*H244,2)</f>
        <v>0</v>
      </c>
      <c r="BL244" s="20" t="s">
        <v>362</v>
      </c>
      <c r="BM244" s="219" t="s">
        <v>1333</v>
      </c>
    </row>
    <row r="245" s="2" customFormat="1">
      <c r="A245" s="42"/>
      <c r="B245" s="43"/>
      <c r="C245" s="44"/>
      <c r="D245" s="221" t="s">
        <v>155</v>
      </c>
      <c r="E245" s="44"/>
      <c r="F245" s="222" t="s">
        <v>4277</v>
      </c>
      <c r="G245" s="44"/>
      <c r="H245" s="44"/>
      <c r="I245" s="223"/>
      <c r="J245" s="44"/>
      <c r="K245" s="44"/>
      <c r="L245" s="48"/>
      <c r="M245" s="224"/>
      <c r="N245" s="225"/>
      <c r="O245" s="88"/>
      <c r="P245" s="88"/>
      <c r="Q245" s="88"/>
      <c r="R245" s="88"/>
      <c r="S245" s="88"/>
      <c r="T245" s="89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T245" s="20" t="s">
        <v>155</v>
      </c>
      <c r="AU245" s="20" t="s">
        <v>88</v>
      </c>
    </row>
    <row r="246" s="2" customFormat="1">
      <c r="A246" s="42"/>
      <c r="B246" s="43"/>
      <c r="C246" s="44"/>
      <c r="D246" s="226" t="s">
        <v>156</v>
      </c>
      <c r="E246" s="44"/>
      <c r="F246" s="227" t="s">
        <v>4278</v>
      </c>
      <c r="G246" s="44"/>
      <c r="H246" s="44"/>
      <c r="I246" s="223"/>
      <c r="J246" s="44"/>
      <c r="K246" s="44"/>
      <c r="L246" s="48"/>
      <c r="M246" s="224"/>
      <c r="N246" s="225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0" t="s">
        <v>156</v>
      </c>
      <c r="AU246" s="20" t="s">
        <v>88</v>
      </c>
    </row>
    <row r="247" s="2" customFormat="1" ht="24.15" customHeight="1">
      <c r="A247" s="42"/>
      <c r="B247" s="43"/>
      <c r="C247" s="208" t="s">
        <v>884</v>
      </c>
      <c r="D247" s="208" t="s">
        <v>149</v>
      </c>
      <c r="E247" s="209" t="s">
        <v>4279</v>
      </c>
      <c r="F247" s="210" t="s">
        <v>4280</v>
      </c>
      <c r="G247" s="211" t="s">
        <v>802</v>
      </c>
      <c r="H247" s="212">
        <v>2</v>
      </c>
      <c r="I247" s="213"/>
      <c r="J247" s="214">
        <f>ROUND(I247*H247,2)</f>
        <v>0</v>
      </c>
      <c r="K247" s="210" t="s">
        <v>152</v>
      </c>
      <c r="L247" s="48"/>
      <c r="M247" s="215" t="s">
        <v>32</v>
      </c>
      <c r="N247" s="216" t="s">
        <v>49</v>
      </c>
      <c r="O247" s="88"/>
      <c r="P247" s="217">
        <f>O247*H247</f>
        <v>0</v>
      </c>
      <c r="Q247" s="217">
        <v>0</v>
      </c>
      <c r="R247" s="217">
        <f>Q247*H247</f>
        <v>0</v>
      </c>
      <c r="S247" s="217">
        <v>0</v>
      </c>
      <c r="T247" s="218">
        <f>S247*H247</f>
        <v>0</v>
      </c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R247" s="219" t="s">
        <v>362</v>
      </c>
      <c r="AT247" s="219" t="s">
        <v>149</v>
      </c>
      <c r="AU247" s="219" t="s">
        <v>88</v>
      </c>
      <c r="AY247" s="20" t="s">
        <v>146</v>
      </c>
      <c r="BE247" s="220">
        <f>IF(N247="základní",J247,0)</f>
        <v>0</v>
      </c>
      <c r="BF247" s="220">
        <f>IF(N247="snížená",J247,0)</f>
        <v>0</v>
      </c>
      <c r="BG247" s="220">
        <f>IF(N247="zákl. přenesená",J247,0)</f>
        <v>0</v>
      </c>
      <c r="BH247" s="220">
        <f>IF(N247="sníž. přenesená",J247,0)</f>
        <v>0</v>
      </c>
      <c r="BI247" s="220">
        <f>IF(N247="nulová",J247,0)</f>
        <v>0</v>
      </c>
      <c r="BJ247" s="20" t="s">
        <v>86</v>
      </c>
      <c r="BK247" s="220">
        <f>ROUND(I247*H247,2)</f>
        <v>0</v>
      </c>
      <c r="BL247" s="20" t="s">
        <v>362</v>
      </c>
      <c r="BM247" s="219" t="s">
        <v>1344</v>
      </c>
    </row>
    <row r="248" s="2" customFormat="1">
      <c r="A248" s="42"/>
      <c r="B248" s="43"/>
      <c r="C248" s="44"/>
      <c r="D248" s="221" t="s">
        <v>155</v>
      </c>
      <c r="E248" s="44"/>
      <c r="F248" s="222" t="s">
        <v>4280</v>
      </c>
      <c r="G248" s="44"/>
      <c r="H248" s="44"/>
      <c r="I248" s="223"/>
      <c r="J248" s="44"/>
      <c r="K248" s="44"/>
      <c r="L248" s="48"/>
      <c r="M248" s="224"/>
      <c r="N248" s="225"/>
      <c r="O248" s="88"/>
      <c r="P248" s="88"/>
      <c r="Q248" s="88"/>
      <c r="R248" s="88"/>
      <c r="S248" s="88"/>
      <c r="T248" s="89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T248" s="20" t="s">
        <v>155</v>
      </c>
      <c r="AU248" s="20" t="s">
        <v>88</v>
      </c>
    </row>
    <row r="249" s="2" customFormat="1">
      <c r="A249" s="42"/>
      <c r="B249" s="43"/>
      <c r="C249" s="44"/>
      <c r="D249" s="226" t="s">
        <v>156</v>
      </c>
      <c r="E249" s="44"/>
      <c r="F249" s="227" t="s">
        <v>4281</v>
      </c>
      <c r="G249" s="44"/>
      <c r="H249" s="44"/>
      <c r="I249" s="223"/>
      <c r="J249" s="44"/>
      <c r="K249" s="44"/>
      <c r="L249" s="48"/>
      <c r="M249" s="224"/>
      <c r="N249" s="225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T249" s="20" t="s">
        <v>156</v>
      </c>
      <c r="AU249" s="20" t="s">
        <v>88</v>
      </c>
    </row>
    <row r="250" s="2" customFormat="1" ht="33" customHeight="1">
      <c r="A250" s="42"/>
      <c r="B250" s="43"/>
      <c r="C250" s="208" t="s">
        <v>890</v>
      </c>
      <c r="D250" s="208" t="s">
        <v>149</v>
      </c>
      <c r="E250" s="209" t="s">
        <v>1153</v>
      </c>
      <c r="F250" s="210" t="s">
        <v>1156</v>
      </c>
      <c r="G250" s="211" t="s">
        <v>802</v>
      </c>
      <c r="H250" s="212">
        <v>1</v>
      </c>
      <c r="I250" s="213"/>
      <c r="J250" s="214">
        <f>ROUND(I250*H250,2)</f>
        <v>0</v>
      </c>
      <c r="K250" s="210" t="s">
        <v>152</v>
      </c>
      <c r="L250" s="48"/>
      <c r="M250" s="215" t="s">
        <v>32</v>
      </c>
      <c r="N250" s="216" t="s">
        <v>49</v>
      </c>
      <c r="O250" s="88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19" t="s">
        <v>362</v>
      </c>
      <c r="AT250" s="219" t="s">
        <v>149</v>
      </c>
      <c r="AU250" s="219" t="s">
        <v>88</v>
      </c>
      <c r="AY250" s="20" t="s">
        <v>146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0" t="s">
        <v>86</v>
      </c>
      <c r="BK250" s="220">
        <f>ROUND(I250*H250,2)</f>
        <v>0</v>
      </c>
      <c r="BL250" s="20" t="s">
        <v>362</v>
      </c>
      <c r="BM250" s="219" t="s">
        <v>1357</v>
      </c>
    </row>
    <row r="251" s="2" customFormat="1">
      <c r="A251" s="42"/>
      <c r="B251" s="43"/>
      <c r="C251" s="44"/>
      <c r="D251" s="221" t="s">
        <v>155</v>
      </c>
      <c r="E251" s="44"/>
      <c r="F251" s="222" t="s">
        <v>1156</v>
      </c>
      <c r="G251" s="44"/>
      <c r="H251" s="44"/>
      <c r="I251" s="223"/>
      <c r="J251" s="44"/>
      <c r="K251" s="44"/>
      <c r="L251" s="48"/>
      <c r="M251" s="224"/>
      <c r="N251" s="22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155</v>
      </c>
      <c r="AU251" s="20" t="s">
        <v>88</v>
      </c>
    </row>
    <row r="252" s="2" customFormat="1">
      <c r="A252" s="42"/>
      <c r="B252" s="43"/>
      <c r="C252" s="44"/>
      <c r="D252" s="226" t="s">
        <v>156</v>
      </c>
      <c r="E252" s="44"/>
      <c r="F252" s="227" t="s">
        <v>1157</v>
      </c>
      <c r="G252" s="44"/>
      <c r="H252" s="44"/>
      <c r="I252" s="223"/>
      <c r="J252" s="44"/>
      <c r="K252" s="44"/>
      <c r="L252" s="48"/>
      <c r="M252" s="224"/>
      <c r="N252" s="22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0" t="s">
        <v>156</v>
      </c>
      <c r="AU252" s="20" t="s">
        <v>88</v>
      </c>
    </row>
    <row r="253" s="2" customFormat="1" ht="37.8" customHeight="1">
      <c r="A253" s="42"/>
      <c r="B253" s="43"/>
      <c r="C253" s="208" t="s">
        <v>895</v>
      </c>
      <c r="D253" s="208" t="s">
        <v>149</v>
      </c>
      <c r="E253" s="209" t="s">
        <v>4273</v>
      </c>
      <c r="F253" s="210" t="s">
        <v>4274</v>
      </c>
      <c r="G253" s="211" t="s">
        <v>303</v>
      </c>
      <c r="H253" s="212">
        <v>180</v>
      </c>
      <c r="I253" s="213"/>
      <c r="J253" s="214">
        <f>ROUND(I253*H253,2)</f>
        <v>0</v>
      </c>
      <c r="K253" s="210" t="s">
        <v>152</v>
      </c>
      <c r="L253" s="48"/>
      <c r="M253" s="215" t="s">
        <v>32</v>
      </c>
      <c r="N253" s="216" t="s">
        <v>49</v>
      </c>
      <c r="O253" s="88"/>
      <c r="P253" s="217">
        <f>O253*H253</f>
        <v>0</v>
      </c>
      <c r="Q253" s="217">
        <v>0</v>
      </c>
      <c r="R253" s="217">
        <f>Q253*H253</f>
        <v>0</v>
      </c>
      <c r="S253" s="217">
        <v>0</v>
      </c>
      <c r="T253" s="218">
        <f>S253*H253</f>
        <v>0</v>
      </c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R253" s="219" t="s">
        <v>362</v>
      </c>
      <c r="AT253" s="219" t="s">
        <v>149</v>
      </c>
      <c r="AU253" s="219" t="s">
        <v>88</v>
      </c>
      <c r="AY253" s="20" t="s">
        <v>146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20" t="s">
        <v>86</v>
      </c>
      <c r="BK253" s="220">
        <f>ROUND(I253*H253,2)</f>
        <v>0</v>
      </c>
      <c r="BL253" s="20" t="s">
        <v>362</v>
      </c>
      <c r="BM253" s="219" t="s">
        <v>1368</v>
      </c>
    </row>
    <row r="254" s="2" customFormat="1">
      <c r="A254" s="42"/>
      <c r="B254" s="43"/>
      <c r="C254" s="44"/>
      <c r="D254" s="221" t="s">
        <v>155</v>
      </c>
      <c r="E254" s="44"/>
      <c r="F254" s="222" t="s">
        <v>4274</v>
      </c>
      <c r="G254" s="44"/>
      <c r="H254" s="44"/>
      <c r="I254" s="223"/>
      <c r="J254" s="44"/>
      <c r="K254" s="44"/>
      <c r="L254" s="48"/>
      <c r="M254" s="224"/>
      <c r="N254" s="225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T254" s="20" t="s">
        <v>155</v>
      </c>
      <c r="AU254" s="20" t="s">
        <v>88</v>
      </c>
    </row>
    <row r="255" s="2" customFormat="1">
      <c r="A255" s="42"/>
      <c r="B255" s="43"/>
      <c r="C255" s="44"/>
      <c r="D255" s="226" t="s">
        <v>156</v>
      </c>
      <c r="E255" s="44"/>
      <c r="F255" s="227" t="s">
        <v>4275</v>
      </c>
      <c r="G255" s="44"/>
      <c r="H255" s="44"/>
      <c r="I255" s="223"/>
      <c r="J255" s="44"/>
      <c r="K255" s="44"/>
      <c r="L255" s="48"/>
      <c r="M255" s="224"/>
      <c r="N255" s="225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0" t="s">
        <v>156</v>
      </c>
      <c r="AU255" s="20" t="s">
        <v>88</v>
      </c>
    </row>
    <row r="256" s="2" customFormat="1" ht="49.05" customHeight="1">
      <c r="A256" s="42"/>
      <c r="B256" s="43"/>
      <c r="C256" s="208" t="s">
        <v>903</v>
      </c>
      <c r="D256" s="208" t="s">
        <v>149</v>
      </c>
      <c r="E256" s="209" t="s">
        <v>3975</v>
      </c>
      <c r="F256" s="210" t="s">
        <v>3976</v>
      </c>
      <c r="G256" s="211" t="s">
        <v>802</v>
      </c>
      <c r="H256" s="212">
        <v>10</v>
      </c>
      <c r="I256" s="213"/>
      <c r="J256" s="214">
        <f>ROUND(I256*H256,2)</f>
        <v>0</v>
      </c>
      <c r="K256" s="210" t="s">
        <v>152</v>
      </c>
      <c r="L256" s="48"/>
      <c r="M256" s="215" t="s">
        <v>32</v>
      </c>
      <c r="N256" s="216" t="s">
        <v>49</v>
      </c>
      <c r="O256" s="88"/>
      <c r="P256" s="217">
        <f>O256*H256</f>
        <v>0</v>
      </c>
      <c r="Q256" s="217">
        <v>0</v>
      </c>
      <c r="R256" s="217">
        <f>Q256*H256</f>
        <v>0</v>
      </c>
      <c r="S256" s="217">
        <v>0</v>
      </c>
      <c r="T256" s="218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19" t="s">
        <v>362</v>
      </c>
      <c r="AT256" s="219" t="s">
        <v>149</v>
      </c>
      <c r="AU256" s="219" t="s">
        <v>88</v>
      </c>
      <c r="AY256" s="20" t="s">
        <v>146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20" t="s">
        <v>86</v>
      </c>
      <c r="BK256" s="220">
        <f>ROUND(I256*H256,2)</f>
        <v>0</v>
      </c>
      <c r="BL256" s="20" t="s">
        <v>362</v>
      </c>
      <c r="BM256" s="219" t="s">
        <v>1399</v>
      </c>
    </row>
    <row r="257" s="2" customFormat="1">
      <c r="A257" s="42"/>
      <c r="B257" s="43"/>
      <c r="C257" s="44"/>
      <c r="D257" s="221" t="s">
        <v>155</v>
      </c>
      <c r="E257" s="44"/>
      <c r="F257" s="222" t="s">
        <v>3976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155</v>
      </c>
      <c r="AU257" s="20" t="s">
        <v>88</v>
      </c>
    </row>
    <row r="258" s="2" customFormat="1">
      <c r="A258" s="42"/>
      <c r="B258" s="43"/>
      <c r="C258" s="44"/>
      <c r="D258" s="226" t="s">
        <v>156</v>
      </c>
      <c r="E258" s="44"/>
      <c r="F258" s="227" t="s">
        <v>3977</v>
      </c>
      <c r="G258" s="44"/>
      <c r="H258" s="44"/>
      <c r="I258" s="223"/>
      <c r="J258" s="44"/>
      <c r="K258" s="44"/>
      <c r="L258" s="48"/>
      <c r="M258" s="224"/>
      <c r="N258" s="225"/>
      <c r="O258" s="88"/>
      <c r="P258" s="88"/>
      <c r="Q258" s="88"/>
      <c r="R258" s="88"/>
      <c r="S258" s="88"/>
      <c r="T258" s="89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T258" s="20" t="s">
        <v>156</v>
      </c>
      <c r="AU258" s="20" t="s">
        <v>88</v>
      </c>
    </row>
    <row r="259" s="2" customFormat="1" ht="24.15" customHeight="1">
      <c r="A259" s="42"/>
      <c r="B259" s="43"/>
      <c r="C259" s="208" t="s">
        <v>919</v>
      </c>
      <c r="D259" s="208" t="s">
        <v>149</v>
      </c>
      <c r="E259" s="209" t="s">
        <v>4282</v>
      </c>
      <c r="F259" s="210" t="s">
        <v>4283</v>
      </c>
      <c r="G259" s="211" t="s">
        <v>303</v>
      </c>
      <c r="H259" s="212">
        <v>190</v>
      </c>
      <c r="I259" s="213"/>
      <c r="J259" s="214">
        <f>ROUND(I259*H259,2)</f>
        <v>0</v>
      </c>
      <c r="K259" s="210" t="s">
        <v>152</v>
      </c>
      <c r="L259" s="48"/>
      <c r="M259" s="215" t="s">
        <v>32</v>
      </c>
      <c r="N259" s="216" t="s">
        <v>49</v>
      </c>
      <c r="O259" s="88"/>
      <c r="P259" s="217">
        <f>O259*H259</f>
        <v>0</v>
      </c>
      <c r="Q259" s="217">
        <v>0</v>
      </c>
      <c r="R259" s="217">
        <f>Q259*H259</f>
        <v>0</v>
      </c>
      <c r="S259" s="217">
        <v>0</v>
      </c>
      <c r="T259" s="218">
        <f>S259*H259</f>
        <v>0</v>
      </c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R259" s="219" t="s">
        <v>362</v>
      </c>
      <c r="AT259" s="219" t="s">
        <v>149</v>
      </c>
      <c r="AU259" s="219" t="s">
        <v>88</v>
      </c>
      <c r="AY259" s="20" t="s">
        <v>146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20" t="s">
        <v>86</v>
      </c>
      <c r="BK259" s="220">
        <f>ROUND(I259*H259,2)</f>
        <v>0</v>
      </c>
      <c r="BL259" s="20" t="s">
        <v>362</v>
      </c>
      <c r="BM259" s="219" t="s">
        <v>1428</v>
      </c>
    </row>
    <row r="260" s="2" customFormat="1">
      <c r="A260" s="42"/>
      <c r="B260" s="43"/>
      <c r="C260" s="44"/>
      <c r="D260" s="221" t="s">
        <v>155</v>
      </c>
      <c r="E260" s="44"/>
      <c r="F260" s="222" t="s">
        <v>4283</v>
      </c>
      <c r="G260" s="44"/>
      <c r="H260" s="44"/>
      <c r="I260" s="223"/>
      <c r="J260" s="44"/>
      <c r="K260" s="44"/>
      <c r="L260" s="48"/>
      <c r="M260" s="224"/>
      <c r="N260" s="225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0" t="s">
        <v>155</v>
      </c>
      <c r="AU260" s="20" t="s">
        <v>88</v>
      </c>
    </row>
    <row r="261" s="2" customFormat="1">
      <c r="A261" s="42"/>
      <c r="B261" s="43"/>
      <c r="C261" s="44"/>
      <c r="D261" s="226" t="s">
        <v>156</v>
      </c>
      <c r="E261" s="44"/>
      <c r="F261" s="227" t="s">
        <v>4284</v>
      </c>
      <c r="G261" s="44"/>
      <c r="H261" s="44"/>
      <c r="I261" s="223"/>
      <c r="J261" s="44"/>
      <c r="K261" s="44"/>
      <c r="L261" s="48"/>
      <c r="M261" s="224"/>
      <c r="N261" s="225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0" t="s">
        <v>156</v>
      </c>
      <c r="AU261" s="20" t="s">
        <v>88</v>
      </c>
    </row>
    <row r="262" s="2" customFormat="1" ht="24.15" customHeight="1">
      <c r="A262" s="42"/>
      <c r="B262" s="43"/>
      <c r="C262" s="208" t="s">
        <v>924</v>
      </c>
      <c r="D262" s="208" t="s">
        <v>149</v>
      </c>
      <c r="E262" s="209" t="s">
        <v>4270</v>
      </c>
      <c r="F262" s="210" t="s">
        <v>4271</v>
      </c>
      <c r="G262" s="211" t="s">
        <v>303</v>
      </c>
      <c r="H262" s="212">
        <v>220</v>
      </c>
      <c r="I262" s="213"/>
      <c r="J262" s="214">
        <f>ROUND(I262*H262,2)</f>
        <v>0</v>
      </c>
      <c r="K262" s="210" t="s">
        <v>152</v>
      </c>
      <c r="L262" s="48"/>
      <c r="M262" s="215" t="s">
        <v>32</v>
      </c>
      <c r="N262" s="216" t="s">
        <v>49</v>
      </c>
      <c r="O262" s="88"/>
      <c r="P262" s="217">
        <f>O262*H262</f>
        <v>0</v>
      </c>
      <c r="Q262" s="217">
        <v>0</v>
      </c>
      <c r="R262" s="217">
        <f>Q262*H262</f>
        <v>0</v>
      </c>
      <c r="S262" s="217">
        <v>0</v>
      </c>
      <c r="T262" s="218">
        <f>S262*H262</f>
        <v>0</v>
      </c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R262" s="219" t="s">
        <v>362</v>
      </c>
      <c r="AT262" s="219" t="s">
        <v>149</v>
      </c>
      <c r="AU262" s="219" t="s">
        <v>88</v>
      </c>
      <c r="AY262" s="20" t="s">
        <v>146</v>
      </c>
      <c r="BE262" s="220">
        <f>IF(N262="základní",J262,0)</f>
        <v>0</v>
      </c>
      <c r="BF262" s="220">
        <f>IF(N262="snížená",J262,0)</f>
        <v>0</v>
      </c>
      <c r="BG262" s="220">
        <f>IF(N262="zákl. přenesená",J262,0)</f>
        <v>0</v>
      </c>
      <c r="BH262" s="220">
        <f>IF(N262="sníž. přenesená",J262,0)</f>
        <v>0</v>
      </c>
      <c r="BI262" s="220">
        <f>IF(N262="nulová",J262,0)</f>
        <v>0</v>
      </c>
      <c r="BJ262" s="20" t="s">
        <v>86</v>
      </c>
      <c r="BK262" s="220">
        <f>ROUND(I262*H262,2)</f>
        <v>0</v>
      </c>
      <c r="BL262" s="20" t="s">
        <v>362</v>
      </c>
      <c r="BM262" s="219" t="s">
        <v>1443</v>
      </c>
    </row>
    <row r="263" s="2" customFormat="1">
      <c r="A263" s="42"/>
      <c r="B263" s="43"/>
      <c r="C263" s="44"/>
      <c r="D263" s="221" t="s">
        <v>155</v>
      </c>
      <c r="E263" s="44"/>
      <c r="F263" s="222" t="s">
        <v>4271</v>
      </c>
      <c r="G263" s="44"/>
      <c r="H263" s="44"/>
      <c r="I263" s="223"/>
      <c r="J263" s="44"/>
      <c r="K263" s="44"/>
      <c r="L263" s="48"/>
      <c r="M263" s="224"/>
      <c r="N263" s="225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0" t="s">
        <v>155</v>
      </c>
      <c r="AU263" s="20" t="s">
        <v>88</v>
      </c>
    </row>
    <row r="264" s="2" customFormat="1">
      <c r="A264" s="42"/>
      <c r="B264" s="43"/>
      <c r="C264" s="44"/>
      <c r="D264" s="226" t="s">
        <v>156</v>
      </c>
      <c r="E264" s="44"/>
      <c r="F264" s="227" t="s">
        <v>4272</v>
      </c>
      <c r="G264" s="44"/>
      <c r="H264" s="44"/>
      <c r="I264" s="223"/>
      <c r="J264" s="44"/>
      <c r="K264" s="44"/>
      <c r="L264" s="48"/>
      <c r="M264" s="224"/>
      <c r="N264" s="225"/>
      <c r="O264" s="88"/>
      <c r="P264" s="88"/>
      <c r="Q264" s="88"/>
      <c r="R264" s="88"/>
      <c r="S264" s="88"/>
      <c r="T264" s="89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T264" s="20" t="s">
        <v>156</v>
      </c>
      <c r="AU264" s="20" t="s">
        <v>88</v>
      </c>
    </row>
    <row r="265" s="2" customFormat="1" ht="16.5" customHeight="1">
      <c r="A265" s="42"/>
      <c r="B265" s="43"/>
      <c r="C265" s="208" t="s">
        <v>930</v>
      </c>
      <c r="D265" s="208" t="s">
        <v>149</v>
      </c>
      <c r="E265" s="209" t="s">
        <v>3936</v>
      </c>
      <c r="F265" s="210" t="s">
        <v>4285</v>
      </c>
      <c r="G265" s="211" t="s">
        <v>2698</v>
      </c>
      <c r="H265" s="212">
        <v>0.5</v>
      </c>
      <c r="I265" s="213"/>
      <c r="J265" s="214">
        <f>ROUND(I265*H265,2)</f>
        <v>0</v>
      </c>
      <c r="K265" s="210" t="s">
        <v>2693</v>
      </c>
      <c r="L265" s="48"/>
      <c r="M265" s="215" t="s">
        <v>32</v>
      </c>
      <c r="N265" s="216" t="s">
        <v>49</v>
      </c>
      <c r="O265" s="88"/>
      <c r="P265" s="217">
        <f>O265*H265</f>
        <v>0</v>
      </c>
      <c r="Q265" s="217">
        <v>0</v>
      </c>
      <c r="R265" s="217">
        <f>Q265*H265</f>
        <v>0</v>
      </c>
      <c r="S265" s="217">
        <v>0</v>
      </c>
      <c r="T265" s="218">
        <f>S265*H265</f>
        <v>0</v>
      </c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R265" s="219" t="s">
        <v>362</v>
      </c>
      <c r="AT265" s="219" t="s">
        <v>149</v>
      </c>
      <c r="AU265" s="219" t="s">
        <v>88</v>
      </c>
      <c r="AY265" s="20" t="s">
        <v>146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20" t="s">
        <v>86</v>
      </c>
      <c r="BK265" s="220">
        <f>ROUND(I265*H265,2)</f>
        <v>0</v>
      </c>
      <c r="BL265" s="20" t="s">
        <v>362</v>
      </c>
      <c r="BM265" s="219" t="s">
        <v>1466</v>
      </c>
    </row>
    <row r="266" s="2" customFormat="1">
      <c r="A266" s="42"/>
      <c r="B266" s="43"/>
      <c r="C266" s="44"/>
      <c r="D266" s="221" t="s">
        <v>155</v>
      </c>
      <c r="E266" s="44"/>
      <c r="F266" s="222" t="s">
        <v>4285</v>
      </c>
      <c r="G266" s="44"/>
      <c r="H266" s="44"/>
      <c r="I266" s="223"/>
      <c r="J266" s="44"/>
      <c r="K266" s="44"/>
      <c r="L266" s="48"/>
      <c r="M266" s="224"/>
      <c r="N266" s="225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0" t="s">
        <v>155</v>
      </c>
      <c r="AU266" s="20" t="s">
        <v>88</v>
      </c>
    </row>
    <row r="267" s="2" customFormat="1" ht="44.25" customHeight="1">
      <c r="A267" s="42"/>
      <c r="B267" s="43"/>
      <c r="C267" s="208" t="s">
        <v>935</v>
      </c>
      <c r="D267" s="208" t="s">
        <v>149</v>
      </c>
      <c r="E267" s="209" t="s">
        <v>3886</v>
      </c>
      <c r="F267" s="210" t="s">
        <v>3887</v>
      </c>
      <c r="G267" s="211" t="s">
        <v>303</v>
      </c>
      <c r="H267" s="212">
        <v>30</v>
      </c>
      <c r="I267" s="213"/>
      <c r="J267" s="214">
        <f>ROUND(I267*H267,2)</f>
        <v>0</v>
      </c>
      <c r="K267" s="210" t="s">
        <v>152</v>
      </c>
      <c r="L267" s="48"/>
      <c r="M267" s="215" t="s">
        <v>32</v>
      </c>
      <c r="N267" s="216" t="s">
        <v>49</v>
      </c>
      <c r="O267" s="88"/>
      <c r="P267" s="217">
        <f>O267*H267</f>
        <v>0</v>
      </c>
      <c r="Q267" s="217">
        <v>0</v>
      </c>
      <c r="R267" s="217">
        <f>Q267*H267</f>
        <v>0</v>
      </c>
      <c r="S267" s="217">
        <v>0</v>
      </c>
      <c r="T267" s="218">
        <f>S267*H267</f>
        <v>0</v>
      </c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R267" s="219" t="s">
        <v>362</v>
      </c>
      <c r="AT267" s="219" t="s">
        <v>149</v>
      </c>
      <c r="AU267" s="219" t="s">
        <v>88</v>
      </c>
      <c r="AY267" s="20" t="s">
        <v>146</v>
      </c>
      <c r="BE267" s="220">
        <f>IF(N267="základní",J267,0)</f>
        <v>0</v>
      </c>
      <c r="BF267" s="220">
        <f>IF(N267="snížená",J267,0)</f>
        <v>0</v>
      </c>
      <c r="BG267" s="220">
        <f>IF(N267="zákl. přenesená",J267,0)</f>
        <v>0</v>
      </c>
      <c r="BH267" s="220">
        <f>IF(N267="sníž. přenesená",J267,0)</f>
        <v>0</v>
      </c>
      <c r="BI267" s="220">
        <f>IF(N267="nulová",J267,0)</f>
        <v>0</v>
      </c>
      <c r="BJ267" s="20" t="s">
        <v>86</v>
      </c>
      <c r="BK267" s="220">
        <f>ROUND(I267*H267,2)</f>
        <v>0</v>
      </c>
      <c r="BL267" s="20" t="s">
        <v>362</v>
      </c>
      <c r="BM267" s="219" t="s">
        <v>1515</v>
      </c>
    </row>
    <row r="268" s="2" customFormat="1">
      <c r="A268" s="42"/>
      <c r="B268" s="43"/>
      <c r="C268" s="44"/>
      <c r="D268" s="221" t="s">
        <v>155</v>
      </c>
      <c r="E268" s="44"/>
      <c r="F268" s="222" t="s">
        <v>3887</v>
      </c>
      <c r="G268" s="44"/>
      <c r="H268" s="44"/>
      <c r="I268" s="223"/>
      <c r="J268" s="44"/>
      <c r="K268" s="44"/>
      <c r="L268" s="48"/>
      <c r="M268" s="224"/>
      <c r="N268" s="225"/>
      <c r="O268" s="88"/>
      <c r="P268" s="88"/>
      <c r="Q268" s="88"/>
      <c r="R268" s="88"/>
      <c r="S268" s="88"/>
      <c r="T268" s="89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T268" s="20" t="s">
        <v>155</v>
      </c>
      <c r="AU268" s="20" t="s">
        <v>88</v>
      </c>
    </row>
    <row r="269" s="2" customFormat="1">
      <c r="A269" s="42"/>
      <c r="B269" s="43"/>
      <c r="C269" s="44"/>
      <c r="D269" s="226" t="s">
        <v>156</v>
      </c>
      <c r="E269" s="44"/>
      <c r="F269" s="227" t="s">
        <v>3888</v>
      </c>
      <c r="G269" s="44"/>
      <c r="H269" s="44"/>
      <c r="I269" s="223"/>
      <c r="J269" s="44"/>
      <c r="K269" s="44"/>
      <c r="L269" s="48"/>
      <c r="M269" s="224"/>
      <c r="N269" s="225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T269" s="20" t="s">
        <v>156</v>
      </c>
      <c r="AU269" s="20" t="s">
        <v>88</v>
      </c>
    </row>
    <row r="270" s="2" customFormat="1" ht="24.15" customHeight="1">
      <c r="A270" s="42"/>
      <c r="B270" s="43"/>
      <c r="C270" s="208" t="s">
        <v>941</v>
      </c>
      <c r="D270" s="208" t="s">
        <v>149</v>
      </c>
      <c r="E270" s="209" t="s">
        <v>4286</v>
      </c>
      <c r="F270" s="210" t="s">
        <v>4287</v>
      </c>
      <c r="G270" s="211" t="s">
        <v>802</v>
      </c>
      <c r="H270" s="212">
        <v>1</v>
      </c>
      <c r="I270" s="213"/>
      <c r="J270" s="214">
        <f>ROUND(I270*H270,2)</f>
        <v>0</v>
      </c>
      <c r="K270" s="210" t="s">
        <v>152</v>
      </c>
      <c r="L270" s="48"/>
      <c r="M270" s="215" t="s">
        <v>32</v>
      </c>
      <c r="N270" s="216" t="s">
        <v>49</v>
      </c>
      <c r="O270" s="88"/>
      <c r="P270" s="217">
        <f>O270*H270</f>
        <v>0</v>
      </c>
      <c r="Q270" s="217">
        <v>0</v>
      </c>
      <c r="R270" s="217">
        <f>Q270*H270</f>
        <v>0</v>
      </c>
      <c r="S270" s="217">
        <v>0</v>
      </c>
      <c r="T270" s="218">
        <f>S270*H270</f>
        <v>0</v>
      </c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R270" s="219" t="s">
        <v>362</v>
      </c>
      <c r="AT270" s="219" t="s">
        <v>149</v>
      </c>
      <c r="AU270" s="219" t="s">
        <v>88</v>
      </c>
      <c r="AY270" s="20" t="s">
        <v>146</v>
      </c>
      <c r="BE270" s="220">
        <f>IF(N270="základní",J270,0)</f>
        <v>0</v>
      </c>
      <c r="BF270" s="220">
        <f>IF(N270="snížená",J270,0)</f>
        <v>0</v>
      </c>
      <c r="BG270" s="220">
        <f>IF(N270="zákl. přenesená",J270,0)</f>
        <v>0</v>
      </c>
      <c r="BH270" s="220">
        <f>IF(N270="sníž. přenesená",J270,0)</f>
        <v>0</v>
      </c>
      <c r="BI270" s="220">
        <f>IF(N270="nulová",J270,0)</f>
        <v>0</v>
      </c>
      <c r="BJ270" s="20" t="s">
        <v>86</v>
      </c>
      <c r="BK270" s="220">
        <f>ROUND(I270*H270,2)</f>
        <v>0</v>
      </c>
      <c r="BL270" s="20" t="s">
        <v>362</v>
      </c>
      <c r="BM270" s="219" t="s">
        <v>1555</v>
      </c>
    </row>
    <row r="271" s="2" customFormat="1">
      <c r="A271" s="42"/>
      <c r="B271" s="43"/>
      <c r="C271" s="44"/>
      <c r="D271" s="221" t="s">
        <v>155</v>
      </c>
      <c r="E271" s="44"/>
      <c r="F271" s="222" t="s">
        <v>4287</v>
      </c>
      <c r="G271" s="44"/>
      <c r="H271" s="44"/>
      <c r="I271" s="223"/>
      <c r="J271" s="44"/>
      <c r="K271" s="44"/>
      <c r="L271" s="48"/>
      <c r="M271" s="224"/>
      <c r="N271" s="225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0" t="s">
        <v>155</v>
      </c>
      <c r="AU271" s="20" t="s">
        <v>88</v>
      </c>
    </row>
    <row r="272" s="2" customFormat="1">
      <c r="A272" s="42"/>
      <c r="B272" s="43"/>
      <c r="C272" s="44"/>
      <c r="D272" s="226" t="s">
        <v>156</v>
      </c>
      <c r="E272" s="44"/>
      <c r="F272" s="227" t="s">
        <v>4288</v>
      </c>
      <c r="G272" s="44"/>
      <c r="H272" s="44"/>
      <c r="I272" s="223"/>
      <c r="J272" s="44"/>
      <c r="K272" s="44"/>
      <c r="L272" s="48"/>
      <c r="M272" s="224"/>
      <c r="N272" s="225"/>
      <c r="O272" s="88"/>
      <c r="P272" s="88"/>
      <c r="Q272" s="88"/>
      <c r="R272" s="88"/>
      <c r="S272" s="88"/>
      <c r="T272" s="89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T272" s="20" t="s">
        <v>156</v>
      </c>
      <c r="AU272" s="20" t="s">
        <v>88</v>
      </c>
    </row>
    <row r="273" s="2" customFormat="1" ht="16.5" customHeight="1">
      <c r="A273" s="42"/>
      <c r="B273" s="43"/>
      <c r="C273" s="208" t="s">
        <v>945</v>
      </c>
      <c r="D273" s="208" t="s">
        <v>149</v>
      </c>
      <c r="E273" s="209" t="s">
        <v>4289</v>
      </c>
      <c r="F273" s="210" t="s">
        <v>4290</v>
      </c>
      <c r="G273" s="211" t="s">
        <v>802</v>
      </c>
      <c r="H273" s="212">
        <v>1</v>
      </c>
      <c r="I273" s="213"/>
      <c r="J273" s="214">
        <f>ROUND(I273*H273,2)</f>
        <v>0</v>
      </c>
      <c r="K273" s="210" t="s">
        <v>152</v>
      </c>
      <c r="L273" s="48"/>
      <c r="M273" s="215" t="s">
        <v>32</v>
      </c>
      <c r="N273" s="216" t="s">
        <v>49</v>
      </c>
      <c r="O273" s="88"/>
      <c r="P273" s="217">
        <f>O273*H273</f>
        <v>0</v>
      </c>
      <c r="Q273" s="217">
        <v>0</v>
      </c>
      <c r="R273" s="217">
        <f>Q273*H273</f>
        <v>0</v>
      </c>
      <c r="S273" s="217">
        <v>0</v>
      </c>
      <c r="T273" s="218">
        <f>S273*H273</f>
        <v>0</v>
      </c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R273" s="219" t="s">
        <v>362</v>
      </c>
      <c r="AT273" s="219" t="s">
        <v>149</v>
      </c>
      <c r="AU273" s="219" t="s">
        <v>88</v>
      </c>
      <c r="AY273" s="20" t="s">
        <v>146</v>
      </c>
      <c r="BE273" s="220">
        <f>IF(N273="základní",J273,0)</f>
        <v>0</v>
      </c>
      <c r="BF273" s="220">
        <f>IF(N273="snížená",J273,0)</f>
        <v>0</v>
      </c>
      <c r="BG273" s="220">
        <f>IF(N273="zákl. přenesená",J273,0)</f>
        <v>0</v>
      </c>
      <c r="BH273" s="220">
        <f>IF(N273="sníž. přenesená",J273,0)</f>
        <v>0</v>
      </c>
      <c r="BI273" s="220">
        <f>IF(N273="nulová",J273,0)</f>
        <v>0</v>
      </c>
      <c r="BJ273" s="20" t="s">
        <v>86</v>
      </c>
      <c r="BK273" s="220">
        <f>ROUND(I273*H273,2)</f>
        <v>0</v>
      </c>
      <c r="BL273" s="20" t="s">
        <v>362</v>
      </c>
      <c r="BM273" s="219" t="s">
        <v>1574</v>
      </c>
    </row>
    <row r="274" s="2" customFormat="1">
      <c r="A274" s="42"/>
      <c r="B274" s="43"/>
      <c r="C274" s="44"/>
      <c r="D274" s="221" t="s">
        <v>155</v>
      </c>
      <c r="E274" s="44"/>
      <c r="F274" s="222" t="s">
        <v>4290</v>
      </c>
      <c r="G274" s="44"/>
      <c r="H274" s="44"/>
      <c r="I274" s="223"/>
      <c r="J274" s="44"/>
      <c r="K274" s="44"/>
      <c r="L274" s="48"/>
      <c r="M274" s="224"/>
      <c r="N274" s="225"/>
      <c r="O274" s="88"/>
      <c r="P274" s="88"/>
      <c r="Q274" s="88"/>
      <c r="R274" s="88"/>
      <c r="S274" s="88"/>
      <c r="T274" s="89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T274" s="20" t="s">
        <v>155</v>
      </c>
      <c r="AU274" s="20" t="s">
        <v>88</v>
      </c>
    </row>
    <row r="275" s="2" customFormat="1">
      <c r="A275" s="42"/>
      <c r="B275" s="43"/>
      <c r="C275" s="44"/>
      <c r="D275" s="226" t="s">
        <v>156</v>
      </c>
      <c r="E275" s="44"/>
      <c r="F275" s="227" t="s">
        <v>4291</v>
      </c>
      <c r="G275" s="44"/>
      <c r="H275" s="44"/>
      <c r="I275" s="223"/>
      <c r="J275" s="44"/>
      <c r="K275" s="44"/>
      <c r="L275" s="48"/>
      <c r="M275" s="224"/>
      <c r="N275" s="225"/>
      <c r="O275" s="88"/>
      <c r="P275" s="88"/>
      <c r="Q275" s="88"/>
      <c r="R275" s="88"/>
      <c r="S275" s="88"/>
      <c r="T275" s="89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T275" s="20" t="s">
        <v>156</v>
      </c>
      <c r="AU275" s="20" t="s">
        <v>88</v>
      </c>
    </row>
    <row r="276" s="2" customFormat="1" ht="16.5" customHeight="1">
      <c r="A276" s="42"/>
      <c r="B276" s="43"/>
      <c r="C276" s="208" t="s">
        <v>956</v>
      </c>
      <c r="D276" s="208" t="s">
        <v>149</v>
      </c>
      <c r="E276" s="209" t="s">
        <v>4292</v>
      </c>
      <c r="F276" s="210" t="s">
        <v>4293</v>
      </c>
      <c r="G276" s="211" t="s">
        <v>802</v>
      </c>
      <c r="H276" s="212">
        <v>1</v>
      </c>
      <c r="I276" s="213"/>
      <c r="J276" s="214">
        <f>ROUND(I276*H276,2)</f>
        <v>0</v>
      </c>
      <c r="K276" s="210" t="s">
        <v>152</v>
      </c>
      <c r="L276" s="48"/>
      <c r="M276" s="215" t="s">
        <v>32</v>
      </c>
      <c r="N276" s="216" t="s">
        <v>49</v>
      </c>
      <c r="O276" s="88"/>
      <c r="P276" s="217">
        <f>O276*H276</f>
        <v>0</v>
      </c>
      <c r="Q276" s="217">
        <v>0</v>
      </c>
      <c r="R276" s="217">
        <f>Q276*H276</f>
        <v>0</v>
      </c>
      <c r="S276" s="217">
        <v>0</v>
      </c>
      <c r="T276" s="218">
        <f>S276*H276</f>
        <v>0</v>
      </c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R276" s="219" t="s">
        <v>362</v>
      </c>
      <c r="AT276" s="219" t="s">
        <v>149</v>
      </c>
      <c r="AU276" s="219" t="s">
        <v>88</v>
      </c>
      <c r="AY276" s="20" t="s">
        <v>146</v>
      </c>
      <c r="BE276" s="220">
        <f>IF(N276="základní",J276,0)</f>
        <v>0</v>
      </c>
      <c r="BF276" s="220">
        <f>IF(N276="snížená",J276,0)</f>
        <v>0</v>
      </c>
      <c r="BG276" s="220">
        <f>IF(N276="zákl. přenesená",J276,0)</f>
        <v>0</v>
      </c>
      <c r="BH276" s="220">
        <f>IF(N276="sníž. přenesená",J276,0)</f>
        <v>0</v>
      </c>
      <c r="BI276" s="220">
        <f>IF(N276="nulová",J276,0)</f>
        <v>0</v>
      </c>
      <c r="BJ276" s="20" t="s">
        <v>86</v>
      </c>
      <c r="BK276" s="220">
        <f>ROUND(I276*H276,2)</f>
        <v>0</v>
      </c>
      <c r="BL276" s="20" t="s">
        <v>362</v>
      </c>
      <c r="BM276" s="219" t="s">
        <v>1583</v>
      </c>
    </row>
    <row r="277" s="2" customFormat="1">
      <c r="A277" s="42"/>
      <c r="B277" s="43"/>
      <c r="C277" s="44"/>
      <c r="D277" s="221" t="s">
        <v>155</v>
      </c>
      <c r="E277" s="44"/>
      <c r="F277" s="222" t="s">
        <v>4293</v>
      </c>
      <c r="G277" s="44"/>
      <c r="H277" s="44"/>
      <c r="I277" s="223"/>
      <c r="J277" s="44"/>
      <c r="K277" s="44"/>
      <c r="L277" s="48"/>
      <c r="M277" s="224"/>
      <c r="N277" s="225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0" t="s">
        <v>155</v>
      </c>
      <c r="AU277" s="20" t="s">
        <v>88</v>
      </c>
    </row>
    <row r="278" s="2" customFormat="1">
      <c r="A278" s="42"/>
      <c r="B278" s="43"/>
      <c r="C278" s="44"/>
      <c r="D278" s="226" t="s">
        <v>156</v>
      </c>
      <c r="E278" s="44"/>
      <c r="F278" s="227" t="s">
        <v>4294</v>
      </c>
      <c r="G278" s="44"/>
      <c r="H278" s="44"/>
      <c r="I278" s="223"/>
      <c r="J278" s="44"/>
      <c r="K278" s="44"/>
      <c r="L278" s="48"/>
      <c r="M278" s="224"/>
      <c r="N278" s="225"/>
      <c r="O278" s="88"/>
      <c r="P278" s="88"/>
      <c r="Q278" s="88"/>
      <c r="R278" s="88"/>
      <c r="S278" s="88"/>
      <c r="T278" s="89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T278" s="20" t="s">
        <v>156</v>
      </c>
      <c r="AU278" s="20" t="s">
        <v>88</v>
      </c>
    </row>
    <row r="279" s="2" customFormat="1" ht="16.5" customHeight="1">
      <c r="A279" s="42"/>
      <c r="B279" s="43"/>
      <c r="C279" s="208" t="s">
        <v>961</v>
      </c>
      <c r="D279" s="208" t="s">
        <v>149</v>
      </c>
      <c r="E279" s="209" t="s">
        <v>4295</v>
      </c>
      <c r="F279" s="210" t="s">
        <v>4296</v>
      </c>
      <c r="G279" s="211" t="s">
        <v>802</v>
      </c>
      <c r="H279" s="212">
        <v>1</v>
      </c>
      <c r="I279" s="213"/>
      <c r="J279" s="214">
        <f>ROUND(I279*H279,2)</f>
        <v>0</v>
      </c>
      <c r="K279" s="210" t="s">
        <v>152</v>
      </c>
      <c r="L279" s="48"/>
      <c r="M279" s="215" t="s">
        <v>32</v>
      </c>
      <c r="N279" s="216" t="s">
        <v>49</v>
      </c>
      <c r="O279" s="88"/>
      <c r="P279" s="217">
        <f>O279*H279</f>
        <v>0</v>
      </c>
      <c r="Q279" s="217">
        <v>0</v>
      </c>
      <c r="R279" s="217">
        <f>Q279*H279</f>
        <v>0</v>
      </c>
      <c r="S279" s="217">
        <v>0</v>
      </c>
      <c r="T279" s="218">
        <f>S279*H279</f>
        <v>0</v>
      </c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R279" s="219" t="s">
        <v>362</v>
      </c>
      <c r="AT279" s="219" t="s">
        <v>149</v>
      </c>
      <c r="AU279" s="219" t="s">
        <v>88</v>
      </c>
      <c r="AY279" s="20" t="s">
        <v>146</v>
      </c>
      <c r="BE279" s="220">
        <f>IF(N279="základní",J279,0)</f>
        <v>0</v>
      </c>
      <c r="BF279" s="220">
        <f>IF(N279="snížená",J279,0)</f>
        <v>0</v>
      </c>
      <c r="BG279" s="220">
        <f>IF(N279="zákl. přenesená",J279,0)</f>
        <v>0</v>
      </c>
      <c r="BH279" s="220">
        <f>IF(N279="sníž. přenesená",J279,0)</f>
        <v>0</v>
      </c>
      <c r="BI279" s="220">
        <f>IF(N279="nulová",J279,0)</f>
        <v>0</v>
      </c>
      <c r="BJ279" s="20" t="s">
        <v>86</v>
      </c>
      <c r="BK279" s="220">
        <f>ROUND(I279*H279,2)</f>
        <v>0</v>
      </c>
      <c r="BL279" s="20" t="s">
        <v>362</v>
      </c>
      <c r="BM279" s="219" t="s">
        <v>1602</v>
      </c>
    </row>
    <row r="280" s="2" customFormat="1">
      <c r="A280" s="42"/>
      <c r="B280" s="43"/>
      <c r="C280" s="44"/>
      <c r="D280" s="221" t="s">
        <v>155</v>
      </c>
      <c r="E280" s="44"/>
      <c r="F280" s="222" t="s">
        <v>4296</v>
      </c>
      <c r="G280" s="44"/>
      <c r="H280" s="44"/>
      <c r="I280" s="223"/>
      <c r="J280" s="44"/>
      <c r="K280" s="44"/>
      <c r="L280" s="48"/>
      <c r="M280" s="224"/>
      <c r="N280" s="225"/>
      <c r="O280" s="88"/>
      <c r="P280" s="88"/>
      <c r="Q280" s="88"/>
      <c r="R280" s="88"/>
      <c r="S280" s="88"/>
      <c r="T280" s="89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T280" s="20" t="s">
        <v>155</v>
      </c>
      <c r="AU280" s="20" t="s">
        <v>88</v>
      </c>
    </row>
    <row r="281" s="2" customFormat="1">
      <c r="A281" s="42"/>
      <c r="B281" s="43"/>
      <c r="C281" s="44"/>
      <c r="D281" s="226" t="s">
        <v>156</v>
      </c>
      <c r="E281" s="44"/>
      <c r="F281" s="227" t="s">
        <v>4297</v>
      </c>
      <c r="G281" s="44"/>
      <c r="H281" s="44"/>
      <c r="I281" s="223"/>
      <c r="J281" s="44"/>
      <c r="K281" s="44"/>
      <c r="L281" s="48"/>
      <c r="M281" s="224"/>
      <c r="N281" s="225"/>
      <c r="O281" s="88"/>
      <c r="P281" s="88"/>
      <c r="Q281" s="88"/>
      <c r="R281" s="88"/>
      <c r="S281" s="88"/>
      <c r="T281" s="89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T281" s="20" t="s">
        <v>156</v>
      </c>
      <c r="AU281" s="20" t="s">
        <v>88</v>
      </c>
    </row>
    <row r="282" s="2" customFormat="1" ht="24.15" customHeight="1">
      <c r="A282" s="42"/>
      <c r="B282" s="43"/>
      <c r="C282" s="208" t="s">
        <v>963</v>
      </c>
      <c r="D282" s="208" t="s">
        <v>149</v>
      </c>
      <c r="E282" s="209" t="s">
        <v>4298</v>
      </c>
      <c r="F282" s="210" t="s">
        <v>4299</v>
      </c>
      <c r="G282" s="211" t="s">
        <v>802</v>
      </c>
      <c r="H282" s="212">
        <v>18</v>
      </c>
      <c r="I282" s="213"/>
      <c r="J282" s="214">
        <f>ROUND(I282*H282,2)</f>
        <v>0</v>
      </c>
      <c r="K282" s="210" t="s">
        <v>152</v>
      </c>
      <c r="L282" s="48"/>
      <c r="M282" s="215" t="s">
        <v>32</v>
      </c>
      <c r="N282" s="216" t="s">
        <v>49</v>
      </c>
      <c r="O282" s="88"/>
      <c r="P282" s="217">
        <f>O282*H282</f>
        <v>0</v>
      </c>
      <c r="Q282" s="217">
        <v>0</v>
      </c>
      <c r="R282" s="217">
        <f>Q282*H282</f>
        <v>0</v>
      </c>
      <c r="S282" s="217">
        <v>0</v>
      </c>
      <c r="T282" s="218">
        <f>S282*H282</f>
        <v>0</v>
      </c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R282" s="219" t="s">
        <v>362</v>
      </c>
      <c r="AT282" s="219" t="s">
        <v>149</v>
      </c>
      <c r="AU282" s="219" t="s">
        <v>88</v>
      </c>
      <c r="AY282" s="20" t="s">
        <v>146</v>
      </c>
      <c r="BE282" s="220">
        <f>IF(N282="základní",J282,0)</f>
        <v>0</v>
      </c>
      <c r="BF282" s="220">
        <f>IF(N282="snížená",J282,0)</f>
        <v>0</v>
      </c>
      <c r="BG282" s="220">
        <f>IF(N282="zákl. přenesená",J282,0)</f>
        <v>0</v>
      </c>
      <c r="BH282" s="220">
        <f>IF(N282="sníž. přenesená",J282,0)</f>
        <v>0</v>
      </c>
      <c r="BI282" s="220">
        <f>IF(N282="nulová",J282,0)</f>
        <v>0</v>
      </c>
      <c r="BJ282" s="20" t="s">
        <v>86</v>
      </c>
      <c r="BK282" s="220">
        <f>ROUND(I282*H282,2)</f>
        <v>0</v>
      </c>
      <c r="BL282" s="20" t="s">
        <v>362</v>
      </c>
      <c r="BM282" s="219" t="s">
        <v>1615</v>
      </c>
    </row>
    <row r="283" s="2" customFormat="1">
      <c r="A283" s="42"/>
      <c r="B283" s="43"/>
      <c r="C283" s="44"/>
      <c r="D283" s="221" t="s">
        <v>155</v>
      </c>
      <c r="E283" s="44"/>
      <c r="F283" s="222" t="s">
        <v>4299</v>
      </c>
      <c r="G283" s="44"/>
      <c r="H283" s="44"/>
      <c r="I283" s="223"/>
      <c r="J283" s="44"/>
      <c r="K283" s="44"/>
      <c r="L283" s="48"/>
      <c r="M283" s="224"/>
      <c r="N283" s="225"/>
      <c r="O283" s="88"/>
      <c r="P283" s="88"/>
      <c r="Q283" s="88"/>
      <c r="R283" s="88"/>
      <c r="S283" s="88"/>
      <c r="T283" s="89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T283" s="20" t="s">
        <v>155</v>
      </c>
      <c r="AU283" s="20" t="s">
        <v>88</v>
      </c>
    </row>
    <row r="284" s="2" customFormat="1">
      <c r="A284" s="42"/>
      <c r="B284" s="43"/>
      <c r="C284" s="44"/>
      <c r="D284" s="226" t="s">
        <v>156</v>
      </c>
      <c r="E284" s="44"/>
      <c r="F284" s="227" t="s">
        <v>4300</v>
      </c>
      <c r="G284" s="44"/>
      <c r="H284" s="44"/>
      <c r="I284" s="223"/>
      <c r="J284" s="44"/>
      <c r="K284" s="44"/>
      <c r="L284" s="48"/>
      <c r="M284" s="224"/>
      <c r="N284" s="225"/>
      <c r="O284" s="88"/>
      <c r="P284" s="88"/>
      <c r="Q284" s="88"/>
      <c r="R284" s="88"/>
      <c r="S284" s="88"/>
      <c r="T284" s="89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T284" s="20" t="s">
        <v>156</v>
      </c>
      <c r="AU284" s="20" t="s">
        <v>88</v>
      </c>
    </row>
    <row r="285" s="2" customFormat="1" ht="24.15" customHeight="1">
      <c r="A285" s="42"/>
      <c r="B285" s="43"/>
      <c r="C285" s="208" t="s">
        <v>968</v>
      </c>
      <c r="D285" s="208" t="s">
        <v>149</v>
      </c>
      <c r="E285" s="209" t="s">
        <v>4301</v>
      </c>
      <c r="F285" s="210" t="s">
        <v>4302</v>
      </c>
      <c r="G285" s="211" t="s">
        <v>802</v>
      </c>
      <c r="H285" s="212">
        <v>1</v>
      </c>
      <c r="I285" s="213"/>
      <c r="J285" s="214">
        <f>ROUND(I285*H285,2)</f>
        <v>0</v>
      </c>
      <c r="K285" s="210" t="s">
        <v>152</v>
      </c>
      <c r="L285" s="48"/>
      <c r="M285" s="215" t="s">
        <v>32</v>
      </c>
      <c r="N285" s="216" t="s">
        <v>49</v>
      </c>
      <c r="O285" s="88"/>
      <c r="P285" s="217">
        <f>O285*H285</f>
        <v>0</v>
      </c>
      <c r="Q285" s="217">
        <v>0</v>
      </c>
      <c r="R285" s="217">
        <f>Q285*H285</f>
        <v>0</v>
      </c>
      <c r="S285" s="217">
        <v>0</v>
      </c>
      <c r="T285" s="218">
        <f>S285*H285</f>
        <v>0</v>
      </c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R285" s="219" t="s">
        <v>362</v>
      </c>
      <c r="AT285" s="219" t="s">
        <v>149</v>
      </c>
      <c r="AU285" s="219" t="s">
        <v>88</v>
      </c>
      <c r="AY285" s="20" t="s">
        <v>146</v>
      </c>
      <c r="BE285" s="220">
        <f>IF(N285="základní",J285,0)</f>
        <v>0</v>
      </c>
      <c r="BF285" s="220">
        <f>IF(N285="snížená",J285,0)</f>
        <v>0</v>
      </c>
      <c r="BG285" s="220">
        <f>IF(N285="zákl. přenesená",J285,0)</f>
        <v>0</v>
      </c>
      <c r="BH285" s="220">
        <f>IF(N285="sníž. přenesená",J285,0)</f>
        <v>0</v>
      </c>
      <c r="BI285" s="220">
        <f>IF(N285="nulová",J285,0)</f>
        <v>0</v>
      </c>
      <c r="BJ285" s="20" t="s">
        <v>86</v>
      </c>
      <c r="BK285" s="220">
        <f>ROUND(I285*H285,2)</f>
        <v>0</v>
      </c>
      <c r="BL285" s="20" t="s">
        <v>362</v>
      </c>
      <c r="BM285" s="219" t="s">
        <v>1631</v>
      </c>
    </row>
    <row r="286" s="2" customFormat="1">
      <c r="A286" s="42"/>
      <c r="B286" s="43"/>
      <c r="C286" s="44"/>
      <c r="D286" s="221" t="s">
        <v>155</v>
      </c>
      <c r="E286" s="44"/>
      <c r="F286" s="222" t="s">
        <v>4302</v>
      </c>
      <c r="G286" s="44"/>
      <c r="H286" s="44"/>
      <c r="I286" s="223"/>
      <c r="J286" s="44"/>
      <c r="K286" s="44"/>
      <c r="L286" s="48"/>
      <c r="M286" s="224"/>
      <c r="N286" s="225"/>
      <c r="O286" s="88"/>
      <c r="P286" s="88"/>
      <c r="Q286" s="88"/>
      <c r="R286" s="88"/>
      <c r="S286" s="88"/>
      <c r="T286" s="89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T286" s="20" t="s">
        <v>155</v>
      </c>
      <c r="AU286" s="20" t="s">
        <v>88</v>
      </c>
    </row>
    <row r="287" s="2" customFormat="1">
      <c r="A287" s="42"/>
      <c r="B287" s="43"/>
      <c r="C287" s="44"/>
      <c r="D287" s="226" t="s">
        <v>156</v>
      </c>
      <c r="E287" s="44"/>
      <c r="F287" s="227" t="s">
        <v>4303</v>
      </c>
      <c r="G287" s="44"/>
      <c r="H287" s="44"/>
      <c r="I287" s="223"/>
      <c r="J287" s="44"/>
      <c r="K287" s="44"/>
      <c r="L287" s="48"/>
      <c r="M287" s="224"/>
      <c r="N287" s="225"/>
      <c r="O287" s="88"/>
      <c r="P287" s="88"/>
      <c r="Q287" s="88"/>
      <c r="R287" s="88"/>
      <c r="S287" s="88"/>
      <c r="T287" s="89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T287" s="20" t="s">
        <v>156</v>
      </c>
      <c r="AU287" s="20" t="s">
        <v>88</v>
      </c>
    </row>
    <row r="288" s="2" customFormat="1" ht="24.15" customHeight="1">
      <c r="A288" s="42"/>
      <c r="B288" s="43"/>
      <c r="C288" s="208" t="s">
        <v>974</v>
      </c>
      <c r="D288" s="208" t="s">
        <v>149</v>
      </c>
      <c r="E288" s="209" t="s">
        <v>4304</v>
      </c>
      <c r="F288" s="210" t="s">
        <v>4305</v>
      </c>
      <c r="G288" s="211" t="s">
        <v>802</v>
      </c>
      <c r="H288" s="212">
        <v>9</v>
      </c>
      <c r="I288" s="213"/>
      <c r="J288" s="214">
        <f>ROUND(I288*H288,2)</f>
        <v>0</v>
      </c>
      <c r="K288" s="210" t="s">
        <v>152</v>
      </c>
      <c r="L288" s="48"/>
      <c r="M288" s="215" t="s">
        <v>32</v>
      </c>
      <c r="N288" s="216" t="s">
        <v>49</v>
      </c>
      <c r="O288" s="88"/>
      <c r="P288" s="217">
        <f>O288*H288</f>
        <v>0</v>
      </c>
      <c r="Q288" s="217">
        <v>0</v>
      </c>
      <c r="R288" s="217">
        <f>Q288*H288</f>
        <v>0</v>
      </c>
      <c r="S288" s="217">
        <v>0</v>
      </c>
      <c r="T288" s="218">
        <f>S288*H288</f>
        <v>0</v>
      </c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R288" s="219" t="s">
        <v>362</v>
      </c>
      <c r="AT288" s="219" t="s">
        <v>149</v>
      </c>
      <c r="AU288" s="219" t="s">
        <v>88</v>
      </c>
      <c r="AY288" s="20" t="s">
        <v>146</v>
      </c>
      <c r="BE288" s="220">
        <f>IF(N288="základní",J288,0)</f>
        <v>0</v>
      </c>
      <c r="BF288" s="220">
        <f>IF(N288="snížená",J288,0)</f>
        <v>0</v>
      </c>
      <c r="BG288" s="220">
        <f>IF(N288="zákl. přenesená",J288,0)</f>
        <v>0</v>
      </c>
      <c r="BH288" s="220">
        <f>IF(N288="sníž. přenesená",J288,0)</f>
        <v>0</v>
      </c>
      <c r="BI288" s="220">
        <f>IF(N288="nulová",J288,0)</f>
        <v>0</v>
      </c>
      <c r="BJ288" s="20" t="s">
        <v>86</v>
      </c>
      <c r="BK288" s="220">
        <f>ROUND(I288*H288,2)</f>
        <v>0</v>
      </c>
      <c r="BL288" s="20" t="s">
        <v>362</v>
      </c>
      <c r="BM288" s="219" t="s">
        <v>1640</v>
      </c>
    </row>
    <row r="289" s="2" customFormat="1">
      <c r="A289" s="42"/>
      <c r="B289" s="43"/>
      <c r="C289" s="44"/>
      <c r="D289" s="221" t="s">
        <v>155</v>
      </c>
      <c r="E289" s="44"/>
      <c r="F289" s="222" t="s">
        <v>4305</v>
      </c>
      <c r="G289" s="44"/>
      <c r="H289" s="44"/>
      <c r="I289" s="223"/>
      <c r="J289" s="44"/>
      <c r="K289" s="44"/>
      <c r="L289" s="48"/>
      <c r="M289" s="224"/>
      <c r="N289" s="225"/>
      <c r="O289" s="88"/>
      <c r="P289" s="88"/>
      <c r="Q289" s="88"/>
      <c r="R289" s="88"/>
      <c r="S289" s="88"/>
      <c r="T289" s="89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T289" s="20" t="s">
        <v>155</v>
      </c>
      <c r="AU289" s="20" t="s">
        <v>88</v>
      </c>
    </row>
    <row r="290" s="2" customFormat="1">
      <c r="A290" s="42"/>
      <c r="B290" s="43"/>
      <c r="C290" s="44"/>
      <c r="D290" s="226" t="s">
        <v>156</v>
      </c>
      <c r="E290" s="44"/>
      <c r="F290" s="227" t="s">
        <v>4306</v>
      </c>
      <c r="G290" s="44"/>
      <c r="H290" s="44"/>
      <c r="I290" s="223"/>
      <c r="J290" s="44"/>
      <c r="K290" s="44"/>
      <c r="L290" s="48"/>
      <c r="M290" s="224"/>
      <c r="N290" s="225"/>
      <c r="O290" s="88"/>
      <c r="P290" s="88"/>
      <c r="Q290" s="88"/>
      <c r="R290" s="88"/>
      <c r="S290" s="88"/>
      <c r="T290" s="89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T290" s="20" t="s">
        <v>156</v>
      </c>
      <c r="AU290" s="20" t="s">
        <v>88</v>
      </c>
    </row>
    <row r="291" s="2" customFormat="1" ht="24.15" customHeight="1">
      <c r="A291" s="42"/>
      <c r="B291" s="43"/>
      <c r="C291" s="208" t="s">
        <v>977</v>
      </c>
      <c r="D291" s="208" t="s">
        <v>149</v>
      </c>
      <c r="E291" s="209" t="s">
        <v>4307</v>
      </c>
      <c r="F291" s="210" t="s">
        <v>4308</v>
      </c>
      <c r="G291" s="211" t="s">
        <v>802</v>
      </c>
      <c r="H291" s="212">
        <v>1</v>
      </c>
      <c r="I291" s="213"/>
      <c r="J291" s="214">
        <f>ROUND(I291*H291,2)</f>
        <v>0</v>
      </c>
      <c r="K291" s="210" t="s">
        <v>152</v>
      </c>
      <c r="L291" s="48"/>
      <c r="M291" s="215" t="s">
        <v>32</v>
      </c>
      <c r="N291" s="216" t="s">
        <v>49</v>
      </c>
      <c r="O291" s="88"/>
      <c r="P291" s="217">
        <f>O291*H291</f>
        <v>0</v>
      </c>
      <c r="Q291" s="217">
        <v>0</v>
      </c>
      <c r="R291" s="217">
        <f>Q291*H291</f>
        <v>0</v>
      </c>
      <c r="S291" s="217">
        <v>0</v>
      </c>
      <c r="T291" s="218">
        <f>S291*H291</f>
        <v>0</v>
      </c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R291" s="219" t="s">
        <v>362</v>
      </c>
      <c r="AT291" s="219" t="s">
        <v>149</v>
      </c>
      <c r="AU291" s="219" t="s">
        <v>88</v>
      </c>
      <c r="AY291" s="20" t="s">
        <v>146</v>
      </c>
      <c r="BE291" s="220">
        <f>IF(N291="základní",J291,0)</f>
        <v>0</v>
      </c>
      <c r="BF291" s="220">
        <f>IF(N291="snížená",J291,0)</f>
        <v>0</v>
      </c>
      <c r="BG291" s="220">
        <f>IF(N291="zákl. přenesená",J291,0)</f>
        <v>0</v>
      </c>
      <c r="BH291" s="220">
        <f>IF(N291="sníž. přenesená",J291,0)</f>
        <v>0</v>
      </c>
      <c r="BI291" s="220">
        <f>IF(N291="nulová",J291,0)</f>
        <v>0</v>
      </c>
      <c r="BJ291" s="20" t="s">
        <v>86</v>
      </c>
      <c r="BK291" s="220">
        <f>ROUND(I291*H291,2)</f>
        <v>0</v>
      </c>
      <c r="BL291" s="20" t="s">
        <v>362</v>
      </c>
      <c r="BM291" s="219" t="s">
        <v>1651</v>
      </c>
    </row>
    <row r="292" s="2" customFormat="1">
      <c r="A292" s="42"/>
      <c r="B292" s="43"/>
      <c r="C292" s="44"/>
      <c r="D292" s="221" t="s">
        <v>155</v>
      </c>
      <c r="E292" s="44"/>
      <c r="F292" s="222" t="s">
        <v>4308</v>
      </c>
      <c r="G292" s="44"/>
      <c r="H292" s="44"/>
      <c r="I292" s="223"/>
      <c r="J292" s="44"/>
      <c r="K292" s="44"/>
      <c r="L292" s="48"/>
      <c r="M292" s="224"/>
      <c r="N292" s="225"/>
      <c r="O292" s="88"/>
      <c r="P292" s="88"/>
      <c r="Q292" s="88"/>
      <c r="R292" s="88"/>
      <c r="S292" s="88"/>
      <c r="T292" s="89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T292" s="20" t="s">
        <v>155</v>
      </c>
      <c r="AU292" s="20" t="s">
        <v>88</v>
      </c>
    </row>
    <row r="293" s="2" customFormat="1">
      <c r="A293" s="42"/>
      <c r="B293" s="43"/>
      <c r="C293" s="44"/>
      <c r="D293" s="226" t="s">
        <v>156</v>
      </c>
      <c r="E293" s="44"/>
      <c r="F293" s="227" t="s">
        <v>4309</v>
      </c>
      <c r="G293" s="44"/>
      <c r="H293" s="44"/>
      <c r="I293" s="223"/>
      <c r="J293" s="44"/>
      <c r="K293" s="44"/>
      <c r="L293" s="48"/>
      <c r="M293" s="224"/>
      <c r="N293" s="225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0" t="s">
        <v>156</v>
      </c>
      <c r="AU293" s="20" t="s">
        <v>88</v>
      </c>
    </row>
    <row r="294" s="2" customFormat="1" ht="24.15" customHeight="1">
      <c r="A294" s="42"/>
      <c r="B294" s="43"/>
      <c r="C294" s="208" t="s">
        <v>983</v>
      </c>
      <c r="D294" s="208" t="s">
        <v>149</v>
      </c>
      <c r="E294" s="209" t="s">
        <v>4310</v>
      </c>
      <c r="F294" s="210" t="s">
        <v>4311</v>
      </c>
      <c r="G294" s="211" t="s">
        <v>802</v>
      </c>
      <c r="H294" s="212">
        <v>1</v>
      </c>
      <c r="I294" s="213"/>
      <c r="J294" s="214">
        <f>ROUND(I294*H294,2)</f>
        <v>0</v>
      </c>
      <c r="K294" s="210" t="s">
        <v>152</v>
      </c>
      <c r="L294" s="48"/>
      <c r="M294" s="215" t="s">
        <v>32</v>
      </c>
      <c r="N294" s="216" t="s">
        <v>49</v>
      </c>
      <c r="O294" s="88"/>
      <c r="P294" s="217">
        <f>O294*H294</f>
        <v>0</v>
      </c>
      <c r="Q294" s="217">
        <v>0</v>
      </c>
      <c r="R294" s="217">
        <f>Q294*H294</f>
        <v>0</v>
      </c>
      <c r="S294" s="217">
        <v>0</v>
      </c>
      <c r="T294" s="218">
        <f>S294*H294</f>
        <v>0</v>
      </c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R294" s="219" t="s">
        <v>362</v>
      </c>
      <c r="AT294" s="219" t="s">
        <v>149</v>
      </c>
      <c r="AU294" s="219" t="s">
        <v>88</v>
      </c>
      <c r="AY294" s="20" t="s">
        <v>146</v>
      </c>
      <c r="BE294" s="220">
        <f>IF(N294="základní",J294,0)</f>
        <v>0</v>
      </c>
      <c r="BF294" s="220">
        <f>IF(N294="snížená",J294,0)</f>
        <v>0</v>
      </c>
      <c r="BG294" s="220">
        <f>IF(N294="zákl. přenesená",J294,0)</f>
        <v>0</v>
      </c>
      <c r="BH294" s="220">
        <f>IF(N294="sníž. přenesená",J294,0)</f>
        <v>0</v>
      </c>
      <c r="BI294" s="220">
        <f>IF(N294="nulová",J294,0)</f>
        <v>0</v>
      </c>
      <c r="BJ294" s="20" t="s">
        <v>86</v>
      </c>
      <c r="BK294" s="220">
        <f>ROUND(I294*H294,2)</f>
        <v>0</v>
      </c>
      <c r="BL294" s="20" t="s">
        <v>362</v>
      </c>
      <c r="BM294" s="219" t="s">
        <v>1665</v>
      </c>
    </row>
    <row r="295" s="2" customFormat="1">
      <c r="A295" s="42"/>
      <c r="B295" s="43"/>
      <c r="C295" s="44"/>
      <c r="D295" s="221" t="s">
        <v>155</v>
      </c>
      <c r="E295" s="44"/>
      <c r="F295" s="222" t="s">
        <v>4311</v>
      </c>
      <c r="G295" s="44"/>
      <c r="H295" s="44"/>
      <c r="I295" s="223"/>
      <c r="J295" s="44"/>
      <c r="K295" s="44"/>
      <c r="L295" s="48"/>
      <c r="M295" s="224"/>
      <c r="N295" s="225"/>
      <c r="O295" s="88"/>
      <c r="P295" s="88"/>
      <c r="Q295" s="88"/>
      <c r="R295" s="88"/>
      <c r="S295" s="88"/>
      <c r="T295" s="89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T295" s="20" t="s">
        <v>155</v>
      </c>
      <c r="AU295" s="20" t="s">
        <v>88</v>
      </c>
    </row>
    <row r="296" s="2" customFormat="1">
      <c r="A296" s="42"/>
      <c r="B296" s="43"/>
      <c r="C296" s="44"/>
      <c r="D296" s="226" t="s">
        <v>156</v>
      </c>
      <c r="E296" s="44"/>
      <c r="F296" s="227" t="s">
        <v>4312</v>
      </c>
      <c r="G296" s="44"/>
      <c r="H296" s="44"/>
      <c r="I296" s="223"/>
      <c r="J296" s="44"/>
      <c r="K296" s="44"/>
      <c r="L296" s="48"/>
      <c r="M296" s="224"/>
      <c r="N296" s="225"/>
      <c r="O296" s="88"/>
      <c r="P296" s="88"/>
      <c r="Q296" s="88"/>
      <c r="R296" s="88"/>
      <c r="S296" s="88"/>
      <c r="T296" s="89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T296" s="20" t="s">
        <v>156</v>
      </c>
      <c r="AU296" s="20" t="s">
        <v>88</v>
      </c>
    </row>
    <row r="297" s="2" customFormat="1" ht="24.15" customHeight="1">
      <c r="A297" s="42"/>
      <c r="B297" s="43"/>
      <c r="C297" s="208" t="s">
        <v>989</v>
      </c>
      <c r="D297" s="208" t="s">
        <v>149</v>
      </c>
      <c r="E297" s="209" t="s">
        <v>4270</v>
      </c>
      <c r="F297" s="210" t="s">
        <v>4271</v>
      </c>
      <c r="G297" s="211" t="s">
        <v>303</v>
      </c>
      <c r="H297" s="212">
        <v>290</v>
      </c>
      <c r="I297" s="213"/>
      <c r="J297" s="214">
        <f>ROUND(I297*H297,2)</f>
        <v>0</v>
      </c>
      <c r="K297" s="210" t="s">
        <v>152</v>
      </c>
      <c r="L297" s="48"/>
      <c r="M297" s="215" t="s">
        <v>32</v>
      </c>
      <c r="N297" s="216" t="s">
        <v>49</v>
      </c>
      <c r="O297" s="88"/>
      <c r="P297" s="217">
        <f>O297*H297</f>
        <v>0</v>
      </c>
      <c r="Q297" s="217">
        <v>0</v>
      </c>
      <c r="R297" s="217">
        <f>Q297*H297</f>
        <v>0</v>
      </c>
      <c r="S297" s="217">
        <v>0</v>
      </c>
      <c r="T297" s="218">
        <f>S297*H297</f>
        <v>0</v>
      </c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R297" s="219" t="s">
        <v>362</v>
      </c>
      <c r="AT297" s="219" t="s">
        <v>149</v>
      </c>
      <c r="AU297" s="219" t="s">
        <v>88</v>
      </c>
      <c r="AY297" s="20" t="s">
        <v>146</v>
      </c>
      <c r="BE297" s="220">
        <f>IF(N297="základní",J297,0)</f>
        <v>0</v>
      </c>
      <c r="BF297" s="220">
        <f>IF(N297="snížená",J297,0)</f>
        <v>0</v>
      </c>
      <c r="BG297" s="220">
        <f>IF(N297="zákl. přenesená",J297,0)</f>
        <v>0</v>
      </c>
      <c r="BH297" s="220">
        <f>IF(N297="sníž. přenesená",J297,0)</f>
        <v>0</v>
      </c>
      <c r="BI297" s="220">
        <f>IF(N297="nulová",J297,0)</f>
        <v>0</v>
      </c>
      <c r="BJ297" s="20" t="s">
        <v>86</v>
      </c>
      <c r="BK297" s="220">
        <f>ROUND(I297*H297,2)</f>
        <v>0</v>
      </c>
      <c r="BL297" s="20" t="s">
        <v>362</v>
      </c>
      <c r="BM297" s="219" t="s">
        <v>1678</v>
      </c>
    </row>
    <row r="298" s="2" customFormat="1">
      <c r="A298" s="42"/>
      <c r="B298" s="43"/>
      <c r="C298" s="44"/>
      <c r="D298" s="221" t="s">
        <v>155</v>
      </c>
      <c r="E298" s="44"/>
      <c r="F298" s="222" t="s">
        <v>4271</v>
      </c>
      <c r="G298" s="44"/>
      <c r="H298" s="44"/>
      <c r="I298" s="223"/>
      <c r="J298" s="44"/>
      <c r="K298" s="44"/>
      <c r="L298" s="48"/>
      <c r="M298" s="224"/>
      <c r="N298" s="225"/>
      <c r="O298" s="88"/>
      <c r="P298" s="88"/>
      <c r="Q298" s="88"/>
      <c r="R298" s="88"/>
      <c r="S298" s="88"/>
      <c r="T298" s="89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T298" s="20" t="s">
        <v>155</v>
      </c>
      <c r="AU298" s="20" t="s">
        <v>88</v>
      </c>
    </row>
    <row r="299" s="2" customFormat="1">
      <c r="A299" s="42"/>
      <c r="B299" s="43"/>
      <c r="C299" s="44"/>
      <c r="D299" s="226" t="s">
        <v>156</v>
      </c>
      <c r="E299" s="44"/>
      <c r="F299" s="227" t="s">
        <v>4272</v>
      </c>
      <c r="G299" s="44"/>
      <c r="H299" s="44"/>
      <c r="I299" s="223"/>
      <c r="J299" s="44"/>
      <c r="K299" s="44"/>
      <c r="L299" s="48"/>
      <c r="M299" s="224"/>
      <c r="N299" s="225"/>
      <c r="O299" s="88"/>
      <c r="P299" s="88"/>
      <c r="Q299" s="88"/>
      <c r="R299" s="88"/>
      <c r="S299" s="88"/>
      <c r="T299" s="89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T299" s="20" t="s">
        <v>156</v>
      </c>
      <c r="AU299" s="20" t="s">
        <v>88</v>
      </c>
    </row>
    <row r="300" s="2" customFormat="1" ht="37.8" customHeight="1">
      <c r="A300" s="42"/>
      <c r="B300" s="43"/>
      <c r="C300" s="208" t="s">
        <v>995</v>
      </c>
      <c r="D300" s="208" t="s">
        <v>149</v>
      </c>
      <c r="E300" s="209" t="s">
        <v>4273</v>
      </c>
      <c r="F300" s="210" t="s">
        <v>4274</v>
      </c>
      <c r="G300" s="211" t="s">
        <v>303</v>
      </c>
      <c r="H300" s="212">
        <v>260</v>
      </c>
      <c r="I300" s="213"/>
      <c r="J300" s="214">
        <f>ROUND(I300*H300,2)</f>
        <v>0</v>
      </c>
      <c r="K300" s="210" t="s">
        <v>152</v>
      </c>
      <c r="L300" s="48"/>
      <c r="M300" s="215" t="s">
        <v>32</v>
      </c>
      <c r="N300" s="216" t="s">
        <v>49</v>
      </c>
      <c r="O300" s="88"/>
      <c r="P300" s="217">
        <f>O300*H300</f>
        <v>0</v>
      </c>
      <c r="Q300" s="217">
        <v>0</v>
      </c>
      <c r="R300" s="217">
        <f>Q300*H300</f>
        <v>0</v>
      </c>
      <c r="S300" s="217">
        <v>0</v>
      </c>
      <c r="T300" s="218">
        <f>S300*H300</f>
        <v>0</v>
      </c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R300" s="219" t="s">
        <v>362</v>
      </c>
      <c r="AT300" s="219" t="s">
        <v>149</v>
      </c>
      <c r="AU300" s="219" t="s">
        <v>88</v>
      </c>
      <c r="AY300" s="20" t="s">
        <v>146</v>
      </c>
      <c r="BE300" s="220">
        <f>IF(N300="základní",J300,0)</f>
        <v>0</v>
      </c>
      <c r="BF300" s="220">
        <f>IF(N300="snížená",J300,0)</f>
        <v>0</v>
      </c>
      <c r="BG300" s="220">
        <f>IF(N300="zákl. přenesená",J300,0)</f>
        <v>0</v>
      </c>
      <c r="BH300" s="220">
        <f>IF(N300="sníž. přenesená",J300,0)</f>
        <v>0</v>
      </c>
      <c r="BI300" s="220">
        <f>IF(N300="nulová",J300,0)</f>
        <v>0</v>
      </c>
      <c r="BJ300" s="20" t="s">
        <v>86</v>
      </c>
      <c r="BK300" s="220">
        <f>ROUND(I300*H300,2)</f>
        <v>0</v>
      </c>
      <c r="BL300" s="20" t="s">
        <v>362</v>
      </c>
      <c r="BM300" s="219" t="s">
        <v>1702</v>
      </c>
    </row>
    <row r="301" s="2" customFormat="1">
      <c r="A301" s="42"/>
      <c r="B301" s="43"/>
      <c r="C301" s="44"/>
      <c r="D301" s="221" t="s">
        <v>155</v>
      </c>
      <c r="E301" s="44"/>
      <c r="F301" s="222" t="s">
        <v>4274</v>
      </c>
      <c r="G301" s="44"/>
      <c r="H301" s="44"/>
      <c r="I301" s="223"/>
      <c r="J301" s="44"/>
      <c r="K301" s="44"/>
      <c r="L301" s="48"/>
      <c r="M301" s="224"/>
      <c r="N301" s="225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0" t="s">
        <v>155</v>
      </c>
      <c r="AU301" s="20" t="s">
        <v>88</v>
      </c>
    </row>
    <row r="302" s="2" customFormat="1">
      <c r="A302" s="42"/>
      <c r="B302" s="43"/>
      <c r="C302" s="44"/>
      <c r="D302" s="226" t="s">
        <v>156</v>
      </c>
      <c r="E302" s="44"/>
      <c r="F302" s="227" t="s">
        <v>4275</v>
      </c>
      <c r="G302" s="44"/>
      <c r="H302" s="44"/>
      <c r="I302" s="223"/>
      <c r="J302" s="44"/>
      <c r="K302" s="44"/>
      <c r="L302" s="48"/>
      <c r="M302" s="224"/>
      <c r="N302" s="225"/>
      <c r="O302" s="88"/>
      <c r="P302" s="88"/>
      <c r="Q302" s="88"/>
      <c r="R302" s="88"/>
      <c r="S302" s="88"/>
      <c r="T302" s="89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T302" s="20" t="s">
        <v>156</v>
      </c>
      <c r="AU302" s="20" t="s">
        <v>88</v>
      </c>
    </row>
    <row r="303" s="2" customFormat="1" ht="21.75" customHeight="1">
      <c r="A303" s="42"/>
      <c r="B303" s="43"/>
      <c r="C303" s="208" t="s">
        <v>1000</v>
      </c>
      <c r="D303" s="208" t="s">
        <v>149</v>
      </c>
      <c r="E303" s="209" t="s">
        <v>4313</v>
      </c>
      <c r="F303" s="210" t="s">
        <v>4314</v>
      </c>
      <c r="G303" s="211" t="s">
        <v>802</v>
      </c>
      <c r="H303" s="212">
        <v>1</v>
      </c>
      <c r="I303" s="213"/>
      <c r="J303" s="214">
        <f>ROUND(I303*H303,2)</f>
        <v>0</v>
      </c>
      <c r="K303" s="210" t="s">
        <v>152</v>
      </c>
      <c r="L303" s="48"/>
      <c r="M303" s="215" t="s">
        <v>32</v>
      </c>
      <c r="N303" s="216" t="s">
        <v>49</v>
      </c>
      <c r="O303" s="88"/>
      <c r="P303" s="217">
        <f>O303*H303</f>
        <v>0</v>
      </c>
      <c r="Q303" s="217">
        <v>0</v>
      </c>
      <c r="R303" s="217">
        <f>Q303*H303</f>
        <v>0</v>
      </c>
      <c r="S303" s="217">
        <v>0</v>
      </c>
      <c r="T303" s="218">
        <f>S303*H303</f>
        <v>0</v>
      </c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R303" s="219" t="s">
        <v>362</v>
      </c>
      <c r="AT303" s="219" t="s">
        <v>149</v>
      </c>
      <c r="AU303" s="219" t="s">
        <v>88</v>
      </c>
      <c r="AY303" s="20" t="s">
        <v>146</v>
      </c>
      <c r="BE303" s="220">
        <f>IF(N303="základní",J303,0)</f>
        <v>0</v>
      </c>
      <c r="BF303" s="220">
        <f>IF(N303="snížená",J303,0)</f>
        <v>0</v>
      </c>
      <c r="BG303" s="220">
        <f>IF(N303="zákl. přenesená",J303,0)</f>
        <v>0</v>
      </c>
      <c r="BH303" s="220">
        <f>IF(N303="sníž. přenesená",J303,0)</f>
        <v>0</v>
      </c>
      <c r="BI303" s="220">
        <f>IF(N303="nulová",J303,0)</f>
        <v>0</v>
      </c>
      <c r="BJ303" s="20" t="s">
        <v>86</v>
      </c>
      <c r="BK303" s="220">
        <f>ROUND(I303*H303,2)</f>
        <v>0</v>
      </c>
      <c r="BL303" s="20" t="s">
        <v>362</v>
      </c>
      <c r="BM303" s="219" t="s">
        <v>1725</v>
      </c>
    </row>
    <row r="304" s="2" customFormat="1">
      <c r="A304" s="42"/>
      <c r="B304" s="43"/>
      <c r="C304" s="44"/>
      <c r="D304" s="221" t="s">
        <v>155</v>
      </c>
      <c r="E304" s="44"/>
      <c r="F304" s="222" t="s">
        <v>4314</v>
      </c>
      <c r="G304" s="44"/>
      <c r="H304" s="44"/>
      <c r="I304" s="223"/>
      <c r="J304" s="44"/>
      <c r="K304" s="44"/>
      <c r="L304" s="48"/>
      <c r="M304" s="224"/>
      <c r="N304" s="225"/>
      <c r="O304" s="88"/>
      <c r="P304" s="88"/>
      <c r="Q304" s="88"/>
      <c r="R304" s="88"/>
      <c r="S304" s="88"/>
      <c r="T304" s="89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T304" s="20" t="s">
        <v>155</v>
      </c>
      <c r="AU304" s="20" t="s">
        <v>88</v>
      </c>
    </row>
    <row r="305" s="2" customFormat="1">
      <c r="A305" s="42"/>
      <c r="B305" s="43"/>
      <c r="C305" s="44"/>
      <c r="D305" s="226" t="s">
        <v>156</v>
      </c>
      <c r="E305" s="44"/>
      <c r="F305" s="227" t="s">
        <v>4315</v>
      </c>
      <c r="G305" s="44"/>
      <c r="H305" s="44"/>
      <c r="I305" s="223"/>
      <c r="J305" s="44"/>
      <c r="K305" s="44"/>
      <c r="L305" s="48"/>
      <c r="M305" s="224"/>
      <c r="N305" s="225"/>
      <c r="O305" s="88"/>
      <c r="P305" s="88"/>
      <c r="Q305" s="88"/>
      <c r="R305" s="88"/>
      <c r="S305" s="88"/>
      <c r="T305" s="89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T305" s="20" t="s">
        <v>156</v>
      </c>
      <c r="AU305" s="20" t="s">
        <v>88</v>
      </c>
    </row>
    <row r="306" s="2" customFormat="1" ht="16.5" customHeight="1">
      <c r="A306" s="42"/>
      <c r="B306" s="43"/>
      <c r="C306" s="208" t="s">
        <v>1006</v>
      </c>
      <c r="D306" s="208" t="s">
        <v>149</v>
      </c>
      <c r="E306" s="209" t="s">
        <v>4316</v>
      </c>
      <c r="F306" s="210" t="s">
        <v>4317</v>
      </c>
      <c r="G306" s="211" t="s">
        <v>802</v>
      </c>
      <c r="H306" s="212">
        <v>1</v>
      </c>
      <c r="I306" s="213"/>
      <c r="J306" s="214">
        <f>ROUND(I306*H306,2)</f>
        <v>0</v>
      </c>
      <c r="K306" s="210" t="s">
        <v>152</v>
      </c>
      <c r="L306" s="48"/>
      <c r="M306" s="215" t="s">
        <v>32</v>
      </c>
      <c r="N306" s="216" t="s">
        <v>49</v>
      </c>
      <c r="O306" s="88"/>
      <c r="P306" s="217">
        <f>O306*H306</f>
        <v>0</v>
      </c>
      <c r="Q306" s="217">
        <v>0</v>
      </c>
      <c r="R306" s="217">
        <f>Q306*H306</f>
        <v>0</v>
      </c>
      <c r="S306" s="217">
        <v>0</v>
      </c>
      <c r="T306" s="218">
        <f>S306*H306</f>
        <v>0</v>
      </c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R306" s="219" t="s">
        <v>362</v>
      </c>
      <c r="AT306" s="219" t="s">
        <v>149</v>
      </c>
      <c r="AU306" s="219" t="s">
        <v>88</v>
      </c>
      <c r="AY306" s="20" t="s">
        <v>146</v>
      </c>
      <c r="BE306" s="220">
        <f>IF(N306="základní",J306,0)</f>
        <v>0</v>
      </c>
      <c r="BF306" s="220">
        <f>IF(N306="snížená",J306,0)</f>
        <v>0</v>
      </c>
      <c r="BG306" s="220">
        <f>IF(N306="zákl. přenesená",J306,0)</f>
        <v>0</v>
      </c>
      <c r="BH306" s="220">
        <f>IF(N306="sníž. přenesená",J306,0)</f>
        <v>0</v>
      </c>
      <c r="BI306" s="220">
        <f>IF(N306="nulová",J306,0)</f>
        <v>0</v>
      </c>
      <c r="BJ306" s="20" t="s">
        <v>86</v>
      </c>
      <c r="BK306" s="220">
        <f>ROUND(I306*H306,2)</f>
        <v>0</v>
      </c>
      <c r="BL306" s="20" t="s">
        <v>362</v>
      </c>
      <c r="BM306" s="219" t="s">
        <v>1736</v>
      </c>
    </row>
    <row r="307" s="2" customFormat="1">
      <c r="A307" s="42"/>
      <c r="B307" s="43"/>
      <c r="C307" s="44"/>
      <c r="D307" s="221" t="s">
        <v>155</v>
      </c>
      <c r="E307" s="44"/>
      <c r="F307" s="222" t="s">
        <v>4317</v>
      </c>
      <c r="G307" s="44"/>
      <c r="H307" s="44"/>
      <c r="I307" s="223"/>
      <c r="J307" s="44"/>
      <c r="K307" s="44"/>
      <c r="L307" s="48"/>
      <c r="M307" s="224"/>
      <c r="N307" s="225"/>
      <c r="O307" s="88"/>
      <c r="P307" s="88"/>
      <c r="Q307" s="88"/>
      <c r="R307" s="88"/>
      <c r="S307" s="88"/>
      <c r="T307" s="89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T307" s="20" t="s">
        <v>155</v>
      </c>
      <c r="AU307" s="20" t="s">
        <v>88</v>
      </c>
    </row>
    <row r="308" s="2" customFormat="1">
      <c r="A308" s="42"/>
      <c r="B308" s="43"/>
      <c r="C308" s="44"/>
      <c r="D308" s="226" t="s">
        <v>156</v>
      </c>
      <c r="E308" s="44"/>
      <c r="F308" s="227" t="s">
        <v>4318</v>
      </c>
      <c r="G308" s="44"/>
      <c r="H308" s="44"/>
      <c r="I308" s="223"/>
      <c r="J308" s="44"/>
      <c r="K308" s="44"/>
      <c r="L308" s="48"/>
      <c r="M308" s="224"/>
      <c r="N308" s="225"/>
      <c r="O308" s="88"/>
      <c r="P308" s="88"/>
      <c r="Q308" s="88"/>
      <c r="R308" s="88"/>
      <c r="S308" s="88"/>
      <c r="T308" s="89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T308" s="20" t="s">
        <v>156</v>
      </c>
      <c r="AU308" s="20" t="s">
        <v>88</v>
      </c>
    </row>
    <row r="309" s="2" customFormat="1" ht="16.5" customHeight="1">
      <c r="A309" s="42"/>
      <c r="B309" s="43"/>
      <c r="C309" s="208" t="s">
        <v>1012</v>
      </c>
      <c r="D309" s="208" t="s">
        <v>149</v>
      </c>
      <c r="E309" s="209" t="s">
        <v>4319</v>
      </c>
      <c r="F309" s="210" t="s">
        <v>4320</v>
      </c>
      <c r="G309" s="211" t="s">
        <v>802</v>
      </c>
      <c r="H309" s="212">
        <v>38</v>
      </c>
      <c r="I309" s="213"/>
      <c r="J309" s="214">
        <f>ROUND(I309*H309,2)</f>
        <v>0</v>
      </c>
      <c r="K309" s="210" t="s">
        <v>152</v>
      </c>
      <c r="L309" s="48"/>
      <c r="M309" s="215" t="s">
        <v>32</v>
      </c>
      <c r="N309" s="216" t="s">
        <v>49</v>
      </c>
      <c r="O309" s="88"/>
      <c r="P309" s="217">
        <f>O309*H309</f>
        <v>0</v>
      </c>
      <c r="Q309" s="217">
        <v>0</v>
      </c>
      <c r="R309" s="217">
        <f>Q309*H309</f>
        <v>0</v>
      </c>
      <c r="S309" s="217">
        <v>0</v>
      </c>
      <c r="T309" s="218">
        <f>S309*H309</f>
        <v>0</v>
      </c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R309" s="219" t="s">
        <v>362</v>
      </c>
      <c r="AT309" s="219" t="s">
        <v>149</v>
      </c>
      <c r="AU309" s="219" t="s">
        <v>88</v>
      </c>
      <c r="AY309" s="20" t="s">
        <v>146</v>
      </c>
      <c r="BE309" s="220">
        <f>IF(N309="základní",J309,0)</f>
        <v>0</v>
      </c>
      <c r="BF309" s="220">
        <f>IF(N309="snížená",J309,0)</f>
        <v>0</v>
      </c>
      <c r="BG309" s="220">
        <f>IF(N309="zákl. přenesená",J309,0)</f>
        <v>0</v>
      </c>
      <c r="BH309" s="220">
        <f>IF(N309="sníž. přenesená",J309,0)</f>
        <v>0</v>
      </c>
      <c r="BI309" s="220">
        <f>IF(N309="nulová",J309,0)</f>
        <v>0</v>
      </c>
      <c r="BJ309" s="20" t="s">
        <v>86</v>
      </c>
      <c r="BK309" s="220">
        <f>ROUND(I309*H309,2)</f>
        <v>0</v>
      </c>
      <c r="BL309" s="20" t="s">
        <v>362</v>
      </c>
      <c r="BM309" s="219" t="s">
        <v>1759</v>
      </c>
    </row>
    <row r="310" s="2" customFormat="1">
      <c r="A310" s="42"/>
      <c r="B310" s="43"/>
      <c r="C310" s="44"/>
      <c r="D310" s="221" t="s">
        <v>155</v>
      </c>
      <c r="E310" s="44"/>
      <c r="F310" s="222" t="s">
        <v>4320</v>
      </c>
      <c r="G310" s="44"/>
      <c r="H310" s="44"/>
      <c r="I310" s="223"/>
      <c r="J310" s="44"/>
      <c r="K310" s="44"/>
      <c r="L310" s="48"/>
      <c r="M310" s="224"/>
      <c r="N310" s="225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0" t="s">
        <v>155</v>
      </c>
      <c r="AU310" s="20" t="s">
        <v>88</v>
      </c>
    </row>
    <row r="311" s="2" customFormat="1">
      <c r="A311" s="42"/>
      <c r="B311" s="43"/>
      <c r="C311" s="44"/>
      <c r="D311" s="226" t="s">
        <v>156</v>
      </c>
      <c r="E311" s="44"/>
      <c r="F311" s="227" t="s">
        <v>4321</v>
      </c>
      <c r="G311" s="44"/>
      <c r="H311" s="44"/>
      <c r="I311" s="223"/>
      <c r="J311" s="44"/>
      <c r="K311" s="44"/>
      <c r="L311" s="48"/>
      <c r="M311" s="224"/>
      <c r="N311" s="225"/>
      <c r="O311" s="88"/>
      <c r="P311" s="88"/>
      <c r="Q311" s="88"/>
      <c r="R311" s="88"/>
      <c r="S311" s="88"/>
      <c r="T311" s="89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T311" s="20" t="s">
        <v>156</v>
      </c>
      <c r="AU311" s="20" t="s">
        <v>88</v>
      </c>
    </row>
    <row r="312" s="2" customFormat="1" ht="16.5" customHeight="1">
      <c r="A312" s="42"/>
      <c r="B312" s="43"/>
      <c r="C312" s="208" t="s">
        <v>1018</v>
      </c>
      <c r="D312" s="208" t="s">
        <v>149</v>
      </c>
      <c r="E312" s="209" t="s">
        <v>4322</v>
      </c>
      <c r="F312" s="210" t="s">
        <v>4323</v>
      </c>
      <c r="G312" s="211" t="s">
        <v>802</v>
      </c>
      <c r="H312" s="212">
        <v>38</v>
      </c>
      <c r="I312" s="213"/>
      <c r="J312" s="214">
        <f>ROUND(I312*H312,2)</f>
        <v>0</v>
      </c>
      <c r="K312" s="210" t="s">
        <v>152</v>
      </c>
      <c r="L312" s="48"/>
      <c r="M312" s="215" t="s">
        <v>32</v>
      </c>
      <c r="N312" s="216" t="s">
        <v>49</v>
      </c>
      <c r="O312" s="88"/>
      <c r="P312" s="217">
        <f>O312*H312</f>
        <v>0</v>
      </c>
      <c r="Q312" s="217">
        <v>0</v>
      </c>
      <c r="R312" s="217">
        <f>Q312*H312</f>
        <v>0</v>
      </c>
      <c r="S312" s="217">
        <v>0</v>
      </c>
      <c r="T312" s="218">
        <f>S312*H312</f>
        <v>0</v>
      </c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R312" s="219" t="s">
        <v>362</v>
      </c>
      <c r="AT312" s="219" t="s">
        <v>149</v>
      </c>
      <c r="AU312" s="219" t="s">
        <v>88</v>
      </c>
      <c r="AY312" s="20" t="s">
        <v>146</v>
      </c>
      <c r="BE312" s="220">
        <f>IF(N312="základní",J312,0)</f>
        <v>0</v>
      </c>
      <c r="BF312" s="220">
        <f>IF(N312="snížená",J312,0)</f>
        <v>0</v>
      </c>
      <c r="BG312" s="220">
        <f>IF(N312="zákl. přenesená",J312,0)</f>
        <v>0</v>
      </c>
      <c r="BH312" s="220">
        <f>IF(N312="sníž. přenesená",J312,0)</f>
        <v>0</v>
      </c>
      <c r="BI312" s="220">
        <f>IF(N312="nulová",J312,0)</f>
        <v>0</v>
      </c>
      <c r="BJ312" s="20" t="s">
        <v>86</v>
      </c>
      <c r="BK312" s="220">
        <f>ROUND(I312*H312,2)</f>
        <v>0</v>
      </c>
      <c r="BL312" s="20" t="s">
        <v>362</v>
      </c>
      <c r="BM312" s="219" t="s">
        <v>1767</v>
      </c>
    </row>
    <row r="313" s="2" customFormat="1">
      <c r="A313" s="42"/>
      <c r="B313" s="43"/>
      <c r="C313" s="44"/>
      <c r="D313" s="221" t="s">
        <v>155</v>
      </c>
      <c r="E313" s="44"/>
      <c r="F313" s="222" t="s">
        <v>4323</v>
      </c>
      <c r="G313" s="44"/>
      <c r="H313" s="44"/>
      <c r="I313" s="223"/>
      <c r="J313" s="44"/>
      <c r="K313" s="44"/>
      <c r="L313" s="48"/>
      <c r="M313" s="224"/>
      <c r="N313" s="225"/>
      <c r="O313" s="88"/>
      <c r="P313" s="88"/>
      <c r="Q313" s="88"/>
      <c r="R313" s="88"/>
      <c r="S313" s="88"/>
      <c r="T313" s="89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T313" s="20" t="s">
        <v>155</v>
      </c>
      <c r="AU313" s="20" t="s">
        <v>88</v>
      </c>
    </row>
    <row r="314" s="2" customFormat="1">
      <c r="A314" s="42"/>
      <c r="B314" s="43"/>
      <c r="C314" s="44"/>
      <c r="D314" s="226" t="s">
        <v>156</v>
      </c>
      <c r="E314" s="44"/>
      <c r="F314" s="227" t="s">
        <v>4324</v>
      </c>
      <c r="G314" s="44"/>
      <c r="H314" s="44"/>
      <c r="I314" s="223"/>
      <c r="J314" s="44"/>
      <c r="K314" s="44"/>
      <c r="L314" s="48"/>
      <c r="M314" s="224"/>
      <c r="N314" s="225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T314" s="20" t="s">
        <v>156</v>
      </c>
      <c r="AU314" s="20" t="s">
        <v>88</v>
      </c>
    </row>
    <row r="315" s="2" customFormat="1" ht="16.5" customHeight="1">
      <c r="A315" s="42"/>
      <c r="B315" s="43"/>
      <c r="C315" s="208" t="s">
        <v>1023</v>
      </c>
      <c r="D315" s="208" t="s">
        <v>149</v>
      </c>
      <c r="E315" s="209" t="s">
        <v>4325</v>
      </c>
      <c r="F315" s="210" t="s">
        <v>4326</v>
      </c>
      <c r="G315" s="211" t="s">
        <v>802</v>
      </c>
      <c r="H315" s="212">
        <v>2</v>
      </c>
      <c r="I315" s="213"/>
      <c r="J315" s="214">
        <f>ROUND(I315*H315,2)</f>
        <v>0</v>
      </c>
      <c r="K315" s="210" t="s">
        <v>152</v>
      </c>
      <c r="L315" s="48"/>
      <c r="M315" s="215" t="s">
        <v>32</v>
      </c>
      <c r="N315" s="216" t="s">
        <v>49</v>
      </c>
      <c r="O315" s="88"/>
      <c r="P315" s="217">
        <f>O315*H315</f>
        <v>0</v>
      </c>
      <c r="Q315" s="217">
        <v>0</v>
      </c>
      <c r="R315" s="217">
        <f>Q315*H315</f>
        <v>0</v>
      </c>
      <c r="S315" s="217">
        <v>0</v>
      </c>
      <c r="T315" s="218">
        <f>S315*H315</f>
        <v>0</v>
      </c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R315" s="219" t="s">
        <v>362</v>
      </c>
      <c r="AT315" s="219" t="s">
        <v>149</v>
      </c>
      <c r="AU315" s="219" t="s">
        <v>88</v>
      </c>
      <c r="AY315" s="20" t="s">
        <v>146</v>
      </c>
      <c r="BE315" s="220">
        <f>IF(N315="základní",J315,0)</f>
        <v>0</v>
      </c>
      <c r="BF315" s="220">
        <f>IF(N315="snížená",J315,0)</f>
        <v>0</v>
      </c>
      <c r="BG315" s="220">
        <f>IF(N315="zákl. přenesená",J315,0)</f>
        <v>0</v>
      </c>
      <c r="BH315" s="220">
        <f>IF(N315="sníž. přenesená",J315,0)</f>
        <v>0</v>
      </c>
      <c r="BI315" s="220">
        <f>IF(N315="nulová",J315,0)</f>
        <v>0</v>
      </c>
      <c r="BJ315" s="20" t="s">
        <v>86</v>
      </c>
      <c r="BK315" s="220">
        <f>ROUND(I315*H315,2)</f>
        <v>0</v>
      </c>
      <c r="BL315" s="20" t="s">
        <v>362</v>
      </c>
      <c r="BM315" s="219" t="s">
        <v>1791</v>
      </c>
    </row>
    <row r="316" s="2" customFormat="1">
      <c r="A316" s="42"/>
      <c r="B316" s="43"/>
      <c r="C316" s="44"/>
      <c r="D316" s="221" t="s">
        <v>155</v>
      </c>
      <c r="E316" s="44"/>
      <c r="F316" s="222" t="s">
        <v>4326</v>
      </c>
      <c r="G316" s="44"/>
      <c r="H316" s="44"/>
      <c r="I316" s="223"/>
      <c r="J316" s="44"/>
      <c r="K316" s="44"/>
      <c r="L316" s="48"/>
      <c r="M316" s="224"/>
      <c r="N316" s="225"/>
      <c r="O316" s="88"/>
      <c r="P316" s="88"/>
      <c r="Q316" s="88"/>
      <c r="R316" s="88"/>
      <c r="S316" s="88"/>
      <c r="T316" s="89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T316" s="20" t="s">
        <v>155</v>
      </c>
      <c r="AU316" s="20" t="s">
        <v>88</v>
      </c>
    </row>
    <row r="317" s="2" customFormat="1">
      <c r="A317" s="42"/>
      <c r="B317" s="43"/>
      <c r="C317" s="44"/>
      <c r="D317" s="226" t="s">
        <v>156</v>
      </c>
      <c r="E317" s="44"/>
      <c r="F317" s="227" t="s">
        <v>4327</v>
      </c>
      <c r="G317" s="44"/>
      <c r="H317" s="44"/>
      <c r="I317" s="223"/>
      <c r="J317" s="44"/>
      <c r="K317" s="44"/>
      <c r="L317" s="48"/>
      <c r="M317" s="224"/>
      <c r="N317" s="225"/>
      <c r="O317" s="88"/>
      <c r="P317" s="88"/>
      <c r="Q317" s="88"/>
      <c r="R317" s="88"/>
      <c r="S317" s="88"/>
      <c r="T317" s="89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T317" s="20" t="s">
        <v>156</v>
      </c>
      <c r="AU317" s="20" t="s">
        <v>88</v>
      </c>
    </row>
    <row r="318" s="2" customFormat="1" ht="24.15" customHeight="1">
      <c r="A318" s="42"/>
      <c r="B318" s="43"/>
      <c r="C318" s="208" t="s">
        <v>1030</v>
      </c>
      <c r="D318" s="208" t="s">
        <v>149</v>
      </c>
      <c r="E318" s="209" t="s">
        <v>4328</v>
      </c>
      <c r="F318" s="210" t="s">
        <v>4329</v>
      </c>
      <c r="G318" s="211" t="s">
        <v>802</v>
      </c>
      <c r="H318" s="212">
        <v>1</v>
      </c>
      <c r="I318" s="213"/>
      <c r="J318" s="214">
        <f>ROUND(I318*H318,2)</f>
        <v>0</v>
      </c>
      <c r="K318" s="210" t="s">
        <v>152</v>
      </c>
      <c r="L318" s="48"/>
      <c r="M318" s="215" t="s">
        <v>32</v>
      </c>
      <c r="N318" s="216" t="s">
        <v>49</v>
      </c>
      <c r="O318" s="88"/>
      <c r="P318" s="217">
        <f>O318*H318</f>
        <v>0</v>
      </c>
      <c r="Q318" s="217">
        <v>0</v>
      </c>
      <c r="R318" s="217">
        <f>Q318*H318</f>
        <v>0</v>
      </c>
      <c r="S318" s="217">
        <v>0</v>
      </c>
      <c r="T318" s="218">
        <f>S318*H318</f>
        <v>0</v>
      </c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R318" s="219" t="s">
        <v>362</v>
      </c>
      <c r="AT318" s="219" t="s">
        <v>149</v>
      </c>
      <c r="AU318" s="219" t="s">
        <v>88</v>
      </c>
      <c r="AY318" s="20" t="s">
        <v>146</v>
      </c>
      <c r="BE318" s="220">
        <f>IF(N318="základní",J318,0)</f>
        <v>0</v>
      </c>
      <c r="BF318" s="220">
        <f>IF(N318="snížená",J318,0)</f>
        <v>0</v>
      </c>
      <c r="BG318" s="220">
        <f>IF(N318="zákl. přenesená",J318,0)</f>
        <v>0</v>
      </c>
      <c r="BH318" s="220">
        <f>IF(N318="sníž. přenesená",J318,0)</f>
        <v>0</v>
      </c>
      <c r="BI318" s="220">
        <f>IF(N318="nulová",J318,0)</f>
        <v>0</v>
      </c>
      <c r="BJ318" s="20" t="s">
        <v>86</v>
      </c>
      <c r="BK318" s="220">
        <f>ROUND(I318*H318,2)</f>
        <v>0</v>
      </c>
      <c r="BL318" s="20" t="s">
        <v>362</v>
      </c>
      <c r="BM318" s="219" t="s">
        <v>1797</v>
      </c>
    </row>
    <row r="319" s="2" customFormat="1">
      <c r="A319" s="42"/>
      <c r="B319" s="43"/>
      <c r="C319" s="44"/>
      <c r="D319" s="221" t="s">
        <v>155</v>
      </c>
      <c r="E319" s="44"/>
      <c r="F319" s="222" t="s">
        <v>4329</v>
      </c>
      <c r="G319" s="44"/>
      <c r="H319" s="44"/>
      <c r="I319" s="223"/>
      <c r="J319" s="44"/>
      <c r="K319" s="44"/>
      <c r="L319" s="48"/>
      <c r="M319" s="224"/>
      <c r="N319" s="225"/>
      <c r="O319" s="88"/>
      <c r="P319" s="88"/>
      <c r="Q319" s="88"/>
      <c r="R319" s="88"/>
      <c r="S319" s="88"/>
      <c r="T319" s="89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T319" s="20" t="s">
        <v>155</v>
      </c>
      <c r="AU319" s="20" t="s">
        <v>88</v>
      </c>
    </row>
    <row r="320" s="2" customFormat="1">
      <c r="A320" s="42"/>
      <c r="B320" s="43"/>
      <c r="C320" s="44"/>
      <c r="D320" s="226" t="s">
        <v>156</v>
      </c>
      <c r="E320" s="44"/>
      <c r="F320" s="227" t="s">
        <v>4330</v>
      </c>
      <c r="G320" s="44"/>
      <c r="H320" s="44"/>
      <c r="I320" s="223"/>
      <c r="J320" s="44"/>
      <c r="K320" s="44"/>
      <c r="L320" s="48"/>
      <c r="M320" s="224"/>
      <c r="N320" s="225"/>
      <c r="O320" s="88"/>
      <c r="P320" s="88"/>
      <c r="Q320" s="88"/>
      <c r="R320" s="88"/>
      <c r="S320" s="88"/>
      <c r="T320" s="89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T320" s="20" t="s">
        <v>156</v>
      </c>
      <c r="AU320" s="20" t="s">
        <v>88</v>
      </c>
    </row>
    <row r="321" s="2" customFormat="1" ht="44.25" customHeight="1">
      <c r="A321" s="42"/>
      <c r="B321" s="43"/>
      <c r="C321" s="208" t="s">
        <v>1034</v>
      </c>
      <c r="D321" s="208" t="s">
        <v>149</v>
      </c>
      <c r="E321" s="209" t="s">
        <v>3886</v>
      </c>
      <c r="F321" s="210" t="s">
        <v>3887</v>
      </c>
      <c r="G321" s="211" t="s">
        <v>303</v>
      </c>
      <c r="H321" s="212">
        <v>35</v>
      </c>
      <c r="I321" s="213"/>
      <c r="J321" s="214">
        <f>ROUND(I321*H321,2)</f>
        <v>0</v>
      </c>
      <c r="K321" s="210" t="s">
        <v>152</v>
      </c>
      <c r="L321" s="48"/>
      <c r="M321" s="215" t="s">
        <v>32</v>
      </c>
      <c r="N321" s="216" t="s">
        <v>49</v>
      </c>
      <c r="O321" s="88"/>
      <c r="P321" s="217">
        <f>O321*H321</f>
        <v>0</v>
      </c>
      <c r="Q321" s="217">
        <v>0</v>
      </c>
      <c r="R321" s="217">
        <f>Q321*H321</f>
        <v>0</v>
      </c>
      <c r="S321" s="217">
        <v>0</v>
      </c>
      <c r="T321" s="218">
        <f>S321*H321</f>
        <v>0</v>
      </c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R321" s="219" t="s">
        <v>362</v>
      </c>
      <c r="AT321" s="219" t="s">
        <v>149</v>
      </c>
      <c r="AU321" s="219" t="s">
        <v>88</v>
      </c>
      <c r="AY321" s="20" t="s">
        <v>146</v>
      </c>
      <c r="BE321" s="220">
        <f>IF(N321="základní",J321,0)</f>
        <v>0</v>
      </c>
      <c r="BF321" s="220">
        <f>IF(N321="snížená",J321,0)</f>
        <v>0</v>
      </c>
      <c r="BG321" s="220">
        <f>IF(N321="zákl. přenesená",J321,0)</f>
        <v>0</v>
      </c>
      <c r="BH321" s="220">
        <f>IF(N321="sníž. přenesená",J321,0)</f>
        <v>0</v>
      </c>
      <c r="BI321" s="220">
        <f>IF(N321="nulová",J321,0)</f>
        <v>0</v>
      </c>
      <c r="BJ321" s="20" t="s">
        <v>86</v>
      </c>
      <c r="BK321" s="220">
        <f>ROUND(I321*H321,2)</f>
        <v>0</v>
      </c>
      <c r="BL321" s="20" t="s">
        <v>362</v>
      </c>
      <c r="BM321" s="219" t="s">
        <v>1812</v>
      </c>
    </row>
    <row r="322" s="2" customFormat="1">
      <c r="A322" s="42"/>
      <c r="B322" s="43"/>
      <c r="C322" s="44"/>
      <c r="D322" s="221" t="s">
        <v>155</v>
      </c>
      <c r="E322" s="44"/>
      <c r="F322" s="222" t="s">
        <v>3887</v>
      </c>
      <c r="G322" s="44"/>
      <c r="H322" s="44"/>
      <c r="I322" s="223"/>
      <c r="J322" s="44"/>
      <c r="K322" s="44"/>
      <c r="L322" s="48"/>
      <c r="M322" s="224"/>
      <c r="N322" s="225"/>
      <c r="O322" s="88"/>
      <c r="P322" s="88"/>
      <c r="Q322" s="88"/>
      <c r="R322" s="88"/>
      <c r="S322" s="88"/>
      <c r="T322" s="89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T322" s="20" t="s">
        <v>155</v>
      </c>
      <c r="AU322" s="20" t="s">
        <v>88</v>
      </c>
    </row>
    <row r="323" s="2" customFormat="1">
      <c r="A323" s="42"/>
      <c r="B323" s="43"/>
      <c r="C323" s="44"/>
      <c r="D323" s="226" t="s">
        <v>156</v>
      </c>
      <c r="E323" s="44"/>
      <c r="F323" s="227" t="s">
        <v>3888</v>
      </c>
      <c r="G323" s="44"/>
      <c r="H323" s="44"/>
      <c r="I323" s="223"/>
      <c r="J323" s="44"/>
      <c r="K323" s="44"/>
      <c r="L323" s="48"/>
      <c r="M323" s="224"/>
      <c r="N323" s="225"/>
      <c r="O323" s="88"/>
      <c r="P323" s="88"/>
      <c r="Q323" s="88"/>
      <c r="R323" s="88"/>
      <c r="S323" s="88"/>
      <c r="T323" s="89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T323" s="20" t="s">
        <v>156</v>
      </c>
      <c r="AU323" s="20" t="s">
        <v>88</v>
      </c>
    </row>
    <row r="324" s="2" customFormat="1" ht="24.15" customHeight="1">
      <c r="A324" s="42"/>
      <c r="B324" s="43"/>
      <c r="C324" s="208" t="s">
        <v>1042</v>
      </c>
      <c r="D324" s="208" t="s">
        <v>149</v>
      </c>
      <c r="E324" s="209" t="s">
        <v>4270</v>
      </c>
      <c r="F324" s="210" t="s">
        <v>4271</v>
      </c>
      <c r="G324" s="211" t="s">
        <v>303</v>
      </c>
      <c r="H324" s="212">
        <v>1450</v>
      </c>
      <c r="I324" s="213"/>
      <c r="J324" s="214">
        <f>ROUND(I324*H324,2)</f>
        <v>0</v>
      </c>
      <c r="K324" s="210" t="s">
        <v>152</v>
      </c>
      <c r="L324" s="48"/>
      <c r="M324" s="215" t="s">
        <v>32</v>
      </c>
      <c r="N324" s="216" t="s">
        <v>49</v>
      </c>
      <c r="O324" s="88"/>
      <c r="P324" s="217">
        <f>O324*H324</f>
        <v>0</v>
      </c>
      <c r="Q324" s="217">
        <v>0</v>
      </c>
      <c r="R324" s="217">
        <f>Q324*H324</f>
        <v>0</v>
      </c>
      <c r="S324" s="217">
        <v>0</v>
      </c>
      <c r="T324" s="218">
        <f>S324*H324</f>
        <v>0</v>
      </c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R324" s="219" t="s">
        <v>362</v>
      </c>
      <c r="AT324" s="219" t="s">
        <v>149</v>
      </c>
      <c r="AU324" s="219" t="s">
        <v>88</v>
      </c>
      <c r="AY324" s="20" t="s">
        <v>146</v>
      </c>
      <c r="BE324" s="220">
        <f>IF(N324="základní",J324,0)</f>
        <v>0</v>
      </c>
      <c r="BF324" s="220">
        <f>IF(N324="snížená",J324,0)</f>
        <v>0</v>
      </c>
      <c r="BG324" s="220">
        <f>IF(N324="zákl. přenesená",J324,0)</f>
        <v>0</v>
      </c>
      <c r="BH324" s="220">
        <f>IF(N324="sníž. přenesená",J324,0)</f>
        <v>0</v>
      </c>
      <c r="BI324" s="220">
        <f>IF(N324="nulová",J324,0)</f>
        <v>0</v>
      </c>
      <c r="BJ324" s="20" t="s">
        <v>86</v>
      </c>
      <c r="BK324" s="220">
        <f>ROUND(I324*H324,2)</f>
        <v>0</v>
      </c>
      <c r="BL324" s="20" t="s">
        <v>362</v>
      </c>
      <c r="BM324" s="219" t="s">
        <v>1826</v>
      </c>
    </row>
    <row r="325" s="2" customFormat="1">
      <c r="A325" s="42"/>
      <c r="B325" s="43"/>
      <c r="C325" s="44"/>
      <c r="D325" s="221" t="s">
        <v>155</v>
      </c>
      <c r="E325" s="44"/>
      <c r="F325" s="222" t="s">
        <v>4271</v>
      </c>
      <c r="G325" s="44"/>
      <c r="H325" s="44"/>
      <c r="I325" s="223"/>
      <c r="J325" s="44"/>
      <c r="K325" s="44"/>
      <c r="L325" s="48"/>
      <c r="M325" s="224"/>
      <c r="N325" s="225"/>
      <c r="O325" s="88"/>
      <c r="P325" s="88"/>
      <c r="Q325" s="88"/>
      <c r="R325" s="88"/>
      <c r="S325" s="88"/>
      <c r="T325" s="89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T325" s="20" t="s">
        <v>155</v>
      </c>
      <c r="AU325" s="20" t="s">
        <v>88</v>
      </c>
    </row>
    <row r="326" s="2" customFormat="1">
      <c r="A326" s="42"/>
      <c r="B326" s="43"/>
      <c r="C326" s="44"/>
      <c r="D326" s="226" t="s">
        <v>156</v>
      </c>
      <c r="E326" s="44"/>
      <c r="F326" s="227" t="s">
        <v>4272</v>
      </c>
      <c r="G326" s="44"/>
      <c r="H326" s="44"/>
      <c r="I326" s="223"/>
      <c r="J326" s="44"/>
      <c r="K326" s="44"/>
      <c r="L326" s="48"/>
      <c r="M326" s="224"/>
      <c r="N326" s="225"/>
      <c r="O326" s="88"/>
      <c r="P326" s="88"/>
      <c r="Q326" s="88"/>
      <c r="R326" s="88"/>
      <c r="S326" s="88"/>
      <c r="T326" s="89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T326" s="20" t="s">
        <v>156</v>
      </c>
      <c r="AU326" s="20" t="s">
        <v>88</v>
      </c>
    </row>
    <row r="327" s="2" customFormat="1" ht="21.75" customHeight="1">
      <c r="A327" s="42"/>
      <c r="B327" s="43"/>
      <c r="C327" s="208" t="s">
        <v>1048</v>
      </c>
      <c r="D327" s="208" t="s">
        <v>149</v>
      </c>
      <c r="E327" s="209" t="s">
        <v>4331</v>
      </c>
      <c r="F327" s="210" t="s">
        <v>4214</v>
      </c>
      <c r="G327" s="211" t="s">
        <v>802</v>
      </c>
      <c r="H327" s="212">
        <v>180</v>
      </c>
      <c r="I327" s="213"/>
      <c r="J327" s="214">
        <f>ROUND(I327*H327,2)</f>
        <v>0</v>
      </c>
      <c r="K327" s="210" t="s">
        <v>152</v>
      </c>
      <c r="L327" s="48"/>
      <c r="M327" s="215" t="s">
        <v>32</v>
      </c>
      <c r="N327" s="216" t="s">
        <v>49</v>
      </c>
      <c r="O327" s="88"/>
      <c r="P327" s="217">
        <f>O327*H327</f>
        <v>0</v>
      </c>
      <c r="Q327" s="217">
        <v>0</v>
      </c>
      <c r="R327" s="217">
        <f>Q327*H327</f>
        <v>0</v>
      </c>
      <c r="S327" s="217">
        <v>0</v>
      </c>
      <c r="T327" s="218">
        <f>S327*H327</f>
        <v>0</v>
      </c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R327" s="219" t="s">
        <v>362</v>
      </c>
      <c r="AT327" s="219" t="s">
        <v>149</v>
      </c>
      <c r="AU327" s="219" t="s">
        <v>88</v>
      </c>
      <c r="AY327" s="20" t="s">
        <v>146</v>
      </c>
      <c r="BE327" s="220">
        <f>IF(N327="základní",J327,0)</f>
        <v>0</v>
      </c>
      <c r="BF327" s="220">
        <f>IF(N327="snížená",J327,0)</f>
        <v>0</v>
      </c>
      <c r="BG327" s="220">
        <f>IF(N327="zákl. přenesená",J327,0)</f>
        <v>0</v>
      </c>
      <c r="BH327" s="220">
        <f>IF(N327="sníž. přenesená",J327,0)</f>
        <v>0</v>
      </c>
      <c r="BI327" s="220">
        <f>IF(N327="nulová",J327,0)</f>
        <v>0</v>
      </c>
      <c r="BJ327" s="20" t="s">
        <v>86</v>
      </c>
      <c r="BK327" s="220">
        <f>ROUND(I327*H327,2)</f>
        <v>0</v>
      </c>
      <c r="BL327" s="20" t="s">
        <v>362</v>
      </c>
      <c r="BM327" s="219" t="s">
        <v>1834</v>
      </c>
    </row>
    <row r="328" s="2" customFormat="1">
      <c r="A328" s="42"/>
      <c r="B328" s="43"/>
      <c r="C328" s="44"/>
      <c r="D328" s="221" t="s">
        <v>155</v>
      </c>
      <c r="E328" s="44"/>
      <c r="F328" s="222" t="s">
        <v>4214</v>
      </c>
      <c r="G328" s="44"/>
      <c r="H328" s="44"/>
      <c r="I328" s="223"/>
      <c r="J328" s="44"/>
      <c r="K328" s="44"/>
      <c r="L328" s="48"/>
      <c r="M328" s="224"/>
      <c r="N328" s="225"/>
      <c r="O328" s="88"/>
      <c r="P328" s="88"/>
      <c r="Q328" s="88"/>
      <c r="R328" s="88"/>
      <c r="S328" s="88"/>
      <c r="T328" s="89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T328" s="20" t="s">
        <v>155</v>
      </c>
      <c r="AU328" s="20" t="s">
        <v>88</v>
      </c>
    </row>
    <row r="329" s="2" customFormat="1">
      <c r="A329" s="42"/>
      <c r="B329" s="43"/>
      <c r="C329" s="44"/>
      <c r="D329" s="226" t="s">
        <v>156</v>
      </c>
      <c r="E329" s="44"/>
      <c r="F329" s="227" t="s">
        <v>4332</v>
      </c>
      <c r="G329" s="44"/>
      <c r="H329" s="44"/>
      <c r="I329" s="223"/>
      <c r="J329" s="44"/>
      <c r="K329" s="44"/>
      <c r="L329" s="48"/>
      <c r="M329" s="224"/>
      <c r="N329" s="225"/>
      <c r="O329" s="88"/>
      <c r="P329" s="88"/>
      <c r="Q329" s="88"/>
      <c r="R329" s="88"/>
      <c r="S329" s="88"/>
      <c r="T329" s="89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T329" s="20" t="s">
        <v>156</v>
      </c>
      <c r="AU329" s="20" t="s">
        <v>88</v>
      </c>
    </row>
    <row r="330" s="2" customFormat="1" ht="24.15" customHeight="1">
      <c r="A330" s="42"/>
      <c r="B330" s="43"/>
      <c r="C330" s="208" t="s">
        <v>1053</v>
      </c>
      <c r="D330" s="208" t="s">
        <v>149</v>
      </c>
      <c r="E330" s="209" t="s">
        <v>4333</v>
      </c>
      <c r="F330" s="210" t="s">
        <v>4334</v>
      </c>
      <c r="G330" s="211" t="s">
        <v>802</v>
      </c>
      <c r="H330" s="212">
        <v>2</v>
      </c>
      <c r="I330" s="213"/>
      <c r="J330" s="214">
        <f>ROUND(I330*H330,2)</f>
        <v>0</v>
      </c>
      <c r="K330" s="210" t="s">
        <v>152</v>
      </c>
      <c r="L330" s="48"/>
      <c r="M330" s="215" t="s">
        <v>32</v>
      </c>
      <c r="N330" s="216" t="s">
        <v>49</v>
      </c>
      <c r="O330" s="88"/>
      <c r="P330" s="217">
        <f>O330*H330</f>
        <v>0</v>
      </c>
      <c r="Q330" s="217">
        <v>0</v>
      </c>
      <c r="R330" s="217">
        <f>Q330*H330</f>
        <v>0</v>
      </c>
      <c r="S330" s="217">
        <v>0</v>
      </c>
      <c r="T330" s="218">
        <f>S330*H330</f>
        <v>0</v>
      </c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R330" s="219" t="s">
        <v>362</v>
      </c>
      <c r="AT330" s="219" t="s">
        <v>149</v>
      </c>
      <c r="AU330" s="219" t="s">
        <v>88</v>
      </c>
      <c r="AY330" s="20" t="s">
        <v>146</v>
      </c>
      <c r="BE330" s="220">
        <f>IF(N330="základní",J330,0)</f>
        <v>0</v>
      </c>
      <c r="BF330" s="220">
        <f>IF(N330="snížená",J330,0)</f>
        <v>0</v>
      </c>
      <c r="BG330" s="220">
        <f>IF(N330="zákl. přenesená",J330,0)</f>
        <v>0</v>
      </c>
      <c r="BH330" s="220">
        <f>IF(N330="sníž. přenesená",J330,0)</f>
        <v>0</v>
      </c>
      <c r="BI330" s="220">
        <f>IF(N330="nulová",J330,0)</f>
        <v>0</v>
      </c>
      <c r="BJ330" s="20" t="s">
        <v>86</v>
      </c>
      <c r="BK330" s="220">
        <f>ROUND(I330*H330,2)</f>
        <v>0</v>
      </c>
      <c r="BL330" s="20" t="s">
        <v>362</v>
      </c>
      <c r="BM330" s="219" t="s">
        <v>1848</v>
      </c>
    </row>
    <row r="331" s="2" customFormat="1">
      <c r="A331" s="42"/>
      <c r="B331" s="43"/>
      <c r="C331" s="44"/>
      <c r="D331" s="221" t="s">
        <v>155</v>
      </c>
      <c r="E331" s="44"/>
      <c r="F331" s="222" t="s">
        <v>4334</v>
      </c>
      <c r="G331" s="44"/>
      <c r="H331" s="44"/>
      <c r="I331" s="223"/>
      <c r="J331" s="44"/>
      <c r="K331" s="44"/>
      <c r="L331" s="48"/>
      <c r="M331" s="224"/>
      <c r="N331" s="225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0" t="s">
        <v>155</v>
      </c>
      <c r="AU331" s="20" t="s">
        <v>88</v>
      </c>
    </row>
    <row r="332" s="2" customFormat="1">
      <c r="A332" s="42"/>
      <c r="B332" s="43"/>
      <c r="C332" s="44"/>
      <c r="D332" s="226" t="s">
        <v>156</v>
      </c>
      <c r="E332" s="44"/>
      <c r="F332" s="227" t="s">
        <v>4335</v>
      </c>
      <c r="G332" s="44"/>
      <c r="H332" s="44"/>
      <c r="I332" s="223"/>
      <c r="J332" s="44"/>
      <c r="K332" s="44"/>
      <c r="L332" s="48"/>
      <c r="M332" s="224"/>
      <c r="N332" s="225"/>
      <c r="O332" s="88"/>
      <c r="P332" s="88"/>
      <c r="Q332" s="88"/>
      <c r="R332" s="88"/>
      <c r="S332" s="88"/>
      <c r="T332" s="89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T332" s="20" t="s">
        <v>156</v>
      </c>
      <c r="AU332" s="20" t="s">
        <v>88</v>
      </c>
    </row>
    <row r="333" s="2" customFormat="1" ht="24.15" customHeight="1">
      <c r="A333" s="42"/>
      <c r="B333" s="43"/>
      <c r="C333" s="208" t="s">
        <v>1059</v>
      </c>
      <c r="D333" s="208" t="s">
        <v>149</v>
      </c>
      <c r="E333" s="209" t="s">
        <v>4336</v>
      </c>
      <c r="F333" s="210" t="s">
        <v>4337</v>
      </c>
      <c r="G333" s="211" t="s">
        <v>802</v>
      </c>
      <c r="H333" s="212">
        <v>40</v>
      </c>
      <c r="I333" s="213"/>
      <c r="J333" s="214">
        <f>ROUND(I333*H333,2)</f>
        <v>0</v>
      </c>
      <c r="K333" s="210" t="s">
        <v>152</v>
      </c>
      <c r="L333" s="48"/>
      <c r="M333" s="215" t="s">
        <v>32</v>
      </c>
      <c r="N333" s="216" t="s">
        <v>49</v>
      </c>
      <c r="O333" s="88"/>
      <c r="P333" s="217">
        <f>O333*H333</f>
        <v>0</v>
      </c>
      <c r="Q333" s="217">
        <v>0</v>
      </c>
      <c r="R333" s="217">
        <f>Q333*H333</f>
        <v>0</v>
      </c>
      <c r="S333" s="217">
        <v>0</v>
      </c>
      <c r="T333" s="218">
        <f>S333*H333</f>
        <v>0</v>
      </c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R333" s="219" t="s">
        <v>362</v>
      </c>
      <c r="AT333" s="219" t="s">
        <v>149</v>
      </c>
      <c r="AU333" s="219" t="s">
        <v>88</v>
      </c>
      <c r="AY333" s="20" t="s">
        <v>146</v>
      </c>
      <c r="BE333" s="220">
        <f>IF(N333="základní",J333,0)</f>
        <v>0</v>
      </c>
      <c r="BF333" s="220">
        <f>IF(N333="snížená",J333,0)</f>
        <v>0</v>
      </c>
      <c r="BG333" s="220">
        <f>IF(N333="zákl. přenesená",J333,0)</f>
        <v>0</v>
      </c>
      <c r="BH333" s="220">
        <f>IF(N333="sníž. přenesená",J333,0)</f>
        <v>0</v>
      </c>
      <c r="BI333" s="220">
        <f>IF(N333="nulová",J333,0)</f>
        <v>0</v>
      </c>
      <c r="BJ333" s="20" t="s">
        <v>86</v>
      </c>
      <c r="BK333" s="220">
        <f>ROUND(I333*H333,2)</f>
        <v>0</v>
      </c>
      <c r="BL333" s="20" t="s">
        <v>362</v>
      </c>
      <c r="BM333" s="219" t="s">
        <v>1854</v>
      </c>
    </row>
    <row r="334" s="2" customFormat="1">
      <c r="A334" s="42"/>
      <c r="B334" s="43"/>
      <c r="C334" s="44"/>
      <c r="D334" s="221" t="s">
        <v>155</v>
      </c>
      <c r="E334" s="44"/>
      <c r="F334" s="222" t="s">
        <v>4337</v>
      </c>
      <c r="G334" s="44"/>
      <c r="H334" s="44"/>
      <c r="I334" s="223"/>
      <c r="J334" s="44"/>
      <c r="K334" s="44"/>
      <c r="L334" s="48"/>
      <c r="M334" s="224"/>
      <c r="N334" s="225"/>
      <c r="O334" s="88"/>
      <c r="P334" s="88"/>
      <c r="Q334" s="88"/>
      <c r="R334" s="88"/>
      <c r="S334" s="88"/>
      <c r="T334" s="89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T334" s="20" t="s">
        <v>155</v>
      </c>
      <c r="AU334" s="20" t="s">
        <v>88</v>
      </c>
    </row>
    <row r="335" s="2" customFormat="1">
      <c r="A335" s="42"/>
      <c r="B335" s="43"/>
      <c r="C335" s="44"/>
      <c r="D335" s="226" t="s">
        <v>156</v>
      </c>
      <c r="E335" s="44"/>
      <c r="F335" s="227" t="s">
        <v>4338</v>
      </c>
      <c r="G335" s="44"/>
      <c r="H335" s="44"/>
      <c r="I335" s="223"/>
      <c r="J335" s="44"/>
      <c r="K335" s="44"/>
      <c r="L335" s="48"/>
      <c r="M335" s="224"/>
      <c r="N335" s="225"/>
      <c r="O335" s="88"/>
      <c r="P335" s="88"/>
      <c r="Q335" s="88"/>
      <c r="R335" s="88"/>
      <c r="S335" s="88"/>
      <c r="T335" s="89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T335" s="20" t="s">
        <v>156</v>
      </c>
      <c r="AU335" s="20" t="s">
        <v>88</v>
      </c>
    </row>
    <row r="336" s="2" customFormat="1" ht="24.15" customHeight="1">
      <c r="A336" s="42"/>
      <c r="B336" s="43"/>
      <c r="C336" s="208" t="s">
        <v>1064</v>
      </c>
      <c r="D336" s="208" t="s">
        <v>149</v>
      </c>
      <c r="E336" s="209" t="s">
        <v>4339</v>
      </c>
      <c r="F336" s="210" t="s">
        <v>4340</v>
      </c>
      <c r="G336" s="211" t="s">
        <v>802</v>
      </c>
      <c r="H336" s="212">
        <v>40</v>
      </c>
      <c r="I336" s="213"/>
      <c r="J336" s="214">
        <f>ROUND(I336*H336,2)</f>
        <v>0</v>
      </c>
      <c r="K336" s="210" t="s">
        <v>152</v>
      </c>
      <c r="L336" s="48"/>
      <c r="M336" s="215" t="s">
        <v>32</v>
      </c>
      <c r="N336" s="216" t="s">
        <v>49</v>
      </c>
      <c r="O336" s="88"/>
      <c r="P336" s="217">
        <f>O336*H336</f>
        <v>0</v>
      </c>
      <c r="Q336" s="217">
        <v>0</v>
      </c>
      <c r="R336" s="217">
        <f>Q336*H336</f>
        <v>0</v>
      </c>
      <c r="S336" s="217">
        <v>0</v>
      </c>
      <c r="T336" s="218">
        <f>S336*H336</f>
        <v>0</v>
      </c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R336" s="219" t="s">
        <v>362</v>
      </c>
      <c r="AT336" s="219" t="s">
        <v>149</v>
      </c>
      <c r="AU336" s="219" t="s">
        <v>88</v>
      </c>
      <c r="AY336" s="20" t="s">
        <v>146</v>
      </c>
      <c r="BE336" s="220">
        <f>IF(N336="základní",J336,0)</f>
        <v>0</v>
      </c>
      <c r="BF336" s="220">
        <f>IF(N336="snížená",J336,0)</f>
        <v>0</v>
      </c>
      <c r="BG336" s="220">
        <f>IF(N336="zákl. přenesená",J336,0)</f>
        <v>0</v>
      </c>
      <c r="BH336" s="220">
        <f>IF(N336="sníž. přenesená",J336,0)</f>
        <v>0</v>
      </c>
      <c r="BI336" s="220">
        <f>IF(N336="nulová",J336,0)</f>
        <v>0</v>
      </c>
      <c r="BJ336" s="20" t="s">
        <v>86</v>
      </c>
      <c r="BK336" s="220">
        <f>ROUND(I336*H336,2)</f>
        <v>0</v>
      </c>
      <c r="BL336" s="20" t="s">
        <v>362</v>
      </c>
      <c r="BM336" s="219" t="s">
        <v>1868</v>
      </c>
    </row>
    <row r="337" s="2" customFormat="1">
      <c r="A337" s="42"/>
      <c r="B337" s="43"/>
      <c r="C337" s="44"/>
      <c r="D337" s="221" t="s">
        <v>155</v>
      </c>
      <c r="E337" s="44"/>
      <c r="F337" s="222" t="s">
        <v>4340</v>
      </c>
      <c r="G337" s="44"/>
      <c r="H337" s="44"/>
      <c r="I337" s="223"/>
      <c r="J337" s="44"/>
      <c r="K337" s="44"/>
      <c r="L337" s="48"/>
      <c r="M337" s="224"/>
      <c r="N337" s="225"/>
      <c r="O337" s="88"/>
      <c r="P337" s="88"/>
      <c r="Q337" s="88"/>
      <c r="R337" s="88"/>
      <c r="S337" s="88"/>
      <c r="T337" s="89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T337" s="20" t="s">
        <v>155</v>
      </c>
      <c r="AU337" s="20" t="s">
        <v>88</v>
      </c>
    </row>
    <row r="338" s="2" customFormat="1">
      <c r="A338" s="42"/>
      <c r="B338" s="43"/>
      <c r="C338" s="44"/>
      <c r="D338" s="226" t="s">
        <v>156</v>
      </c>
      <c r="E338" s="44"/>
      <c r="F338" s="227" t="s">
        <v>4341</v>
      </c>
      <c r="G338" s="44"/>
      <c r="H338" s="44"/>
      <c r="I338" s="223"/>
      <c r="J338" s="44"/>
      <c r="K338" s="44"/>
      <c r="L338" s="48"/>
      <c r="M338" s="224"/>
      <c r="N338" s="225"/>
      <c r="O338" s="88"/>
      <c r="P338" s="88"/>
      <c r="Q338" s="88"/>
      <c r="R338" s="88"/>
      <c r="S338" s="88"/>
      <c r="T338" s="89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T338" s="20" t="s">
        <v>156</v>
      </c>
      <c r="AU338" s="20" t="s">
        <v>88</v>
      </c>
    </row>
    <row r="339" s="2" customFormat="1" ht="16.5" customHeight="1">
      <c r="A339" s="42"/>
      <c r="B339" s="43"/>
      <c r="C339" s="208" t="s">
        <v>1066</v>
      </c>
      <c r="D339" s="208" t="s">
        <v>149</v>
      </c>
      <c r="E339" s="209" t="s">
        <v>3938</v>
      </c>
      <c r="F339" s="210" t="s">
        <v>4342</v>
      </c>
      <c r="G339" s="211" t="s">
        <v>2698</v>
      </c>
      <c r="H339" s="212">
        <v>48</v>
      </c>
      <c r="I339" s="213"/>
      <c r="J339" s="214">
        <f>ROUND(I339*H339,2)</f>
        <v>0</v>
      </c>
      <c r="K339" s="210" t="s">
        <v>2693</v>
      </c>
      <c r="L339" s="48"/>
      <c r="M339" s="215" t="s">
        <v>32</v>
      </c>
      <c r="N339" s="216" t="s">
        <v>49</v>
      </c>
      <c r="O339" s="88"/>
      <c r="P339" s="217">
        <f>O339*H339</f>
        <v>0</v>
      </c>
      <c r="Q339" s="217">
        <v>0</v>
      </c>
      <c r="R339" s="217">
        <f>Q339*H339</f>
        <v>0</v>
      </c>
      <c r="S339" s="217">
        <v>0</v>
      </c>
      <c r="T339" s="218">
        <f>S339*H339</f>
        <v>0</v>
      </c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R339" s="219" t="s">
        <v>362</v>
      </c>
      <c r="AT339" s="219" t="s">
        <v>149</v>
      </c>
      <c r="AU339" s="219" t="s">
        <v>88</v>
      </c>
      <c r="AY339" s="20" t="s">
        <v>146</v>
      </c>
      <c r="BE339" s="220">
        <f>IF(N339="základní",J339,0)</f>
        <v>0</v>
      </c>
      <c r="BF339" s="220">
        <f>IF(N339="snížená",J339,0)</f>
        <v>0</v>
      </c>
      <c r="BG339" s="220">
        <f>IF(N339="zákl. přenesená",J339,0)</f>
        <v>0</v>
      </c>
      <c r="BH339" s="220">
        <f>IF(N339="sníž. přenesená",J339,0)</f>
        <v>0</v>
      </c>
      <c r="BI339" s="220">
        <f>IF(N339="nulová",J339,0)</f>
        <v>0</v>
      </c>
      <c r="BJ339" s="20" t="s">
        <v>86</v>
      </c>
      <c r="BK339" s="220">
        <f>ROUND(I339*H339,2)</f>
        <v>0</v>
      </c>
      <c r="BL339" s="20" t="s">
        <v>362</v>
      </c>
      <c r="BM339" s="219" t="s">
        <v>1880</v>
      </c>
    </row>
    <row r="340" s="2" customFormat="1">
      <c r="A340" s="42"/>
      <c r="B340" s="43"/>
      <c r="C340" s="44"/>
      <c r="D340" s="221" t="s">
        <v>155</v>
      </c>
      <c r="E340" s="44"/>
      <c r="F340" s="222" t="s">
        <v>4342</v>
      </c>
      <c r="G340" s="44"/>
      <c r="H340" s="44"/>
      <c r="I340" s="223"/>
      <c r="J340" s="44"/>
      <c r="K340" s="44"/>
      <c r="L340" s="48"/>
      <c r="M340" s="224"/>
      <c r="N340" s="225"/>
      <c r="O340" s="88"/>
      <c r="P340" s="88"/>
      <c r="Q340" s="88"/>
      <c r="R340" s="88"/>
      <c r="S340" s="88"/>
      <c r="T340" s="89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T340" s="20" t="s">
        <v>155</v>
      </c>
      <c r="AU340" s="20" t="s">
        <v>88</v>
      </c>
    </row>
    <row r="341" s="2" customFormat="1" ht="16.5" customHeight="1">
      <c r="A341" s="42"/>
      <c r="B341" s="43"/>
      <c r="C341" s="208" t="s">
        <v>1070</v>
      </c>
      <c r="D341" s="208" t="s">
        <v>149</v>
      </c>
      <c r="E341" s="209" t="s">
        <v>3967</v>
      </c>
      <c r="F341" s="210" t="s">
        <v>4343</v>
      </c>
      <c r="G341" s="211" t="s">
        <v>2698</v>
      </c>
      <c r="H341" s="212">
        <v>17</v>
      </c>
      <c r="I341" s="213"/>
      <c r="J341" s="214">
        <f>ROUND(I341*H341,2)</f>
        <v>0</v>
      </c>
      <c r="K341" s="210" t="s">
        <v>2693</v>
      </c>
      <c r="L341" s="48"/>
      <c r="M341" s="215" t="s">
        <v>32</v>
      </c>
      <c r="N341" s="216" t="s">
        <v>49</v>
      </c>
      <c r="O341" s="88"/>
      <c r="P341" s="217">
        <f>O341*H341</f>
        <v>0</v>
      </c>
      <c r="Q341" s="217">
        <v>0</v>
      </c>
      <c r="R341" s="217">
        <f>Q341*H341</f>
        <v>0</v>
      </c>
      <c r="S341" s="217">
        <v>0</v>
      </c>
      <c r="T341" s="218">
        <f>S341*H341</f>
        <v>0</v>
      </c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R341" s="219" t="s">
        <v>362</v>
      </c>
      <c r="AT341" s="219" t="s">
        <v>149</v>
      </c>
      <c r="AU341" s="219" t="s">
        <v>88</v>
      </c>
      <c r="AY341" s="20" t="s">
        <v>146</v>
      </c>
      <c r="BE341" s="220">
        <f>IF(N341="základní",J341,0)</f>
        <v>0</v>
      </c>
      <c r="BF341" s="220">
        <f>IF(N341="snížená",J341,0)</f>
        <v>0</v>
      </c>
      <c r="BG341" s="220">
        <f>IF(N341="zákl. přenesená",J341,0)</f>
        <v>0</v>
      </c>
      <c r="BH341" s="220">
        <f>IF(N341="sníž. přenesená",J341,0)</f>
        <v>0</v>
      </c>
      <c r="BI341" s="220">
        <f>IF(N341="nulová",J341,0)</f>
        <v>0</v>
      </c>
      <c r="BJ341" s="20" t="s">
        <v>86</v>
      </c>
      <c r="BK341" s="220">
        <f>ROUND(I341*H341,2)</f>
        <v>0</v>
      </c>
      <c r="BL341" s="20" t="s">
        <v>362</v>
      </c>
      <c r="BM341" s="219" t="s">
        <v>1890</v>
      </c>
    </row>
    <row r="342" s="2" customFormat="1">
      <c r="A342" s="42"/>
      <c r="B342" s="43"/>
      <c r="C342" s="44"/>
      <c r="D342" s="221" t="s">
        <v>155</v>
      </c>
      <c r="E342" s="44"/>
      <c r="F342" s="222" t="s">
        <v>4343</v>
      </c>
      <c r="G342" s="44"/>
      <c r="H342" s="44"/>
      <c r="I342" s="223"/>
      <c r="J342" s="44"/>
      <c r="K342" s="44"/>
      <c r="L342" s="48"/>
      <c r="M342" s="224"/>
      <c r="N342" s="225"/>
      <c r="O342" s="88"/>
      <c r="P342" s="88"/>
      <c r="Q342" s="88"/>
      <c r="R342" s="88"/>
      <c r="S342" s="88"/>
      <c r="T342" s="89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T342" s="20" t="s">
        <v>155</v>
      </c>
      <c r="AU342" s="20" t="s">
        <v>88</v>
      </c>
    </row>
    <row r="343" s="2" customFormat="1" ht="16.5" customHeight="1">
      <c r="A343" s="42"/>
      <c r="B343" s="43"/>
      <c r="C343" s="208" t="s">
        <v>1076</v>
      </c>
      <c r="D343" s="208" t="s">
        <v>149</v>
      </c>
      <c r="E343" s="209" t="s">
        <v>3984</v>
      </c>
      <c r="F343" s="210" t="s">
        <v>4344</v>
      </c>
      <c r="G343" s="211" t="s">
        <v>802</v>
      </c>
      <c r="H343" s="212">
        <v>32</v>
      </c>
      <c r="I343" s="213"/>
      <c r="J343" s="214">
        <f>ROUND(I343*H343,2)</f>
        <v>0</v>
      </c>
      <c r="K343" s="210" t="s">
        <v>2693</v>
      </c>
      <c r="L343" s="48"/>
      <c r="M343" s="215" t="s">
        <v>32</v>
      </c>
      <c r="N343" s="216" t="s">
        <v>49</v>
      </c>
      <c r="O343" s="88"/>
      <c r="P343" s="217">
        <f>O343*H343</f>
        <v>0</v>
      </c>
      <c r="Q343" s="217">
        <v>0</v>
      </c>
      <c r="R343" s="217">
        <f>Q343*H343</f>
        <v>0</v>
      </c>
      <c r="S343" s="217">
        <v>0</v>
      </c>
      <c r="T343" s="218">
        <f>S343*H343</f>
        <v>0</v>
      </c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R343" s="219" t="s">
        <v>362</v>
      </c>
      <c r="AT343" s="219" t="s">
        <v>149</v>
      </c>
      <c r="AU343" s="219" t="s">
        <v>88</v>
      </c>
      <c r="AY343" s="20" t="s">
        <v>146</v>
      </c>
      <c r="BE343" s="220">
        <f>IF(N343="základní",J343,0)</f>
        <v>0</v>
      </c>
      <c r="BF343" s="220">
        <f>IF(N343="snížená",J343,0)</f>
        <v>0</v>
      </c>
      <c r="BG343" s="220">
        <f>IF(N343="zákl. přenesená",J343,0)</f>
        <v>0</v>
      </c>
      <c r="BH343" s="220">
        <f>IF(N343="sníž. přenesená",J343,0)</f>
        <v>0</v>
      </c>
      <c r="BI343" s="220">
        <f>IF(N343="nulová",J343,0)</f>
        <v>0</v>
      </c>
      <c r="BJ343" s="20" t="s">
        <v>86</v>
      </c>
      <c r="BK343" s="220">
        <f>ROUND(I343*H343,2)</f>
        <v>0</v>
      </c>
      <c r="BL343" s="20" t="s">
        <v>362</v>
      </c>
      <c r="BM343" s="219" t="s">
        <v>1909</v>
      </c>
    </row>
    <row r="344" s="2" customFormat="1">
      <c r="A344" s="42"/>
      <c r="B344" s="43"/>
      <c r="C344" s="44"/>
      <c r="D344" s="221" t="s">
        <v>155</v>
      </c>
      <c r="E344" s="44"/>
      <c r="F344" s="222" t="s">
        <v>4345</v>
      </c>
      <c r="G344" s="44"/>
      <c r="H344" s="44"/>
      <c r="I344" s="223"/>
      <c r="J344" s="44"/>
      <c r="K344" s="44"/>
      <c r="L344" s="48"/>
      <c r="M344" s="224"/>
      <c r="N344" s="225"/>
      <c r="O344" s="88"/>
      <c r="P344" s="88"/>
      <c r="Q344" s="88"/>
      <c r="R344" s="88"/>
      <c r="S344" s="88"/>
      <c r="T344" s="89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T344" s="20" t="s">
        <v>155</v>
      </c>
      <c r="AU344" s="20" t="s">
        <v>88</v>
      </c>
    </row>
    <row r="345" s="12" customFormat="1" ht="22.8" customHeight="1">
      <c r="A345" s="12"/>
      <c r="B345" s="192"/>
      <c r="C345" s="193"/>
      <c r="D345" s="194" t="s">
        <v>77</v>
      </c>
      <c r="E345" s="206" t="s">
        <v>4346</v>
      </c>
      <c r="F345" s="206" t="s">
        <v>2705</v>
      </c>
      <c r="G345" s="193"/>
      <c r="H345" s="193"/>
      <c r="I345" s="196"/>
      <c r="J345" s="207">
        <f>BK345</f>
        <v>0</v>
      </c>
      <c r="K345" s="193"/>
      <c r="L345" s="198"/>
      <c r="M345" s="199"/>
      <c r="N345" s="200"/>
      <c r="O345" s="200"/>
      <c r="P345" s="201">
        <f>SUM(P346:P364)</f>
        <v>0</v>
      </c>
      <c r="Q345" s="200"/>
      <c r="R345" s="201">
        <f>SUM(R346:R364)</f>
        <v>0</v>
      </c>
      <c r="S345" s="200"/>
      <c r="T345" s="202">
        <f>SUM(T346:T364)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03" t="s">
        <v>86</v>
      </c>
      <c r="AT345" s="204" t="s">
        <v>77</v>
      </c>
      <c r="AU345" s="204" t="s">
        <v>86</v>
      </c>
      <c r="AY345" s="203" t="s">
        <v>146</v>
      </c>
      <c r="BK345" s="205">
        <f>SUM(BK346:BK364)</f>
        <v>0</v>
      </c>
    </row>
    <row r="346" s="2" customFormat="1" ht="16.5" customHeight="1">
      <c r="A346" s="42"/>
      <c r="B346" s="43"/>
      <c r="C346" s="208" t="s">
        <v>1081</v>
      </c>
      <c r="D346" s="208" t="s">
        <v>149</v>
      </c>
      <c r="E346" s="209" t="s">
        <v>3994</v>
      </c>
      <c r="F346" s="210" t="s">
        <v>4347</v>
      </c>
      <c r="G346" s="211" t="s">
        <v>2698</v>
      </c>
      <c r="H346" s="212">
        <v>8</v>
      </c>
      <c r="I346" s="213"/>
      <c r="J346" s="214">
        <f>ROUND(I346*H346,2)</f>
        <v>0</v>
      </c>
      <c r="K346" s="210" t="s">
        <v>2693</v>
      </c>
      <c r="L346" s="48"/>
      <c r="M346" s="215" t="s">
        <v>32</v>
      </c>
      <c r="N346" s="216" t="s">
        <v>49</v>
      </c>
      <c r="O346" s="88"/>
      <c r="P346" s="217">
        <f>O346*H346</f>
        <v>0</v>
      </c>
      <c r="Q346" s="217">
        <v>0</v>
      </c>
      <c r="R346" s="217">
        <f>Q346*H346</f>
        <v>0</v>
      </c>
      <c r="S346" s="217">
        <v>0</v>
      </c>
      <c r="T346" s="218">
        <f>S346*H346</f>
        <v>0</v>
      </c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R346" s="219" t="s">
        <v>362</v>
      </c>
      <c r="AT346" s="219" t="s">
        <v>149</v>
      </c>
      <c r="AU346" s="219" t="s">
        <v>88</v>
      </c>
      <c r="AY346" s="20" t="s">
        <v>146</v>
      </c>
      <c r="BE346" s="220">
        <f>IF(N346="základní",J346,0)</f>
        <v>0</v>
      </c>
      <c r="BF346" s="220">
        <f>IF(N346="snížená",J346,0)</f>
        <v>0</v>
      </c>
      <c r="BG346" s="220">
        <f>IF(N346="zákl. přenesená",J346,0)</f>
        <v>0</v>
      </c>
      <c r="BH346" s="220">
        <f>IF(N346="sníž. přenesená",J346,0)</f>
        <v>0</v>
      </c>
      <c r="BI346" s="220">
        <f>IF(N346="nulová",J346,0)</f>
        <v>0</v>
      </c>
      <c r="BJ346" s="20" t="s">
        <v>86</v>
      </c>
      <c r="BK346" s="220">
        <f>ROUND(I346*H346,2)</f>
        <v>0</v>
      </c>
      <c r="BL346" s="20" t="s">
        <v>362</v>
      </c>
      <c r="BM346" s="219" t="s">
        <v>1921</v>
      </c>
    </row>
    <row r="347" s="2" customFormat="1">
      <c r="A347" s="42"/>
      <c r="B347" s="43"/>
      <c r="C347" s="44"/>
      <c r="D347" s="221" t="s">
        <v>155</v>
      </c>
      <c r="E347" s="44"/>
      <c r="F347" s="222" t="s">
        <v>4347</v>
      </c>
      <c r="G347" s="44"/>
      <c r="H347" s="44"/>
      <c r="I347" s="223"/>
      <c r="J347" s="44"/>
      <c r="K347" s="44"/>
      <c r="L347" s="48"/>
      <c r="M347" s="224"/>
      <c r="N347" s="225"/>
      <c r="O347" s="88"/>
      <c r="P347" s="88"/>
      <c r="Q347" s="88"/>
      <c r="R347" s="88"/>
      <c r="S347" s="88"/>
      <c r="T347" s="89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T347" s="20" t="s">
        <v>155</v>
      </c>
      <c r="AU347" s="20" t="s">
        <v>88</v>
      </c>
    </row>
    <row r="348" s="2" customFormat="1" ht="16.5" customHeight="1">
      <c r="A348" s="42"/>
      <c r="B348" s="43"/>
      <c r="C348" s="208" t="s">
        <v>1096</v>
      </c>
      <c r="D348" s="208" t="s">
        <v>149</v>
      </c>
      <c r="E348" s="209" t="s">
        <v>3997</v>
      </c>
      <c r="F348" s="210" t="s">
        <v>4113</v>
      </c>
      <c r="G348" s="211" t="s">
        <v>2698</v>
      </c>
      <c r="H348" s="212">
        <v>6</v>
      </c>
      <c r="I348" s="213"/>
      <c r="J348" s="214">
        <f>ROUND(I348*H348,2)</f>
        <v>0</v>
      </c>
      <c r="K348" s="210" t="s">
        <v>2693</v>
      </c>
      <c r="L348" s="48"/>
      <c r="M348" s="215" t="s">
        <v>32</v>
      </c>
      <c r="N348" s="216" t="s">
        <v>49</v>
      </c>
      <c r="O348" s="88"/>
      <c r="P348" s="217">
        <f>O348*H348</f>
        <v>0</v>
      </c>
      <c r="Q348" s="217">
        <v>0</v>
      </c>
      <c r="R348" s="217">
        <f>Q348*H348</f>
        <v>0</v>
      </c>
      <c r="S348" s="217">
        <v>0</v>
      </c>
      <c r="T348" s="218">
        <f>S348*H348</f>
        <v>0</v>
      </c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R348" s="219" t="s">
        <v>362</v>
      </c>
      <c r="AT348" s="219" t="s">
        <v>149</v>
      </c>
      <c r="AU348" s="219" t="s">
        <v>88</v>
      </c>
      <c r="AY348" s="20" t="s">
        <v>146</v>
      </c>
      <c r="BE348" s="220">
        <f>IF(N348="základní",J348,0)</f>
        <v>0</v>
      </c>
      <c r="BF348" s="220">
        <f>IF(N348="snížená",J348,0)</f>
        <v>0</v>
      </c>
      <c r="BG348" s="220">
        <f>IF(N348="zákl. přenesená",J348,0)</f>
        <v>0</v>
      </c>
      <c r="BH348" s="220">
        <f>IF(N348="sníž. přenesená",J348,0)</f>
        <v>0</v>
      </c>
      <c r="BI348" s="220">
        <f>IF(N348="nulová",J348,0)</f>
        <v>0</v>
      </c>
      <c r="BJ348" s="20" t="s">
        <v>86</v>
      </c>
      <c r="BK348" s="220">
        <f>ROUND(I348*H348,2)</f>
        <v>0</v>
      </c>
      <c r="BL348" s="20" t="s">
        <v>362</v>
      </c>
      <c r="BM348" s="219" t="s">
        <v>1930</v>
      </c>
    </row>
    <row r="349" s="2" customFormat="1">
      <c r="A349" s="42"/>
      <c r="B349" s="43"/>
      <c r="C349" s="44"/>
      <c r="D349" s="221" t="s">
        <v>155</v>
      </c>
      <c r="E349" s="44"/>
      <c r="F349" s="222" t="s">
        <v>4113</v>
      </c>
      <c r="G349" s="44"/>
      <c r="H349" s="44"/>
      <c r="I349" s="223"/>
      <c r="J349" s="44"/>
      <c r="K349" s="44"/>
      <c r="L349" s="48"/>
      <c r="M349" s="224"/>
      <c r="N349" s="225"/>
      <c r="O349" s="88"/>
      <c r="P349" s="88"/>
      <c r="Q349" s="88"/>
      <c r="R349" s="88"/>
      <c r="S349" s="88"/>
      <c r="T349" s="89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T349" s="20" t="s">
        <v>155</v>
      </c>
      <c r="AU349" s="20" t="s">
        <v>88</v>
      </c>
    </row>
    <row r="350" s="2" customFormat="1" ht="24.15" customHeight="1">
      <c r="A350" s="42"/>
      <c r="B350" s="43"/>
      <c r="C350" s="208" t="s">
        <v>1101</v>
      </c>
      <c r="D350" s="208" t="s">
        <v>149</v>
      </c>
      <c r="E350" s="209" t="s">
        <v>4000</v>
      </c>
      <c r="F350" s="210" t="s">
        <v>4116</v>
      </c>
      <c r="G350" s="211" t="s">
        <v>2698</v>
      </c>
      <c r="H350" s="212">
        <v>24</v>
      </c>
      <c r="I350" s="213"/>
      <c r="J350" s="214">
        <f>ROUND(I350*H350,2)</f>
        <v>0</v>
      </c>
      <c r="K350" s="210" t="s">
        <v>2693</v>
      </c>
      <c r="L350" s="48"/>
      <c r="M350" s="215" t="s">
        <v>32</v>
      </c>
      <c r="N350" s="216" t="s">
        <v>49</v>
      </c>
      <c r="O350" s="88"/>
      <c r="P350" s="217">
        <f>O350*H350</f>
        <v>0</v>
      </c>
      <c r="Q350" s="217">
        <v>0</v>
      </c>
      <c r="R350" s="217">
        <f>Q350*H350</f>
        <v>0</v>
      </c>
      <c r="S350" s="217">
        <v>0</v>
      </c>
      <c r="T350" s="218">
        <f>S350*H350</f>
        <v>0</v>
      </c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R350" s="219" t="s">
        <v>362</v>
      </c>
      <c r="AT350" s="219" t="s">
        <v>149</v>
      </c>
      <c r="AU350" s="219" t="s">
        <v>88</v>
      </c>
      <c r="AY350" s="20" t="s">
        <v>146</v>
      </c>
      <c r="BE350" s="220">
        <f>IF(N350="základní",J350,0)</f>
        <v>0</v>
      </c>
      <c r="BF350" s="220">
        <f>IF(N350="snížená",J350,0)</f>
        <v>0</v>
      </c>
      <c r="BG350" s="220">
        <f>IF(N350="zákl. přenesená",J350,0)</f>
        <v>0</v>
      </c>
      <c r="BH350" s="220">
        <f>IF(N350="sníž. přenesená",J350,0)</f>
        <v>0</v>
      </c>
      <c r="BI350" s="220">
        <f>IF(N350="nulová",J350,0)</f>
        <v>0</v>
      </c>
      <c r="BJ350" s="20" t="s">
        <v>86</v>
      </c>
      <c r="BK350" s="220">
        <f>ROUND(I350*H350,2)</f>
        <v>0</v>
      </c>
      <c r="BL350" s="20" t="s">
        <v>362</v>
      </c>
      <c r="BM350" s="219" t="s">
        <v>1935</v>
      </c>
    </row>
    <row r="351" s="2" customFormat="1">
      <c r="A351" s="42"/>
      <c r="B351" s="43"/>
      <c r="C351" s="44"/>
      <c r="D351" s="221" t="s">
        <v>155</v>
      </c>
      <c r="E351" s="44"/>
      <c r="F351" s="222" t="s">
        <v>4116</v>
      </c>
      <c r="G351" s="44"/>
      <c r="H351" s="44"/>
      <c r="I351" s="223"/>
      <c r="J351" s="44"/>
      <c r="K351" s="44"/>
      <c r="L351" s="48"/>
      <c r="M351" s="224"/>
      <c r="N351" s="225"/>
      <c r="O351" s="88"/>
      <c r="P351" s="88"/>
      <c r="Q351" s="88"/>
      <c r="R351" s="88"/>
      <c r="S351" s="88"/>
      <c r="T351" s="89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T351" s="20" t="s">
        <v>155</v>
      </c>
      <c r="AU351" s="20" t="s">
        <v>88</v>
      </c>
    </row>
    <row r="352" s="2" customFormat="1" ht="16.5" customHeight="1">
      <c r="A352" s="42"/>
      <c r="B352" s="43"/>
      <c r="C352" s="208" t="s">
        <v>1109</v>
      </c>
      <c r="D352" s="208" t="s">
        <v>149</v>
      </c>
      <c r="E352" s="209" t="s">
        <v>4013</v>
      </c>
      <c r="F352" s="210" t="s">
        <v>4119</v>
      </c>
      <c r="G352" s="211" t="s">
        <v>2698</v>
      </c>
      <c r="H352" s="212">
        <v>6</v>
      </c>
      <c r="I352" s="213"/>
      <c r="J352" s="214">
        <f>ROUND(I352*H352,2)</f>
        <v>0</v>
      </c>
      <c r="K352" s="210" t="s">
        <v>2693</v>
      </c>
      <c r="L352" s="48"/>
      <c r="M352" s="215" t="s">
        <v>32</v>
      </c>
      <c r="N352" s="216" t="s">
        <v>49</v>
      </c>
      <c r="O352" s="88"/>
      <c r="P352" s="217">
        <f>O352*H352</f>
        <v>0</v>
      </c>
      <c r="Q352" s="217">
        <v>0</v>
      </c>
      <c r="R352" s="217">
        <f>Q352*H352</f>
        <v>0</v>
      </c>
      <c r="S352" s="217">
        <v>0</v>
      </c>
      <c r="T352" s="218">
        <f>S352*H352</f>
        <v>0</v>
      </c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R352" s="219" t="s">
        <v>362</v>
      </c>
      <c r="AT352" s="219" t="s">
        <v>149</v>
      </c>
      <c r="AU352" s="219" t="s">
        <v>88</v>
      </c>
      <c r="AY352" s="20" t="s">
        <v>146</v>
      </c>
      <c r="BE352" s="220">
        <f>IF(N352="základní",J352,0)</f>
        <v>0</v>
      </c>
      <c r="BF352" s="220">
        <f>IF(N352="snížená",J352,0)</f>
        <v>0</v>
      </c>
      <c r="BG352" s="220">
        <f>IF(N352="zákl. přenesená",J352,0)</f>
        <v>0</v>
      </c>
      <c r="BH352" s="220">
        <f>IF(N352="sníž. přenesená",J352,0)</f>
        <v>0</v>
      </c>
      <c r="BI352" s="220">
        <f>IF(N352="nulová",J352,0)</f>
        <v>0</v>
      </c>
      <c r="BJ352" s="20" t="s">
        <v>86</v>
      </c>
      <c r="BK352" s="220">
        <f>ROUND(I352*H352,2)</f>
        <v>0</v>
      </c>
      <c r="BL352" s="20" t="s">
        <v>362</v>
      </c>
      <c r="BM352" s="219" t="s">
        <v>1945</v>
      </c>
    </row>
    <row r="353" s="2" customFormat="1">
      <c r="A353" s="42"/>
      <c r="B353" s="43"/>
      <c r="C353" s="44"/>
      <c r="D353" s="221" t="s">
        <v>155</v>
      </c>
      <c r="E353" s="44"/>
      <c r="F353" s="222" t="s">
        <v>4119</v>
      </c>
      <c r="G353" s="44"/>
      <c r="H353" s="44"/>
      <c r="I353" s="223"/>
      <c r="J353" s="44"/>
      <c r="K353" s="44"/>
      <c r="L353" s="48"/>
      <c r="M353" s="224"/>
      <c r="N353" s="225"/>
      <c r="O353" s="88"/>
      <c r="P353" s="88"/>
      <c r="Q353" s="88"/>
      <c r="R353" s="88"/>
      <c r="S353" s="88"/>
      <c r="T353" s="89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T353" s="20" t="s">
        <v>155</v>
      </c>
      <c r="AU353" s="20" t="s">
        <v>88</v>
      </c>
    </row>
    <row r="354" s="2" customFormat="1" ht="16.5" customHeight="1">
      <c r="A354" s="42"/>
      <c r="B354" s="43"/>
      <c r="C354" s="208" t="s">
        <v>1114</v>
      </c>
      <c r="D354" s="208" t="s">
        <v>149</v>
      </c>
      <c r="E354" s="209" t="s">
        <v>4017</v>
      </c>
      <c r="F354" s="210" t="s">
        <v>4122</v>
      </c>
      <c r="G354" s="211" t="s">
        <v>2698</v>
      </c>
      <c r="H354" s="212">
        <v>60</v>
      </c>
      <c r="I354" s="213"/>
      <c r="J354" s="214">
        <f>ROUND(I354*H354,2)</f>
        <v>0</v>
      </c>
      <c r="K354" s="210" t="s">
        <v>2693</v>
      </c>
      <c r="L354" s="48"/>
      <c r="M354" s="215" t="s">
        <v>32</v>
      </c>
      <c r="N354" s="216" t="s">
        <v>49</v>
      </c>
      <c r="O354" s="88"/>
      <c r="P354" s="217">
        <f>O354*H354</f>
        <v>0</v>
      </c>
      <c r="Q354" s="217">
        <v>0</v>
      </c>
      <c r="R354" s="217">
        <f>Q354*H354</f>
        <v>0</v>
      </c>
      <c r="S354" s="217">
        <v>0</v>
      </c>
      <c r="T354" s="218">
        <f>S354*H354</f>
        <v>0</v>
      </c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R354" s="219" t="s">
        <v>362</v>
      </c>
      <c r="AT354" s="219" t="s">
        <v>149</v>
      </c>
      <c r="AU354" s="219" t="s">
        <v>88</v>
      </c>
      <c r="AY354" s="20" t="s">
        <v>146</v>
      </c>
      <c r="BE354" s="220">
        <f>IF(N354="základní",J354,0)</f>
        <v>0</v>
      </c>
      <c r="BF354" s="220">
        <f>IF(N354="snížená",J354,0)</f>
        <v>0</v>
      </c>
      <c r="BG354" s="220">
        <f>IF(N354="zákl. přenesená",J354,0)</f>
        <v>0</v>
      </c>
      <c r="BH354" s="220">
        <f>IF(N354="sníž. přenesená",J354,0)</f>
        <v>0</v>
      </c>
      <c r="BI354" s="220">
        <f>IF(N354="nulová",J354,0)</f>
        <v>0</v>
      </c>
      <c r="BJ354" s="20" t="s">
        <v>86</v>
      </c>
      <c r="BK354" s="220">
        <f>ROUND(I354*H354,2)</f>
        <v>0</v>
      </c>
      <c r="BL354" s="20" t="s">
        <v>362</v>
      </c>
      <c r="BM354" s="219" t="s">
        <v>1955</v>
      </c>
    </row>
    <row r="355" s="2" customFormat="1">
      <c r="A355" s="42"/>
      <c r="B355" s="43"/>
      <c r="C355" s="44"/>
      <c r="D355" s="221" t="s">
        <v>155</v>
      </c>
      <c r="E355" s="44"/>
      <c r="F355" s="222" t="s">
        <v>4122</v>
      </c>
      <c r="G355" s="44"/>
      <c r="H355" s="44"/>
      <c r="I355" s="223"/>
      <c r="J355" s="44"/>
      <c r="K355" s="44"/>
      <c r="L355" s="48"/>
      <c r="M355" s="224"/>
      <c r="N355" s="225"/>
      <c r="O355" s="88"/>
      <c r="P355" s="88"/>
      <c r="Q355" s="88"/>
      <c r="R355" s="88"/>
      <c r="S355" s="88"/>
      <c r="T355" s="89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T355" s="20" t="s">
        <v>155</v>
      </c>
      <c r="AU355" s="20" t="s">
        <v>88</v>
      </c>
    </row>
    <row r="356" s="2" customFormat="1" ht="16.5" customHeight="1">
      <c r="A356" s="42"/>
      <c r="B356" s="43"/>
      <c r="C356" s="208" t="s">
        <v>1120</v>
      </c>
      <c r="D356" s="208" t="s">
        <v>149</v>
      </c>
      <c r="E356" s="209" t="s">
        <v>4027</v>
      </c>
      <c r="F356" s="210" t="s">
        <v>4125</v>
      </c>
      <c r="G356" s="211" t="s">
        <v>2698</v>
      </c>
      <c r="H356" s="212">
        <v>6</v>
      </c>
      <c r="I356" s="213"/>
      <c r="J356" s="214">
        <f>ROUND(I356*H356,2)</f>
        <v>0</v>
      </c>
      <c r="K356" s="210" t="s">
        <v>2693</v>
      </c>
      <c r="L356" s="48"/>
      <c r="M356" s="215" t="s">
        <v>32</v>
      </c>
      <c r="N356" s="216" t="s">
        <v>49</v>
      </c>
      <c r="O356" s="88"/>
      <c r="P356" s="217">
        <f>O356*H356</f>
        <v>0</v>
      </c>
      <c r="Q356" s="217">
        <v>0</v>
      </c>
      <c r="R356" s="217">
        <f>Q356*H356</f>
        <v>0</v>
      </c>
      <c r="S356" s="217">
        <v>0</v>
      </c>
      <c r="T356" s="218">
        <f>S356*H356</f>
        <v>0</v>
      </c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R356" s="219" t="s">
        <v>362</v>
      </c>
      <c r="AT356" s="219" t="s">
        <v>149</v>
      </c>
      <c r="AU356" s="219" t="s">
        <v>88</v>
      </c>
      <c r="AY356" s="20" t="s">
        <v>146</v>
      </c>
      <c r="BE356" s="220">
        <f>IF(N356="základní",J356,0)</f>
        <v>0</v>
      </c>
      <c r="BF356" s="220">
        <f>IF(N356="snížená",J356,0)</f>
        <v>0</v>
      </c>
      <c r="BG356" s="220">
        <f>IF(N356="zákl. přenesená",J356,0)</f>
        <v>0</v>
      </c>
      <c r="BH356" s="220">
        <f>IF(N356="sníž. přenesená",J356,0)</f>
        <v>0</v>
      </c>
      <c r="BI356" s="220">
        <f>IF(N356="nulová",J356,0)</f>
        <v>0</v>
      </c>
      <c r="BJ356" s="20" t="s">
        <v>86</v>
      </c>
      <c r="BK356" s="220">
        <f>ROUND(I356*H356,2)</f>
        <v>0</v>
      </c>
      <c r="BL356" s="20" t="s">
        <v>362</v>
      </c>
      <c r="BM356" s="219" t="s">
        <v>1963</v>
      </c>
    </row>
    <row r="357" s="2" customFormat="1">
      <c r="A357" s="42"/>
      <c r="B357" s="43"/>
      <c r="C357" s="44"/>
      <c r="D357" s="221" t="s">
        <v>155</v>
      </c>
      <c r="E357" s="44"/>
      <c r="F357" s="222" t="s">
        <v>4125</v>
      </c>
      <c r="G357" s="44"/>
      <c r="H357" s="44"/>
      <c r="I357" s="223"/>
      <c r="J357" s="44"/>
      <c r="K357" s="44"/>
      <c r="L357" s="48"/>
      <c r="M357" s="224"/>
      <c r="N357" s="225"/>
      <c r="O357" s="88"/>
      <c r="P357" s="88"/>
      <c r="Q357" s="88"/>
      <c r="R357" s="88"/>
      <c r="S357" s="88"/>
      <c r="T357" s="89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T357" s="20" t="s">
        <v>155</v>
      </c>
      <c r="AU357" s="20" t="s">
        <v>88</v>
      </c>
    </row>
    <row r="358" s="2" customFormat="1" ht="44.25" customHeight="1">
      <c r="A358" s="42"/>
      <c r="B358" s="43"/>
      <c r="C358" s="208" t="s">
        <v>1125</v>
      </c>
      <c r="D358" s="208" t="s">
        <v>149</v>
      </c>
      <c r="E358" s="209" t="s">
        <v>4348</v>
      </c>
      <c r="F358" s="210" t="s">
        <v>4349</v>
      </c>
      <c r="G358" s="211" t="s">
        <v>802</v>
      </c>
      <c r="H358" s="212">
        <v>1</v>
      </c>
      <c r="I358" s="213"/>
      <c r="J358" s="214">
        <f>ROUND(I358*H358,2)</f>
        <v>0</v>
      </c>
      <c r="K358" s="210" t="s">
        <v>152</v>
      </c>
      <c r="L358" s="48"/>
      <c r="M358" s="215" t="s">
        <v>32</v>
      </c>
      <c r="N358" s="216" t="s">
        <v>49</v>
      </c>
      <c r="O358" s="88"/>
      <c r="P358" s="217">
        <f>O358*H358</f>
        <v>0</v>
      </c>
      <c r="Q358" s="217">
        <v>0</v>
      </c>
      <c r="R358" s="217">
        <f>Q358*H358</f>
        <v>0</v>
      </c>
      <c r="S358" s="217">
        <v>0</v>
      </c>
      <c r="T358" s="218">
        <f>S358*H358</f>
        <v>0</v>
      </c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R358" s="219" t="s">
        <v>362</v>
      </c>
      <c r="AT358" s="219" t="s">
        <v>149</v>
      </c>
      <c r="AU358" s="219" t="s">
        <v>88</v>
      </c>
      <c r="AY358" s="20" t="s">
        <v>146</v>
      </c>
      <c r="BE358" s="220">
        <f>IF(N358="základní",J358,0)</f>
        <v>0</v>
      </c>
      <c r="BF358" s="220">
        <f>IF(N358="snížená",J358,0)</f>
        <v>0</v>
      </c>
      <c r="BG358" s="220">
        <f>IF(N358="zákl. přenesená",J358,0)</f>
        <v>0</v>
      </c>
      <c r="BH358" s="220">
        <f>IF(N358="sníž. přenesená",J358,0)</f>
        <v>0</v>
      </c>
      <c r="BI358" s="220">
        <f>IF(N358="nulová",J358,0)</f>
        <v>0</v>
      </c>
      <c r="BJ358" s="20" t="s">
        <v>86</v>
      </c>
      <c r="BK358" s="220">
        <f>ROUND(I358*H358,2)</f>
        <v>0</v>
      </c>
      <c r="BL358" s="20" t="s">
        <v>362</v>
      </c>
      <c r="BM358" s="219" t="s">
        <v>1979</v>
      </c>
    </row>
    <row r="359" s="2" customFormat="1">
      <c r="A359" s="42"/>
      <c r="B359" s="43"/>
      <c r="C359" s="44"/>
      <c r="D359" s="221" t="s">
        <v>155</v>
      </c>
      <c r="E359" s="44"/>
      <c r="F359" s="222" t="s">
        <v>4349</v>
      </c>
      <c r="G359" s="44"/>
      <c r="H359" s="44"/>
      <c r="I359" s="223"/>
      <c r="J359" s="44"/>
      <c r="K359" s="44"/>
      <c r="L359" s="48"/>
      <c r="M359" s="224"/>
      <c r="N359" s="225"/>
      <c r="O359" s="88"/>
      <c r="P359" s="88"/>
      <c r="Q359" s="88"/>
      <c r="R359" s="88"/>
      <c r="S359" s="88"/>
      <c r="T359" s="89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T359" s="20" t="s">
        <v>155</v>
      </c>
      <c r="AU359" s="20" t="s">
        <v>88</v>
      </c>
    </row>
    <row r="360" s="2" customFormat="1">
      <c r="A360" s="42"/>
      <c r="B360" s="43"/>
      <c r="C360" s="44"/>
      <c r="D360" s="226" t="s">
        <v>156</v>
      </c>
      <c r="E360" s="44"/>
      <c r="F360" s="227" t="s">
        <v>4350</v>
      </c>
      <c r="G360" s="44"/>
      <c r="H360" s="44"/>
      <c r="I360" s="223"/>
      <c r="J360" s="44"/>
      <c r="K360" s="44"/>
      <c r="L360" s="48"/>
      <c r="M360" s="224"/>
      <c r="N360" s="225"/>
      <c r="O360" s="88"/>
      <c r="P360" s="88"/>
      <c r="Q360" s="88"/>
      <c r="R360" s="88"/>
      <c r="S360" s="88"/>
      <c r="T360" s="89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T360" s="20" t="s">
        <v>156</v>
      </c>
      <c r="AU360" s="20" t="s">
        <v>88</v>
      </c>
    </row>
    <row r="361" s="2" customFormat="1" ht="16.5" customHeight="1">
      <c r="A361" s="42"/>
      <c r="B361" s="43"/>
      <c r="C361" s="208" t="s">
        <v>1131</v>
      </c>
      <c r="D361" s="208" t="s">
        <v>149</v>
      </c>
      <c r="E361" s="209" t="s">
        <v>4030</v>
      </c>
      <c r="F361" s="210" t="s">
        <v>4351</v>
      </c>
      <c r="G361" s="211" t="s">
        <v>2709</v>
      </c>
      <c r="H361" s="212">
        <v>1</v>
      </c>
      <c r="I361" s="213"/>
      <c r="J361" s="214">
        <f>ROUND(I361*H361,2)</f>
        <v>0</v>
      </c>
      <c r="K361" s="210" t="s">
        <v>32</v>
      </c>
      <c r="L361" s="48"/>
      <c r="M361" s="215" t="s">
        <v>32</v>
      </c>
      <c r="N361" s="216" t="s">
        <v>49</v>
      </c>
      <c r="O361" s="88"/>
      <c r="P361" s="217">
        <f>O361*H361</f>
        <v>0</v>
      </c>
      <c r="Q361" s="217">
        <v>0</v>
      </c>
      <c r="R361" s="217">
        <f>Q361*H361</f>
        <v>0</v>
      </c>
      <c r="S361" s="217">
        <v>0</v>
      </c>
      <c r="T361" s="218">
        <f>S361*H361</f>
        <v>0</v>
      </c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R361" s="219" t="s">
        <v>362</v>
      </c>
      <c r="AT361" s="219" t="s">
        <v>149</v>
      </c>
      <c r="AU361" s="219" t="s">
        <v>88</v>
      </c>
      <c r="AY361" s="20" t="s">
        <v>146</v>
      </c>
      <c r="BE361" s="220">
        <f>IF(N361="základní",J361,0)</f>
        <v>0</v>
      </c>
      <c r="BF361" s="220">
        <f>IF(N361="snížená",J361,0)</f>
        <v>0</v>
      </c>
      <c r="BG361" s="220">
        <f>IF(N361="zákl. přenesená",J361,0)</f>
        <v>0</v>
      </c>
      <c r="BH361" s="220">
        <f>IF(N361="sníž. přenesená",J361,0)</f>
        <v>0</v>
      </c>
      <c r="BI361" s="220">
        <f>IF(N361="nulová",J361,0)</f>
        <v>0</v>
      </c>
      <c r="BJ361" s="20" t="s">
        <v>86</v>
      </c>
      <c r="BK361" s="220">
        <f>ROUND(I361*H361,2)</f>
        <v>0</v>
      </c>
      <c r="BL361" s="20" t="s">
        <v>362</v>
      </c>
      <c r="BM361" s="219" t="s">
        <v>4352</v>
      </c>
    </row>
    <row r="362" s="2" customFormat="1">
      <c r="A362" s="42"/>
      <c r="B362" s="43"/>
      <c r="C362" s="44"/>
      <c r="D362" s="221" t="s">
        <v>155</v>
      </c>
      <c r="E362" s="44"/>
      <c r="F362" s="222" t="s">
        <v>4133</v>
      </c>
      <c r="G362" s="44"/>
      <c r="H362" s="44"/>
      <c r="I362" s="223"/>
      <c r="J362" s="44"/>
      <c r="K362" s="44"/>
      <c r="L362" s="48"/>
      <c r="M362" s="224"/>
      <c r="N362" s="225"/>
      <c r="O362" s="88"/>
      <c r="P362" s="88"/>
      <c r="Q362" s="88"/>
      <c r="R362" s="88"/>
      <c r="S362" s="88"/>
      <c r="T362" s="89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T362" s="20" t="s">
        <v>155</v>
      </c>
      <c r="AU362" s="20" t="s">
        <v>88</v>
      </c>
    </row>
    <row r="363" s="2" customFormat="1" ht="21.75" customHeight="1">
      <c r="A363" s="42"/>
      <c r="B363" s="43"/>
      <c r="C363" s="208" t="s">
        <v>1137</v>
      </c>
      <c r="D363" s="208" t="s">
        <v>149</v>
      </c>
      <c r="E363" s="209" t="s">
        <v>4043</v>
      </c>
      <c r="F363" s="210" t="s">
        <v>4136</v>
      </c>
      <c r="G363" s="211" t="s">
        <v>2709</v>
      </c>
      <c r="H363" s="212">
        <v>1</v>
      </c>
      <c r="I363" s="213"/>
      <c r="J363" s="214">
        <f>ROUND(I363*H363,2)</f>
        <v>0</v>
      </c>
      <c r="K363" s="210" t="s">
        <v>32</v>
      </c>
      <c r="L363" s="48"/>
      <c r="M363" s="215" t="s">
        <v>32</v>
      </c>
      <c r="N363" s="216" t="s">
        <v>49</v>
      </c>
      <c r="O363" s="88"/>
      <c r="P363" s="217">
        <f>O363*H363</f>
        <v>0</v>
      </c>
      <c r="Q363" s="217">
        <v>0</v>
      </c>
      <c r="R363" s="217">
        <f>Q363*H363</f>
        <v>0</v>
      </c>
      <c r="S363" s="217">
        <v>0</v>
      </c>
      <c r="T363" s="218">
        <f>S363*H363</f>
        <v>0</v>
      </c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R363" s="219" t="s">
        <v>362</v>
      </c>
      <c r="AT363" s="219" t="s">
        <v>149</v>
      </c>
      <c r="AU363" s="219" t="s">
        <v>88</v>
      </c>
      <c r="AY363" s="20" t="s">
        <v>146</v>
      </c>
      <c r="BE363" s="220">
        <f>IF(N363="základní",J363,0)</f>
        <v>0</v>
      </c>
      <c r="BF363" s="220">
        <f>IF(N363="snížená",J363,0)</f>
        <v>0</v>
      </c>
      <c r="BG363" s="220">
        <f>IF(N363="zákl. přenesená",J363,0)</f>
        <v>0</v>
      </c>
      <c r="BH363" s="220">
        <f>IF(N363="sníž. přenesená",J363,0)</f>
        <v>0</v>
      </c>
      <c r="BI363" s="220">
        <f>IF(N363="nulová",J363,0)</f>
        <v>0</v>
      </c>
      <c r="BJ363" s="20" t="s">
        <v>86</v>
      </c>
      <c r="BK363" s="220">
        <f>ROUND(I363*H363,2)</f>
        <v>0</v>
      </c>
      <c r="BL363" s="20" t="s">
        <v>362</v>
      </c>
      <c r="BM363" s="219" t="s">
        <v>4353</v>
      </c>
    </row>
    <row r="364" s="2" customFormat="1">
      <c r="A364" s="42"/>
      <c r="B364" s="43"/>
      <c r="C364" s="44"/>
      <c r="D364" s="221" t="s">
        <v>155</v>
      </c>
      <c r="E364" s="44"/>
      <c r="F364" s="222" t="s">
        <v>4136</v>
      </c>
      <c r="G364" s="44"/>
      <c r="H364" s="44"/>
      <c r="I364" s="223"/>
      <c r="J364" s="44"/>
      <c r="K364" s="44"/>
      <c r="L364" s="48"/>
      <c r="M364" s="240"/>
      <c r="N364" s="241"/>
      <c r="O364" s="242"/>
      <c r="P364" s="242"/>
      <c r="Q364" s="242"/>
      <c r="R364" s="242"/>
      <c r="S364" s="242"/>
      <c r="T364" s="243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T364" s="20" t="s">
        <v>155</v>
      </c>
      <c r="AU364" s="20" t="s">
        <v>88</v>
      </c>
    </row>
    <row r="365" s="2" customFormat="1" ht="6.96" customHeight="1">
      <c r="A365" s="42"/>
      <c r="B365" s="63"/>
      <c r="C365" s="64"/>
      <c r="D365" s="64"/>
      <c r="E365" s="64"/>
      <c r="F365" s="64"/>
      <c r="G365" s="64"/>
      <c r="H365" s="64"/>
      <c r="I365" s="64"/>
      <c r="J365" s="64"/>
      <c r="K365" s="64"/>
      <c r="L365" s="48"/>
      <c r="M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</row>
  </sheetData>
  <sheetProtection sheet="1" autoFilter="0" formatColumns="0" formatRows="0" objects="1" scenarios="1" spinCount="100000" saltValue="5VD7y0/lTtTcHFoCyFA+YJeALF7WzeultwdECv1D9Pe8w03iszkNHp7m5jRSfz58Q2P9jl2XFJ539IP83Xs93A==" hashValue="iN2wj1QnRwxpVbaYXf2qzayYfzipL0PobmH6441F1uaAG7niJp4bBE04GU2W2P+MxpCiDZZ+vuR/VZ+K6sxeJg==" algorithmName="SHA-512" password="EC2B"/>
  <autoFilter ref="C83:K364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208" r:id="rId1" display="https://podminky.urs.cz/item/CS_URS_2023_02/742330001"/>
    <hyperlink ref="F211" r:id="rId2" display="https://podminky.urs.cz/item/CS_URS_2023_02/742330044"/>
    <hyperlink ref="F214" r:id="rId3" display="https://podminky.urs.cz/item/CS_URS_2023_02/742330051"/>
    <hyperlink ref="F219" r:id="rId4" display="https://podminky.urs.cz/item/CS_URS_2023_02/742230004"/>
    <hyperlink ref="F222" r:id="rId5" display="https://podminky.urs.cz/item/CS_URS_2023_02/742230101"/>
    <hyperlink ref="F225" r:id="rId6" display="https://podminky.urs.cz/item/CS_URS_2023_02/742230102"/>
    <hyperlink ref="F228" r:id="rId7" display="https://podminky.urs.cz/item/CS_URS_2023_02/742230001"/>
    <hyperlink ref="F231" r:id="rId8" display="https://podminky.urs.cz/item/CS_URS_2023_02/742121001"/>
    <hyperlink ref="F234" r:id="rId9" display="https://podminky.urs.cz/item/CS_URS_2023_02/741112061"/>
    <hyperlink ref="F237" r:id="rId10" display="https://podminky.urs.cz/item/CS_URS_2023_02/741112001"/>
    <hyperlink ref="F240" r:id="rId11" display="https://podminky.urs.cz/item/CS_URS_2023_02/741110001"/>
    <hyperlink ref="F243" r:id="rId12" display="https://podminky.urs.cz/item/CS_URS_2023_02/741110002"/>
    <hyperlink ref="F246" r:id="rId13" display="https://podminky.urs.cz/item/CS_URS_2023_02/742310002"/>
    <hyperlink ref="F249" r:id="rId14" display="https://podminky.urs.cz/item/CS_URS_2023_02/742310004"/>
    <hyperlink ref="F252" r:id="rId15" display="https://podminky.urs.cz/item/CS_URS_2023_02/742320001"/>
    <hyperlink ref="F255" r:id="rId16" display="https://podminky.urs.cz/item/CS_URS_2023_02/741110001"/>
    <hyperlink ref="F258" r:id="rId17" display="https://podminky.urs.cz/item/CS_URS_2023_02/741112001"/>
    <hyperlink ref="F261" r:id="rId18" display="https://podminky.urs.cz/item/CS_URS_2023_02/741121101"/>
    <hyperlink ref="F264" r:id="rId19" display="https://podminky.urs.cz/item/CS_URS_2023_02/742121001"/>
    <hyperlink ref="F269" r:id="rId20" display="https://podminky.urs.cz/item/CS_URS_2023_02/741122611"/>
    <hyperlink ref="F272" r:id="rId21" display="https://podminky.urs.cz/item/CS_URS_2023_02/742220001"/>
    <hyperlink ref="F275" r:id="rId22" display="https://podminky.urs.cz/item/CS_URS_2023_02/742220141"/>
    <hyperlink ref="F278" r:id="rId23" display="https://podminky.urs.cz/item/CS_URS_2023_02/742220161"/>
    <hyperlink ref="F281" r:id="rId24" display="https://podminky.urs.cz/item/CS_URS_2023_02/742220172"/>
    <hyperlink ref="F284" r:id="rId25" display="https://podminky.urs.cz/item/CS_URS_2023_02/742220232"/>
    <hyperlink ref="F287" r:id="rId26" display="https://podminky.urs.cz/item/CS_URS_2023_02/742220251"/>
    <hyperlink ref="F290" r:id="rId27" display="https://podminky.urs.cz/item/CS_URS_2023_02/742220241"/>
    <hyperlink ref="F293" r:id="rId28" display="https://podminky.urs.cz/item/CS_URS_2023_02/742220255"/>
    <hyperlink ref="F296" r:id="rId29" display="https://podminky.urs.cz/item/CS_URS_2023_02/742220256"/>
    <hyperlink ref="F299" r:id="rId30" display="https://podminky.urs.cz/item/CS_URS_2023_02/742121001"/>
    <hyperlink ref="F302" r:id="rId31" display="https://podminky.urs.cz/item/CS_URS_2023_02/741110001"/>
    <hyperlink ref="F305" r:id="rId32" display="https://podminky.urs.cz/item/CS_URS_2023_02/742210001"/>
    <hyperlink ref="F308" r:id="rId33" display="https://podminky.urs.cz/item/CS_URS_2023_02/742210061"/>
    <hyperlink ref="F311" r:id="rId34" display="https://podminky.urs.cz/item/CS_URS_2023_02/742210121"/>
    <hyperlink ref="F314" r:id="rId35" display="https://podminky.urs.cz/item/CS_URS_2023_02/742210131"/>
    <hyperlink ref="F317" r:id="rId36" display="https://podminky.urs.cz/item/CS_URS_2023_02/742210151"/>
    <hyperlink ref="F320" r:id="rId37" display="https://podminky.urs.cz/item/CS_URS_2023_02/742210261"/>
    <hyperlink ref="F323" r:id="rId38" display="https://podminky.urs.cz/item/CS_URS_2023_02/741122611"/>
    <hyperlink ref="F326" r:id="rId39" display="https://podminky.urs.cz/item/CS_URS_2023_02/742121001"/>
    <hyperlink ref="F329" r:id="rId40" display="https://podminky.urs.cz/item/CS_URS_2023_02/742111001"/>
    <hyperlink ref="F332" r:id="rId41" display="https://podminky.urs.cz/item/CS_URS_2023_02/742210401"/>
    <hyperlink ref="F335" r:id="rId42" display="https://podminky.urs.cz/item/CS_URS_2023_02/742210421"/>
    <hyperlink ref="F338" r:id="rId43" display="https://podminky.urs.cz/item/CS_URS_2023_02/742210521"/>
    <hyperlink ref="F360" r:id="rId44" display="https://podminky.urs.cz/item/CS_URS_2023_02/7418100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5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106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122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123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4354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24. 10. 2023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tr">
        <f>IF('Rekapitulace stavby'!AN19="","",'Rekapitulace stavby'!AN19)</f>
        <v/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tr">
        <f>IF('Rekapitulace stavby'!E20="","",'Rekapitulace stavby'!E20)</f>
        <v>Jakub Vilingr</v>
      </c>
      <c r="F24" s="42"/>
      <c r="G24" s="42"/>
      <c r="H24" s="42"/>
      <c r="I24" s="136" t="s">
        <v>34</v>
      </c>
      <c r="J24" s="140" t="str">
        <f>IF('Rekapitulace stavby'!AN20="","",'Rekapitulace stavby'!AN20)</f>
        <v/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ROUND(J98,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ROUND((SUM(BE98:BE301)),  2)</f>
        <v>0</v>
      </c>
      <c r="G33" s="42"/>
      <c r="H33" s="42"/>
      <c r="I33" s="152">
        <v>0.20999999999999999</v>
      </c>
      <c r="J33" s="151">
        <f>ROUND(((SUM(BE98:BE301))*I33),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ROUND((SUM(BF98:BF301)),  2)</f>
        <v>0</v>
      </c>
      <c r="G34" s="42"/>
      <c r="H34" s="42"/>
      <c r="I34" s="152">
        <v>0.14999999999999999</v>
      </c>
      <c r="J34" s="151">
        <f>ROUND(((SUM(BF98:BF301))*I34),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ROUND((SUM(BG98:BG301)),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ROUND((SUM(BH98:BH301)),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ROUND((SUM(BI98:BI301)),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125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123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EISV - D.1.4.3 - Elektroinstalace - venkovní rozvody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24. 10. 2023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Jakub Vilingr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126</v>
      </c>
      <c r="D57" s="166"/>
      <c r="E57" s="166"/>
      <c r="F57" s="166"/>
      <c r="G57" s="166"/>
      <c r="H57" s="166"/>
      <c r="I57" s="166"/>
      <c r="J57" s="167" t="s">
        <v>127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J98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128</v>
      </c>
    </row>
    <row r="60" s="9" customFormat="1" ht="24.96" customHeight="1">
      <c r="A60" s="9"/>
      <c r="B60" s="169"/>
      <c r="C60" s="170"/>
      <c r="D60" s="171" t="s">
        <v>3622</v>
      </c>
      <c r="E60" s="172"/>
      <c r="F60" s="172"/>
      <c r="G60" s="172"/>
      <c r="H60" s="172"/>
      <c r="I60" s="172"/>
      <c r="J60" s="173">
        <f>J99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3623</v>
      </c>
      <c r="E61" s="178"/>
      <c r="F61" s="178"/>
      <c r="G61" s="178"/>
      <c r="H61" s="178"/>
      <c r="I61" s="178"/>
      <c r="J61" s="179">
        <f>J100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75"/>
      <c r="C62" s="176"/>
      <c r="D62" s="177" t="s">
        <v>3624</v>
      </c>
      <c r="E62" s="178"/>
      <c r="F62" s="178"/>
      <c r="G62" s="178"/>
      <c r="H62" s="178"/>
      <c r="I62" s="178"/>
      <c r="J62" s="179">
        <f>J101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75"/>
      <c r="C63" s="176"/>
      <c r="D63" s="177" t="s">
        <v>4355</v>
      </c>
      <c r="E63" s="178"/>
      <c r="F63" s="178"/>
      <c r="G63" s="178"/>
      <c r="H63" s="178"/>
      <c r="I63" s="178"/>
      <c r="J63" s="179">
        <f>J110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75"/>
      <c r="C64" s="176"/>
      <c r="D64" s="177" t="s">
        <v>4356</v>
      </c>
      <c r="E64" s="178"/>
      <c r="F64" s="178"/>
      <c r="G64" s="178"/>
      <c r="H64" s="178"/>
      <c r="I64" s="178"/>
      <c r="J64" s="179">
        <f>J119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75"/>
      <c r="C65" s="176"/>
      <c r="D65" s="177" t="s">
        <v>4357</v>
      </c>
      <c r="E65" s="178"/>
      <c r="F65" s="178"/>
      <c r="G65" s="178"/>
      <c r="H65" s="178"/>
      <c r="I65" s="178"/>
      <c r="J65" s="179">
        <f>J138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75"/>
      <c r="C66" s="176"/>
      <c r="D66" s="177" t="s">
        <v>4358</v>
      </c>
      <c r="E66" s="178"/>
      <c r="F66" s="178"/>
      <c r="G66" s="178"/>
      <c r="H66" s="178"/>
      <c r="I66" s="178"/>
      <c r="J66" s="179">
        <f>J153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75"/>
      <c r="C67" s="176"/>
      <c r="D67" s="177" t="s">
        <v>4359</v>
      </c>
      <c r="E67" s="178"/>
      <c r="F67" s="178"/>
      <c r="G67" s="178"/>
      <c r="H67" s="178"/>
      <c r="I67" s="178"/>
      <c r="J67" s="179">
        <f>J158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4360</v>
      </c>
      <c r="E68" s="178"/>
      <c r="F68" s="178"/>
      <c r="G68" s="178"/>
      <c r="H68" s="178"/>
      <c r="I68" s="178"/>
      <c r="J68" s="179">
        <f>J161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75"/>
      <c r="C69" s="176"/>
      <c r="D69" s="177" t="s">
        <v>3638</v>
      </c>
      <c r="E69" s="178"/>
      <c r="F69" s="178"/>
      <c r="G69" s="178"/>
      <c r="H69" s="178"/>
      <c r="I69" s="178"/>
      <c r="J69" s="179">
        <f>J162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75"/>
      <c r="C70" s="176"/>
      <c r="D70" s="177" t="s">
        <v>4361</v>
      </c>
      <c r="E70" s="178"/>
      <c r="F70" s="178"/>
      <c r="G70" s="178"/>
      <c r="H70" s="178"/>
      <c r="I70" s="178"/>
      <c r="J70" s="179">
        <f>J172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75"/>
      <c r="C71" s="176"/>
      <c r="D71" s="177" t="s">
        <v>4362</v>
      </c>
      <c r="E71" s="178"/>
      <c r="F71" s="178"/>
      <c r="G71" s="178"/>
      <c r="H71" s="178"/>
      <c r="I71" s="178"/>
      <c r="J71" s="179">
        <f>J193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75"/>
      <c r="C72" s="176"/>
      <c r="D72" s="177" t="s">
        <v>4363</v>
      </c>
      <c r="E72" s="178"/>
      <c r="F72" s="178"/>
      <c r="G72" s="178"/>
      <c r="H72" s="178"/>
      <c r="I72" s="178"/>
      <c r="J72" s="179">
        <f>J214</f>
        <v>0</v>
      </c>
      <c r="K72" s="176"/>
      <c r="L72" s="18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75"/>
      <c r="C73" s="176"/>
      <c r="D73" s="177" t="s">
        <v>4364</v>
      </c>
      <c r="E73" s="178"/>
      <c r="F73" s="178"/>
      <c r="G73" s="178"/>
      <c r="H73" s="178"/>
      <c r="I73" s="178"/>
      <c r="J73" s="179">
        <f>J217</f>
        <v>0</v>
      </c>
      <c r="K73" s="176"/>
      <c r="L73" s="18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75"/>
      <c r="C74" s="176"/>
      <c r="D74" s="177" t="s">
        <v>4365</v>
      </c>
      <c r="E74" s="178"/>
      <c r="F74" s="178"/>
      <c r="G74" s="178"/>
      <c r="H74" s="178"/>
      <c r="I74" s="178"/>
      <c r="J74" s="179">
        <f>J224</f>
        <v>0</v>
      </c>
      <c r="K74" s="176"/>
      <c r="L74" s="18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75"/>
      <c r="C75" s="176"/>
      <c r="D75" s="177" t="s">
        <v>4366</v>
      </c>
      <c r="E75" s="178"/>
      <c r="F75" s="178"/>
      <c r="G75" s="178"/>
      <c r="H75" s="178"/>
      <c r="I75" s="178"/>
      <c r="J75" s="179">
        <f>J232</f>
        <v>0</v>
      </c>
      <c r="K75" s="176"/>
      <c r="L75" s="18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4.88" customHeight="1">
      <c r="A76" s="10"/>
      <c r="B76" s="175"/>
      <c r="C76" s="176"/>
      <c r="D76" s="177" t="s">
        <v>4367</v>
      </c>
      <c r="E76" s="178"/>
      <c r="F76" s="178"/>
      <c r="G76" s="178"/>
      <c r="H76" s="178"/>
      <c r="I76" s="178"/>
      <c r="J76" s="179">
        <f>J236</f>
        <v>0</v>
      </c>
      <c r="K76" s="176"/>
      <c r="L76" s="18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4.88" customHeight="1">
      <c r="A77" s="10"/>
      <c r="B77" s="175"/>
      <c r="C77" s="176"/>
      <c r="D77" s="177" t="s">
        <v>4368</v>
      </c>
      <c r="E77" s="178"/>
      <c r="F77" s="178"/>
      <c r="G77" s="178"/>
      <c r="H77" s="178"/>
      <c r="I77" s="178"/>
      <c r="J77" s="179">
        <f>J278</f>
        <v>0</v>
      </c>
      <c r="K77" s="176"/>
      <c r="L77" s="18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4.88" customHeight="1">
      <c r="A78" s="10"/>
      <c r="B78" s="175"/>
      <c r="C78" s="176"/>
      <c r="D78" s="177" t="s">
        <v>4369</v>
      </c>
      <c r="E78" s="178"/>
      <c r="F78" s="178"/>
      <c r="G78" s="178"/>
      <c r="H78" s="178"/>
      <c r="I78" s="178"/>
      <c r="J78" s="179">
        <f>J281</f>
        <v>0</v>
      </c>
      <c r="K78" s="176"/>
      <c r="L78" s="18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6.96" customHeight="1">
      <c r="A80" s="42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4" s="2" customFormat="1" ht="6.96" customHeight="1">
      <c r="A84" s="42"/>
      <c r="B84" s="65"/>
      <c r="C84" s="66"/>
      <c r="D84" s="66"/>
      <c r="E84" s="66"/>
      <c r="F84" s="66"/>
      <c r="G84" s="66"/>
      <c r="H84" s="66"/>
      <c r="I84" s="66"/>
      <c r="J84" s="66"/>
      <c r="K84" s="66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24.96" customHeight="1">
      <c r="A85" s="42"/>
      <c r="B85" s="43"/>
      <c r="C85" s="26" t="s">
        <v>132</v>
      </c>
      <c r="D85" s="44"/>
      <c r="E85" s="44"/>
      <c r="F85" s="44"/>
      <c r="G85" s="44"/>
      <c r="H85" s="44"/>
      <c r="I85" s="44"/>
      <c r="J85" s="44"/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6.96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2" customHeight="1">
      <c r="A87" s="42"/>
      <c r="B87" s="43"/>
      <c r="C87" s="35" t="s">
        <v>16</v>
      </c>
      <c r="D87" s="44"/>
      <c r="E87" s="44"/>
      <c r="F87" s="44"/>
      <c r="G87" s="44"/>
      <c r="H87" s="44"/>
      <c r="I87" s="44"/>
      <c r="J87" s="44"/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26.25" customHeight="1">
      <c r="A88" s="42"/>
      <c r="B88" s="43"/>
      <c r="C88" s="44"/>
      <c r="D88" s="44"/>
      <c r="E88" s="164" t="str">
        <f>E7</f>
        <v>Novostavba zař. pro vých. a vzdělávání dětí a zahr. domku, Suchdol</v>
      </c>
      <c r="F88" s="35"/>
      <c r="G88" s="35"/>
      <c r="H88" s="35"/>
      <c r="I88" s="44"/>
      <c r="J88" s="44"/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2" customHeight="1">
      <c r="A89" s="42"/>
      <c r="B89" s="43"/>
      <c r="C89" s="35" t="s">
        <v>123</v>
      </c>
      <c r="D89" s="44"/>
      <c r="E89" s="44"/>
      <c r="F89" s="44"/>
      <c r="G89" s="44"/>
      <c r="H89" s="44"/>
      <c r="I89" s="44"/>
      <c r="J89" s="44"/>
      <c r="K89" s="4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6.5" customHeight="1">
      <c r="A90" s="42"/>
      <c r="B90" s="43"/>
      <c r="C90" s="44"/>
      <c r="D90" s="44"/>
      <c r="E90" s="73" t="str">
        <f>E9</f>
        <v>EISV - D.1.4.3 - Elektroinstalace - venkovní rozvody</v>
      </c>
      <c r="F90" s="44"/>
      <c r="G90" s="44"/>
      <c r="H90" s="44"/>
      <c r="I90" s="44"/>
      <c r="J90" s="44"/>
      <c r="K90" s="44"/>
      <c r="L90" s="13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6.96" customHeight="1">
      <c r="A91" s="42"/>
      <c r="B91" s="43"/>
      <c r="C91" s="44"/>
      <c r="D91" s="44"/>
      <c r="E91" s="44"/>
      <c r="F91" s="44"/>
      <c r="G91" s="44"/>
      <c r="H91" s="44"/>
      <c r="I91" s="44"/>
      <c r="J91" s="44"/>
      <c r="K91" s="44"/>
      <c r="L91" s="138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12" customHeight="1">
      <c r="A92" s="42"/>
      <c r="B92" s="43"/>
      <c r="C92" s="35" t="s">
        <v>22</v>
      </c>
      <c r="D92" s="44"/>
      <c r="E92" s="44"/>
      <c r="F92" s="30" t="str">
        <f>F12</f>
        <v>Suchdol</v>
      </c>
      <c r="G92" s="44"/>
      <c r="H92" s="44"/>
      <c r="I92" s="35" t="s">
        <v>24</v>
      </c>
      <c r="J92" s="76" t="str">
        <f>IF(J12="","",J12)</f>
        <v>24. 10. 2023</v>
      </c>
      <c r="K92" s="44"/>
      <c r="L92" s="138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6.96" customHeight="1">
      <c r="A93" s="42"/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138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25.65" customHeight="1">
      <c r="A94" s="42"/>
      <c r="B94" s="43"/>
      <c r="C94" s="35" t="s">
        <v>30</v>
      </c>
      <c r="D94" s="44"/>
      <c r="E94" s="44"/>
      <c r="F94" s="30" t="str">
        <f>E15</f>
        <v>Česká zemědělská univerzita v Praze. Kamýcká 129</v>
      </c>
      <c r="G94" s="44"/>
      <c r="H94" s="44"/>
      <c r="I94" s="35" t="s">
        <v>37</v>
      </c>
      <c r="J94" s="40" t="str">
        <f>E21</f>
        <v>PilsProjekt s.r.o., Částkova 74, Plzeň</v>
      </c>
      <c r="K94" s="44"/>
      <c r="L94" s="138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15.15" customHeight="1">
      <c r="A95" s="42"/>
      <c r="B95" s="43"/>
      <c r="C95" s="35" t="s">
        <v>35</v>
      </c>
      <c r="D95" s="44"/>
      <c r="E95" s="44"/>
      <c r="F95" s="30" t="str">
        <f>IF(E18="","",E18)</f>
        <v>Vyplň údaj</v>
      </c>
      <c r="G95" s="44"/>
      <c r="H95" s="44"/>
      <c r="I95" s="35" t="s">
        <v>40</v>
      </c>
      <c r="J95" s="40" t="str">
        <f>E24</f>
        <v>Jakub Vilingr</v>
      </c>
      <c r="K95" s="44"/>
      <c r="L95" s="138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10.32" customHeight="1">
      <c r="A96" s="42"/>
      <c r="B96" s="43"/>
      <c r="C96" s="44"/>
      <c r="D96" s="44"/>
      <c r="E96" s="44"/>
      <c r="F96" s="44"/>
      <c r="G96" s="44"/>
      <c r="H96" s="44"/>
      <c r="I96" s="44"/>
      <c r="J96" s="44"/>
      <c r="K96" s="44"/>
      <c r="L96" s="138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11" customFormat="1" ht="29.28" customHeight="1">
      <c r="A97" s="181"/>
      <c r="B97" s="182"/>
      <c r="C97" s="183" t="s">
        <v>133</v>
      </c>
      <c r="D97" s="184" t="s">
        <v>63</v>
      </c>
      <c r="E97" s="184" t="s">
        <v>59</v>
      </c>
      <c r="F97" s="184" t="s">
        <v>60</v>
      </c>
      <c r="G97" s="184" t="s">
        <v>134</v>
      </c>
      <c r="H97" s="184" t="s">
        <v>135</v>
      </c>
      <c r="I97" s="184" t="s">
        <v>136</v>
      </c>
      <c r="J97" s="184" t="s">
        <v>127</v>
      </c>
      <c r="K97" s="185" t="s">
        <v>137</v>
      </c>
      <c r="L97" s="186"/>
      <c r="M97" s="96" t="s">
        <v>32</v>
      </c>
      <c r="N97" s="97" t="s">
        <v>48</v>
      </c>
      <c r="O97" s="97" t="s">
        <v>138</v>
      </c>
      <c r="P97" s="97" t="s">
        <v>139</v>
      </c>
      <c r="Q97" s="97" t="s">
        <v>140</v>
      </c>
      <c r="R97" s="97" t="s">
        <v>141</v>
      </c>
      <c r="S97" s="97" t="s">
        <v>142</v>
      </c>
      <c r="T97" s="98" t="s">
        <v>143</v>
      </c>
      <c r="U97" s="181"/>
      <c r="V97" s="181"/>
      <c r="W97" s="181"/>
      <c r="X97" s="181"/>
      <c r="Y97" s="181"/>
      <c r="Z97" s="181"/>
      <c r="AA97" s="181"/>
      <c r="AB97" s="181"/>
      <c r="AC97" s="181"/>
      <c r="AD97" s="181"/>
      <c r="AE97" s="181"/>
    </row>
    <row r="98" s="2" customFormat="1" ht="22.8" customHeight="1">
      <c r="A98" s="42"/>
      <c r="B98" s="43"/>
      <c r="C98" s="103" t="s">
        <v>144</v>
      </c>
      <c r="D98" s="44"/>
      <c r="E98" s="44"/>
      <c r="F98" s="44"/>
      <c r="G98" s="44"/>
      <c r="H98" s="44"/>
      <c r="I98" s="44"/>
      <c r="J98" s="187">
        <f>BK98</f>
        <v>0</v>
      </c>
      <c r="K98" s="44"/>
      <c r="L98" s="48"/>
      <c r="M98" s="99"/>
      <c r="N98" s="188"/>
      <c r="O98" s="100"/>
      <c r="P98" s="189">
        <f>P99</f>
        <v>0</v>
      </c>
      <c r="Q98" s="100"/>
      <c r="R98" s="189">
        <f>R99</f>
        <v>0</v>
      </c>
      <c r="S98" s="100"/>
      <c r="T98" s="190">
        <f>T99</f>
        <v>0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0" t="s">
        <v>77</v>
      </c>
      <c r="AU98" s="20" t="s">
        <v>128</v>
      </c>
      <c r="BK98" s="191">
        <f>BK99</f>
        <v>0</v>
      </c>
    </row>
    <row r="99" s="12" customFormat="1" ht="25.92" customHeight="1">
      <c r="A99" s="12"/>
      <c r="B99" s="192"/>
      <c r="C99" s="193"/>
      <c r="D99" s="194" t="s">
        <v>77</v>
      </c>
      <c r="E99" s="195" t="s">
        <v>3651</v>
      </c>
      <c r="F99" s="195" t="s">
        <v>3652</v>
      </c>
      <c r="G99" s="193"/>
      <c r="H99" s="193"/>
      <c r="I99" s="196"/>
      <c r="J99" s="197">
        <f>BK99</f>
        <v>0</v>
      </c>
      <c r="K99" s="193"/>
      <c r="L99" s="198"/>
      <c r="M99" s="199"/>
      <c r="N99" s="200"/>
      <c r="O99" s="200"/>
      <c r="P99" s="201">
        <f>P100+P161</f>
        <v>0</v>
      </c>
      <c r="Q99" s="200"/>
      <c r="R99" s="201">
        <f>R100+R161</f>
        <v>0</v>
      </c>
      <c r="S99" s="200"/>
      <c r="T99" s="202">
        <f>T100+T161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3" t="s">
        <v>88</v>
      </c>
      <c r="AT99" s="204" t="s">
        <v>77</v>
      </c>
      <c r="AU99" s="204" t="s">
        <v>78</v>
      </c>
      <c r="AY99" s="203" t="s">
        <v>146</v>
      </c>
      <c r="BK99" s="205">
        <f>BK100+BK161</f>
        <v>0</v>
      </c>
    </row>
    <row r="100" s="12" customFormat="1" ht="22.8" customHeight="1">
      <c r="A100" s="12"/>
      <c r="B100" s="192"/>
      <c r="C100" s="193"/>
      <c r="D100" s="194" t="s">
        <v>77</v>
      </c>
      <c r="E100" s="206" t="s">
        <v>3653</v>
      </c>
      <c r="F100" s="206" t="s">
        <v>3654</v>
      </c>
      <c r="G100" s="193"/>
      <c r="H100" s="193"/>
      <c r="I100" s="196"/>
      <c r="J100" s="207">
        <f>BK100</f>
        <v>0</v>
      </c>
      <c r="K100" s="193"/>
      <c r="L100" s="198"/>
      <c r="M100" s="199"/>
      <c r="N100" s="200"/>
      <c r="O100" s="200"/>
      <c r="P100" s="201">
        <f>P101+P110+P119+P138+P153+P158</f>
        <v>0</v>
      </c>
      <c r="Q100" s="200"/>
      <c r="R100" s="201">
        <f>R101+R110+R119+R138+R153+R158</f>
        <v>0</v>
      </c>
      <c r="S100" s="200"/>
      <c r="T100" s="202">
        <f>T101+T110+T119+T138+T153+T158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3" t="s">
        <v>86</v>
      </c>
      <c r="AT100" s="204" t="s">
        <v>77</v>
      </c>
      <c r="AU100" s="204" t="s">
        <v>86</v>
      </c>
      <c r="AY100" s="203" t="s">
        <v>146</v>
      </c>
      <c r="BK100" s="205">
        <f>BK101+BK110+BK119+BK138+BK153+BK158</f>
        <v>0</v>
      </c>
    </row>
    <row r="101" s="12" customFormat="1" ht="20.88" customHeight="1">
      <c r="A101" s="12"/>
      <c r="B101" s="192"/>
      <c r="C101" s="193"/>
      <c r="D101" s="194" t="s">
        <v>77</v>
      </c>
      <c r="E101" s="206" t="s">
        <v>3655</v>
      </c>
      <c r="F101" s="206" t="s">
        <v>3656</v>
      </c>
      <c r="G101" s="193"/>
      <c r="H101" s="193"/>
      <c r="I101" s="196"/>
      <c r="J101" s="207">
        <f>BK101</f>
        <v>0</v>
      </c>
      <c r="K101" s="193"/>
      <c r="L101" s="198"/>
      <c r="M101" s="199"/>
      <c r="N101" s="200"/>
      <c r="O101" s="200"/>
      <c r="P101" s="201">
        <f>SUM(P102:P109)</f>
        <v>0</v>
      </c>
      <c r="Q101" s="200"/>
      <c r="R101" s="201">
        <f>SUM(R102:R109)</f>
        <v>0</v>
      </c>
      <c r="S101" s="200"/>
      <c r="T101" s="202">
        <f>SUM(T102:T109)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3" t="s">
        <v>86</v>
      </c>
      <c r="AT101" s="204" t="s">
        <v>77</v>
      </c>
      <c r="AU101" s="204" t="s">
        <v>88</v>
      </c>
      <c r="AY101" s="203" t="s">
        <v>146</v>
      </c>
      <c r="BK101" s="205">
        <f>SUM(BK102:BK109)</f>
        <v>0</v>
      </c>
    </row>
    <row r="102" s="2" customFormat="1" ht="24.15" customHeight="1">
      <c r="A102" s="42"/>
      <c r="B102" s="43"/>
      <c r="C102" s="265" t="s">
        <v>86</v>
      </c>
      <c r="D102" s="265" t="s">
        <v>286</v>
      </c>
      <c r="E102" s="266" t="s">
        <v>4370</v>
      </c>
      <c r="F102" s="267" t="s">
        <v>4371</v>
      </c>
      <c r="G102" s="268" t="s">
        <v>802</v>
      </c>
      <c r="H102" s="269">
        <v>3</v>
      </c>
      <c r="I102" s="270"/>
      <c r="J102" s="271">
        <f>ROUND(I102*H102,2)</f>
        <v>0</v>
      </c>
      <c r="K102" s="267" t="s">
        <v>3659</v>
      </c>
      <c r="L102" s="272"/>
      <c r="M102" s="273" t="s">
        <v>32</v>
      </c>
      <c r="N102" s="274" t="s">
        <v>49</v>
      </c>
      <c r="O102" s="88"/>
      <c r="P102" s="217">
        <f>O102*H102</f>
        <v>0</v>
      </c>
      <c r="Q102" s="217">
        <v>0</v>
      </c>
      <c r="R102" s="217">
        <f>Q102*H102</f>
        <v>0</v>
      </c>
      <c r="S102" s="217">
        <v>0</v>
      </c>
      <c r="T102" s="218">
        <f>S102*H102</f>
        <v>0</v>
      </c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R102" s="219" t="s">
        <v>538</v>
      </c>
      <c r="AT102" s="219" t="s">
        <v>286</v>
      </c>
      <c r="AU102" s="219" t="s">
        <v>164</v>
      </c>
      <c r="AY102" s="20" t="s">
        <v>146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20" t="s">
        <v>86</v>
      </c>
      <c r="BK102" s="220">
        <f>ROUND(I102*H102,2)</f>
        <v>0</v>
      </c>
      <c r="BL102" s="20" t="s">
        <v>362</v>
      </c>
      <c r="BM102" s="219" t="s">
        <v>88</v>
      </c>
    </row>
    <row r="103" s="2" customFormat="1">
      <c r="A103" s="42"/>
      <c r="B103" s="43"/>
      <c r="C103" s="44"/>
      <c r="D103" s="221" t="s">
        <v>155</v>
      </c>
      <c r="E103" s="44"/>
      <c r="F103" s="222" t="s">
        <v>4371</v>
      </c>
      <c r="G103" s="44"/>
      <c r="H103" s="44"/>
      <c r="I103" s="223"/>
      <c r="J103" s="44"/>
      <c r="K103" s="44"/>
      <c r="L103" s="48"/>
      <c r="M103" s="224"/>
      <c r="N103" s="225"/>
      <c r="O103" s="88"/>
      <c r="P103" s="88"/>
      <c r="Q103" s="88"/>
      <c r="R103" s="88"/>
      <c r="S103" s="88"/>
      <c r="T103" s="89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T103" s="20" t="s">
        <v>155</v>
      </c>
      <c r="AU103" s="20" t="s">
        <v>164</v>
      </c>
    </row>
    <row r="104" s="2" customFormat="1" ht="16.5" customHeight="1">
      <c r="A104" s="42"/>
      <c r="B104" s="43"/>
      <c r="C104" s="265" t="s">
        <v>88</v>
      </c>
      <c r="D104" s="265" t="s">
        <v>286</v>
      </c>
      <c r="E104" s="266" t="s">
        <v>4372</v>
      </c>
      <c r="F104" s="267" t="s">
        <v>4373</v>
      </c>
      <c r="G104" s="268" t="s">
        <v>802</v>
      </c>
      <c r="H104" s="269">
        <v>3</v>
      </c>
      <c r="I104" s="270"/>
      <c r="J104" s="271">
        <f>ROUND(I104*H104,2)</f>
        <v>0</v>
      </c>
      <c r="K104" s="267" t="s">
        <v>3659</v>
      </c>
      <c r="L104" s="272"/>
      <c r="M104" s="273" t="s">
        <v>32</v>
      </c>
      <c r="N104" s="274" t="s">
        <v>49</v>
      </c>
      <c r="O104" s="88"/>
      <c r="P104" s="217">
        <f>O104*H104</f>
        <v>0</v>
      </c>
      <c r="Q104" s="217">
        <v>0</v>
      </c>
      <c r="R104" s="217">
        <f>Q104*H104</f>
        <v>0</v>
      </c>
      <c r="S104" s="217">
        <v>0</v>
      </c>
      <c r="T104" s="218">
        <f>S104*H104</f>
        <v>0</v>
      </c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R104" s="219" t="s">
        <v>538</v>
      </c>
      <c r="AT104" s="219" t="s">
        <v>286</v>
      </c>
      <c r="AU104" s="219" t="s">
        <v>164</v>
      </c>
      <c r="AY104" s="20" t="s">
        <v>146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20" t="s">
        <v>86</v>
      </c>
      <c r="BK104" s="220">
        <f>ROUND(I104*H104,2)</f>
        <v>0</v>
      </c>
      <c r="BL104" s="20" t="s">
        <v>362</v>
      </c>
      <c r="BM104" s="219" t="s">
        <v>171</v>
      </c>
    </row>
    <row r="105" s="2" customFormat="1">
      <c r="A105" s="42"/>
      <c r="B105" s="43"/>
      <c r="C105" s="44"/>
      <c r="D105" s="221" t="s">
        <v>155</v>
      </c>
      <c r="E105" s="44"/>
      <c r="F105" s="222" t="s">
        <v>4373</v>
      </c>
      <c r="G105" s="44"/>
      <c r="H105" s="44"/>
      <c r="I105" s="223"/>
      <c r="J105" s="44"/>
      <c r="K105" s="44"/>
      <c r="L105" s="48"/>
      <c r="M105" s="224"/>
      <c r="N105" s="225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155</v>
      </c>
      <c r="AU105" s="20" t="s">
        <v>164</v>
      </c>
    </row>
    <row r="106" s="2" customFormat="1" ht="24.15" customHeight="1">
      <c r="A106" s="42"/>
      <c r="B106" s="43"/>
      <c r="C106" s="265" t="s">
        <v>164</v>
      </c>
      <c r="D106" s="265" t="s">
        <v>286</v>
      </c>
      <c r="E106" s="266" t="s">
        <v>4374</v>
      </c>
      <c r="F106" s="267" t="s">
        <v>4375</v>
      </c>
      <c r="G106" s="268" t="s">
        <v>802</v>
      </c>
      <c r="H106" s="269">
        <v>1</v>
      </c>
      <c r="I106" s="270"/>
      <c r="J106" s="271">
        <f>ROUND(I106*H106,2)</f>
        <v>0</v>
      </c>
      <c r="K106" s="267" t="s">
        <v>3659</v>
      </c>
      <c r="L106" s="272"/>
      <c r="M106" s="273" t="s">
        <v>32</v>
      </c>
      <c r="N106" s="274" t="s">
        <v>49</v>
      </c>
      <c r="O106" s="88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19" t="s">
        <v>538</v>
      </c>
      <c r="AT106" s="219" t="s">
        <v>286</v>
      </c>
      <c r="AU106" s="219" t="s">
        <v>164</v>
      </c>
      <c r="AY106" s="20" t="s">
        <v>146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0" t="s">
        <v>86</v>
      </c>
      <c r="BK106" s="220">
        <f>ROUND(I106*H106,2)</f>
        <v>0</v>
      </c>
      <c r="BL106" s="20" t="s">
        <v>362</v>
      </c>
      <c r="BM106" s="219" t="s">
        <v>181</v>
      </c>
    </row>
    <row r="107" s="2" customFormat="1">
      <c r="A107" s="42"/>
      <c r="B107" s="43"/>
      <c r="C107" s="44"/>
      <c r="D107" s="221" t="s">
        <v>155</v>
      </c>
      <c r="E107" s="44"/>
      <c r="F107" s="222" t="s">
        <v>4375</v>
      </c>
      <c r="G107" s="44"/>
      <c r="H107" s="44"/>
      <c r="I107" s="223"/>
      <c r="J107" s="44"/>
      <c r="K107" s="44"/>
      <c r="L107" s="48"/>
      <c r="M107" s="224"/>
      <c r="N107" s="225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155</v>
      </c>
      <c r="AU107" s="20" t="s">
        <v>164</v>
      </c>
    </row>
    <row r="108" s="2" customFormat="1" ht="55.5" customHeight="1">
      <c r="A108" s="42"/>
      <c r="B108" s="43"/>
      <c r="C108" s="265" t="s">
        <v>171</v>
      </c>
      <c r="D108" s="265" t="s">
        <v>286</v>
      </c>
      <c r="E108" s="266" t="s">
        <v>4376</v>
      </c>
      <c r="F108" s="267" t="s">
        <v>4377</v>
      </c>
      <c r="G108" s="268" t="s">
        <v>802</v>
      </c>
      <c r="H108" s="269">
        <v>1</v>
      </c>
      <c r="I108" s="270"/>
      <c r="J108" s="271">
        <f>ROUND(I108*H108,2)</f>
        <v>0</v>
      </c>
      <c r="K108" s="267" t="s">
        <v>3659</v>
      </c>
      <c r="L108" s="272"/>
      <c r="M108" s="273" t="s">
        <v>32</v>
      </c>
      <c r="N108" s="274" t="s">
        <v>49</v>
      </c>
      <c r="O108" s="88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R108" s="219" t="s">
        <v>538</v>
      </c>
      <c r="AT108" s="219" t="s">
        <v>286</v>
      </c>
      <c r="AU108" s="219" t="s">
        <v>164</v>
      </c>
      <c r="AY108" s="20" t="s">
        <v>146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0" t="s">
        <v>86</v>
      </c>
      <c r="BK108" s="220">
        <f>ROUND(I108*H108,2)</f>
        <v>0</v>
      </c>
      <c r="BL108" s="20" t="s">
        <v>362</v>
      </c>
      <c r="BM108" s="219" t="s">
        <v>277</v>
      </c>
    </row>
    <row r="109" s="2" customFormat="1">
      <c r="A109" s="42"/>
      <c r="B109" s="43"/>
      <c r="C109" s="44"/>
      <c r="D109" s="221" t="s">
        <v>155</v>
      </c>
      <c r="E109" s="44"/>
      <c r="F109" s="222" t="s">
        <v>4377</v>
      </c>
      <c r="G109" s="44"/>
      <c r="H109" s="44"/>
      <c r="I109" s="223"/>
      <c r="J109" s="44"/>
      <c r="K109" s="44"/>
      <c r="L109" s="48"/>
      <c r="M109" s="224"/>
      <c r="N109" s="225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0" t="s">
        <v>155</v>
      </c>
      <c r="AU109" s="20" t="s">
        <v>164</v>
      </c>
    </row>
    <row r="110" s="12" customFormat="1" ht="20.88" customHeight="1">
      <c r="A110" s="12"/>
      <c r="B110" s="192"/>
      <c r="C110" s="193"/>
      <c r="D110" s="194" t="s">
        <v>77</v>
      </c>
      <c r="E110" s="206" t="s">
        <v>3667</v>
      </c>
      <c r="F110" s="206" t="s">
        <v>4378</v>
      </c>
      <c r="G110" s="193"/>
      <c r="H110" s="193"/>
      <c r="I110" s="196"/>
      <c r="J110" s="207">
        <f>BK110</f>
        <v>0</v>
      </c>
      <c r="K110" s="193"/>
      <c r="L110" s="198"/>
      <c r="M110" s="199"/>
      <c r="N110" s="200"/>
      <c r="O110" s="200"/>
      <c r="P110" s="201">
        <f>SUM(P111:P118)</f>
        <v>0</v>
      </c>
      <c r="Q110" s="200"/>
      <c r="R110" s="201">
        <f>SUM(R111:R118)</f>
        <v>0</v>
      </c>
      <c r="S110" s="200"/>
      <c r="T110" s="202">
        <f>SUM(T111:T118)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3" t="s">
        <v>86</v>
      </c>
      <c r="AT110" s="204" t="s">
        <v>77</v>
      </c>
      <c r="AU110" s="204" t="s">
        <v>88</v>
      </c>
      <c r="AY110" s="203" t="s">
        <v>146</v>
      </c>
      <c r="BK110" s="205">
        <f>SUM(BK111:BK118)</f>
        <v>0</v>
      </c>
    </row>
    <row r="111" s="2" customFormat="1" ht="16.5" customHeight="1">
      <c r="A111" s="42"/>
      <c r="B111" s="43"/>
      <c r="C111" s="265" t="s">
        <v>145</v>
      </c>
      <c r="D111" s="265" t="s">
        <v>286</v>
      </c>
      <c r="E111" s="266" t="s">
        <v>4379</v>
      </c>
      <c r="F111" s="267" t="s">
        <v>4380</v>
      </c>
      <c r="G111" s="268" t="s">
        <v>802</v>
      </c>
      <c r="H111" s="269">
        <v>3</v>
      </c>
      <c r="I111" s="270"/>
      <c r="J111" s="271">
        <f>ROUND(I111*H111,2)</f>
        <v>0</v>
      </c>
      <c r="K111" s="267" t="s">
        <v>3659</v>
      </c>
      <c r="L111" s="272"/>
      <c r="M111" s="273" t="s">
        <v>32</v>
      </c>
      <c r="N111" s="274" t="s">
        <v>49</v>
      </c>
      <c r="O111" s="88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19" t="s">
        <v>538</v>
      </c>
      <c r="AT111" s="219" t="s">
        <v>286</v>
      </c>
      <c r="AU111" s="219" t="s">
        <v>164</v>
      </c>
      <c r="AY111" s="20" t="s">
        <v>146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0" t="s">
        <v>86</v>
      </c>
      <c r="BK111" s="220">
        <f>ROUND(I111*H111,2)</f>
        <v>0</v>
      </c>
      <c r="BL111" s="20" t="s">
        <v>362</v>
      </c>
      <c r="BM111" s="219" t="s">
        <v>291</v>
      </c>
    </row>
    <row r="112" s="2" customFormat="1">
      <c r="A112" s="42"/>
      <c r="B112" s="43"/>
      <c r="C112" s="44"/>
      <c r="D112" s="221" t="s">
        <v>155</v>
      </c>
      <c r="E112" s="44"/>
      <c r="F112" s="222" t="s">
        <v>4380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155</v>
      </c>
      <c r="AU112" s="20" t="s">
        <v>164</v>
      </c>
    </row>
    <row r="113" s="2" customFormat="1" ht="16.5" customHeight="1">
      <c r="A113" s="42"/>
      <c r="B113" s="43"/>
      <c r="C113" s="265" t="s">
        <v>181</v>
      </c>
      <c r="D113" s="265" t="s">
        <v>286</v>
      </c>
      <c r="E113" s="266" t="s">
        <v>4155</v>
      </c>
      <c r="F113" s="267" t="s">
        <v>4381</v>
      </c>
      <c r="G113" s="268" t="s">
        <v>802</v>
      </c>
      <c r="H113" s="269">
        <v>3</v>
      </c>
      <c r="I113" s="270"/>
      <c r="J113" s="271">
        <f>ROUND(I113*H113,2)</f>
        <v>0</v>
      </c>
      <c r="K113" s="267" t="s">
        <v>3659</v>
      </c>
      <c r="L113" s="272"/>
      <c r="M113" s="273" t="s">
        <v>32</v>
      </c>
      <c r="N113" s="274" t="s">
        <v>49</v>
      </c>
      <c r="O113" s="88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19" t="s">
        <v>538</v>
      </c>
      <c r="AT113" s="219" t="s">
        <v>286</v>
      </c>
      <c r="AU113" s="219" t="s">
        <v>164</v>
      </c>
      <c r="AY113" s="20" t="s">
        <v>146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0" t="s">
        <v>86</v>
      </c>
      <c r="BK113" s="220">
        <f>ROUND(I113*H113,2)</f>
        <v>0</v>
      </c>
      <c r="BL113" s="20" t="s">
        <v>362</v>
      </c>
      <c r="BM113" s="219" t="s">
        <v>311</v>
      </c>
    </row>
    <row r="114" s="2" customFormat="1">
      <c r="A114" s="42"/>
      <c r="B114" s="43"/>
      <c r="C114" s="44"/>
      <c r="D114" s="221" t="s">
        <v>155</v>
      </c>
      <c r="E114" s="44"/>
      <c r="F114" s="222" t="s">
        <v>4381</v>
      </c>
      <c r="G114" s="44"/>
      <c r="H114" s="44"/>
      <c r="I114" s="223"/>
      <c r="J114" s="44"/>
      <c r="K114" s="44"/>
      <c r="L114" s="48"/>
      <c r="M114" s="224"/>
      <c r="N114" s="225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0" t="s">
        <v>155</v>
      </c>
      <c r="AU114" s="20" t="s">
        <v>164</v>
      </c>
    </row>
    <row r="115" s="2" customFormat="1" ht="16.5" customHeight="1">
      <c r="A115" s="42"/>
      <c r="B115" s="43"/>
      <c r="C115" s="265" t="s">
        <v>188</v>
      </c>
      <c r="D115" s="265" t="s">
        <v>286</v>
      </c>
      <c r="E115" s="266" t="s">
        <v>4382</v>
      </c>
      <c r="F115" s="267" t="s">
        <v>4383</v>
      </c>
      <c r="G115" s="268" t="s">
        <v>802</v>
      </c>
      <c r="H115" s="269">
        <v>1</v>
      </c>
      <c r="I115" s="270"/>
      <c r="J115" s="271">
        <f>ROUND(I115*H115,2)</f>
        <v>0</v>
      </c>
      <c r="K115" s="267" t="s">
        <v>3659</v>
      </c>
      <c r="L115" s="272"/>
      <c r="M115" s="273" t="s">
        <v>32</v>
      </c>
      <c r="N115" s="274" t="s">
        <v>49</v>
      </c>
      <c r="O115" s="88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19" t="s">
        <v>538</v>
      </c>
      <c r="AT115" s="219" t="s">
        <v>286</v>
      </c>
      <c r="AU115" s="219" t="s">
        <v>164</v>
      </c>
      <c r="AY115" s="20" t="s">
        <v>146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20" t="s">
        <v>86</v>
      </c>
      <c r="BK115" s="220">
        <f>ROUND(I115*H115,2)</f>
        <v>0</v>
      </c>
      <c r="BL115" s="20" t="s">
        <v>362</v>
      </c>
      <c r="BM115" s="219" t="s">
        <v>346</v>
      </c>
    </row>
    <row r="116" s="2" customFormat="1">
      <c r="A116" s="42"/>
      <c r="B116" s="43"/>
      <c r="C116" s="44"/>
      <c r="D116" s="221" t="s">
        <v>155</v>
      </c>
      <c r="E116" s="44"/>
      <c r="F116" s="222" t="s">
        <v>4383</v>
      </c>
      <c r="G116" s="44"/>
      <c r="H116" s="44"/>
      <c r="I116" s="223"/>
      <c r="J116" s="44"/>
      <c r="K116" s="44"/>
      <c r="L116" s="48"/>
      <c r="M116" s="224"/>
      <c r="N116" s="225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155</v>
      </c>
      <c r="AU116" s="20" t="s">
        <v>164</v>
      </c>
    </row>
    <row r="117" s="2" customFormat="1" ht="16.5" customHeight="1">
      <c r="A117" s="42"/>
      <c r="B117" s="43"/>
      <c r="C117" s="265" t="s">
        <v>277</v>
      </c>
      <c r="D117" s="265" t="s">
        <v>286</v>
      </c>
      <c r="E117" s="266" t="s">
        <v>4384</v>
      </c>
      <c r="F117" s="267" t="s">
        <v>4385</v>
      </c>
      <c r="G117" s="268" t="s">
        <v>802</v>
      </c>
      <c r="H117" s="269">
        <v>3</v>
      </c>
      <c r="I117" s="270"/>
      <c r="J117" s="271">
        <f>ROUND(I117*H117,2)</f>
        <v>0</v>
      </c>
      <c r="K117" s="267" t="s">
        <v>3659</v>
      </c>
      <c r="L117" s="272"/>
      <c r="M117" s="273" t="s">
        <v>32</v>
      </c>
      <c r="N117" s="274" t="s">
        <v>49</v>
      </c>
      <c r="O117" s="88"/>
      <c r="P117" s="217">
        <f>O117*H117</f>
        <v>0</v>
      </c>
      <c r="Q117" s="217">
        <v>0</v>
      </c>
      <c r="R117" s="217">
        <f>Q117*H117</f>
        <v>0</v>
      </c>
      <c r="S117" s="217">
        <v>0</v>
      </c>
      <c r="T117" s="218">
        <f>S117*H117</f>
        <v>0</v>
      </c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R117" s="219" t="s">
        <v>538</v>
      </c>
      <c r="AT117" s="219" t="s">
        <v>286</v>
      </c>
      <c r="AU117" s="219" t="s">
        <v>164</v>
      </c>
      <c r="AY117" s="20" t="s">
        <v>146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20" t="s">
        <v>86</v>
      </c>
      <c r="BK117" s="220">
        <f>ROUND(I117*H117,2)</f>
        <v>0</v>
      </c>
      <c r="BL117" s="20" t="s">
        <v>362</v>
      </c>
      <c r="BM117" s="219" t="s">
        <v>362</v>
      </c>
    </row>
    <row r="118" s="2" customFormat="1">
      <c r="A118" s="42"/>
      <c r="B118" s="43"/>
      <c r="C118" s="44"/>
      <c r="D118" s="221" t="s">
        <v>155</v>
      </c>
      <c r="E118" s="44"/>
      <c r="F118" s="222" t="s">
        <v>4385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155</v>
      </c>
      <c r="AU118" s="20" t="s">
        <v>164</v>
      </c>
    </row>
    <row r="119" s="12" customFormat="1" ht="20.88" customHeight="1">
      <c r="A119" s="12"/>
      <c r="B119" s="192"/>
      <c r="C119" s="193"/>
      <c r="D119" s="194" t="s">
        <v>77</v>
      </c>
      <c r="E119" s="206" t="s">
        <v>3691</v>
      </c>
      <c r="F119" s="206" t="s">
        <v>4386</v>
      </c>
      <c r="G119" s="193"/>
      <c r="H119" s="193"/>
      <c r="I119" s="196"/>
      <c r="J119" s="207">
        <f>BK119</f>
        <v>0</v>
      </c>
      <c r="K119" s="193"/>
      <c r="L119" s="198"/>
      <c r="M119" s="199"/>
      <c r="N119" s="200"/>
      <c r="O119" s="200"/>
      <c r="P119" s="201">
        <f>SUM(P120:P137)</f>
        <v>0</v>
      </c>
      <c r="Q119" s="200"/>
      <c r="R119" s="201">
        <f>SUM(R120:R137)</f>
        <v>0</v>
      </c>
      <c r="S119" s="200"/>
      <c r="T119" s="202">
        <f>SUM(T120:T137)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3" t="s">
        <v>86</v>
      </c>
      <c r="AT119" s="204" t="s">
        <v>77</v>
      </c>
      <c r="AU119" s="204" t="s">
        <v>88</v>
      </c>
      <c r="AY119" s="203" t="s">
        <v>146</v>
      </c>
      <c r="BK119" s="205">
        <f>SUM(BK120:BK137)</f>
        <v>0</v>
      </c>
    </row>
    <row r="120" s="2" customFormat="1" ht="16.5" customHeight="1">
      <c r="A120" s="42"/>
      <c r="B120" s="43"/>
      <c r="C120" s="265" t="s">
        <v>285</v>
      </c>
      <c r="D120" s="265" t="s">
        <v>286</v>
      </c>
      <c r="E120" s="266" t="s">
        <v>4387</v>
      </c>
      <c r="F120" s="267" t="s">
        <v>4388</v>
      </c>
      <c r="G120" s="268" t="s">
        <v>303</v>
      </c>
      <c r="H120" s="269">
        <v>100</v>
      </c>
      <c r="I120" s="270"/>
      <c r="J120" s="271">
        <f>ROUND(I120*H120,2)</f>
        <v>0</v>
      </c>
      <c r="K120" s="267" t="s">
        <v>3659</v>
      </c>
      <c r="L120" s="272"/>
      <c r="M120" s="273" t="s">
        <v>32</v>
      </c>
      <c r="N120" s="274" t="s">
        <v>49</v>
      </c>
      <c r="O120" s="88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19" t="s">
        <v>538</v>
      </c>
      <c r="AT120" s="219" t="s">
        <v>286</v>
      </c>
      <c r="AU120" s="219" t="s">
        <v>164</v>
      </c>
      <c r="AY120" s="20" t="s">
        <v>146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20" t="s">
        <v>86</v>
      </c>
      <c r="BK120" s="220">
        <f>ROUND(I120*H120,2)</f>
        <v>0</v>
      </c>
      <c r="BL120" s="20" t="s">
        <v>362</v>
      </c>
      <c r="BM120" s="219" t="s">
        <v>377</v>
      </c>
    </row>
    <row r="121" s="2" customFormat="1">
      <c r="A121" s="42"/>
      <c r="B121" s="43"/>
      <c r="C121" s="44"/>
      <c r="D121" s="221" t="s">
        <v>155</v>
      </c>
      <c r="E121" s="44"/>
      <c r="F121" s="222" t="s">
        <v>4388</v>
      </c>
      <c r="G121" s="44"/>
      <c r="H121" s="44"/>
      <c r="I121" s="223"/>
      <c r="J121" s="44"/>
      <c r="K121" s="44"/>
      <c r="L121" s="48"/>
      <c r="M121" s="224"/>
      <c r="N121" s="225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155</v>
      </c>
      <c r="AU121" s="20" t="s">
        <v>164</v>
      </c>
    </row>
    <row r="122" s="2" customFormat="1" ht="16.5" customHeight="1">
      <c r="A122" s="42"/>
      <c r="B122" s="43"/>
      <c r="C122" s="265" t="s">
        <v>291</v>
      </c>
      <c r="D122" s="265" t="s">
        <v>286</v>
      </c>
      <c r="E122" s="266" t="s">
        <v>4389</v>
      </c>
      <c r="F122" s="267" t="s">
        <v>4390</v>
      </c>
      <c r="G122" s="268" t="s">
        <v>303</v>
      </c>
      <c r="H122" s="269">
        <v>10</v>
      </c>
      <c r="I122" s="270"/>
      <c r="J122" s="271">
        <f>ROUND(I122*H122,2)</f>
        <v>0</v>
      </c>
      <c r="K122" s="267" t="s">
        <v>3659</v>
      </c>
      <c r="L122" s="272"/>
      <c r="M122" s="273" t="s">
        <v>32</v>
      </c>
      <c r="N122" s="274" t="s">
        <v>49</v>
      </c>
      <c r="O122" s="88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19" t="s">
        <v>538</v>
      </c>
      <c r="AT122" s="219" t="s">
        <v>286</v>
      </c>
      <c r="AU122" s="219" t="s">
        <v>164</v>
      </c>
      <c r="AY122" s="20" t="s">
        <v>146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0" t="s">
        <v>86</v>
      </c>
      <c r="BK122" s="220">
        <f>ROUND(I122*H122,2)</f>
        <v>0</v>
      </c>
      <c r="BL122" s="20" t="s">
        <v>362</v>
      </c>
      <c r="BM122" s="219" t="s">
        <v>432</v>
      </c>
    </row>
    <row r="123" s="2" customFormat="1">
      <c r="A123" s="42"/>
      <c r="B123" s="43"/>
      <c r="C123" s="44"/>
      <c r="D123" s="221" t="s">
        <v>155</v>
      </c>
      <c r="E123" s="44"/>
      <c r="F123" s="222" t="s">
        <v>4390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155</v>
      </c>
      <c r="AU123" s="20" t="s">
        <v>164</v>
      </c>
    </row>
    <row r="124" s="2" customFormat="1" ht="16.5" customHeight="1">
      <c r="A124" s="42"/>
      <c r="B124" s="43"/>
      <c r="C124" s="265" t="s">
        <v>300</v>
      </c>
      <c r="D124" s="265" t="s">
        <v>286</v>
      </c>
      <c r="E124" s="266" t="s">
        <v>4391</v>
      </c>
      <c r="F124" s="267" t="s">
        <v>4392</v>
      </c>
      <c r="G124" s="268" t="s">
        <v>303</v>
      </c>
      <c r="H124" s="269">
        <v>30</v>
      </c>
      <c r="I124" s="270"/>
      <c r="J124" s="271">
        <f>ROUND(I124*H124,2)</f>
        <v>0</v>
      </c>
      <c r="K124" s="267" t="s">
        <v>3659</v>
      </c>
      <c r="L124" s="272"/>
      <c r="M124" s="273" t="s">
        <v>32</v>
      </c>
      <c r="N124" s="274" t="s">
        <v>49</v>
      </c>
      <c r="O124" s="88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19" t="s">
        <v>538</v>
      </c>
      <c r="AT124" s="219" t="s">
        <v>286</v>
      </c>
      <c r="AU124" s="219" t="s">
        <v>164</v>
      </c>
      <c r="AY124" s="20" t="s">
        <v>146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86</v>
      </c>
      <c r="BK124" s="220">
        <f>ROUND(I124*H124,2)</f>
        <v>0</v>
      </c>
      <c r="BL124" s="20" t="s">
        <v>362</v>
      </c>
      <c r="BM124" s="219" t="s">
        <v>456</v>
      </c>
    </row>
    <row r="125" s="2" customFormat="1">
      <c r="A125" s="42"/>
      <c r="B125" s="43"/>
      <c r="C125" s="44"/>
      <c r="D125" s="221" t="s">
        <v>155</v>
      </c>
      <c r="E125" s="44"/>
      <c r="F125" s="222" t="s">
        <v>4392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155</v>
      </c>
      <c r="AU125" s="20" t="s">
        <v>164</v>
      </c>
    </row>
    <row r="126" s="2" customFormat="1" ht="16.5" customHeight="1">
      <c r="A126" s="42"/>
      <c r="B126" s="43"/>
      <c r="C126" s="265" t="s">
        <v>311</v>
      </c>
      <c r="D126" s="265" t="s">
        <v>286</v>
      </c>
      <c r="E126" s="266" t="s">
        <v>4393</v>
      </c>
      <c r="F126" s="267" t="s">
        <v>4394</v>
      </c>
      <c r="G126" s="268" t="s">
        <v>303</v>
      </c>
      <c r="H126" s="269">
        <v>90</v>
      </c>
      <c r="I126" s="270"/>
      <c r="J126" s="271">
        <f>ROUND(I126*H126,2)</f>
        <v>0</v>
      </c>
      <c r="K126" s="267" t="s">
        <v>3659</v>
      </c>
      <c r="L126" s="272"/>
      <c r="M126" s="273" t="s">
        <v>32</v>
      </c>
      <c r="N126" s="274" t="s">
        <v>49</v>
      </c>
      <c r="O126" s="88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19" t="s">
        <v>538</v>
      </c>
      <c r="AT126" s="219" t="s">
        <v>286</v>
      </c>
      <c r="AU126" s="219" t="s">
        <v>164</v>
      </c>
      <c r="AY126" s="20" t="s">
        <v>146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20" t="s">
        <v>86</v>
      </c>
      <c r="BK126" s="220">
        <f>ROUND(I126*H126,2)</f>
        <v>0</v>
      </c>
      <c r="BL126" s="20" t="s">
        <v>362</v>
      </c>
      <c r="BM126" s="219" t="s">
        <v>475</v>
      </c>
    </row>
    <row r="127" s="2" customFormat="1">
      <c r="A127" s="42"/>
      <c r="B127" s="43"/>
      <c r="C127" s="44"/>
      <c r="D127" s="221" t="s">
        <v>155</v>
      </c>
      <c r="E127" s="44"/>
      <c r="F127" s="222" t="s">
        <v>4394</v>
      </c>
      <c r="G127" s="44"/>
      <c r="H127" s="44"/>
      <c r="I127" s="223"/>
      <c r="J127" s="44"/>
      <c r="K127" s="44"/>
      <c r="L127" s="48"/>
      <c r="M127" s="224"/>
      <c r="N127" s="225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155</v>
      </c>
      <c r="AU127" s="20" t="s">
        <v>164</v>
      </c>
    </row>
    <row r="128" s="2" customFormat="1" ht="16.5" customHeight="1">
      <c r="A128" s="42"/>
      <c r="B128" s="43"/>
      <c r="C128" s="265" t="s">
        <v>319</v>
      </c>
      <c r="D128" s="265" t="s">
        <v>286</v>
      </c>
      <c r="E128" s="266" t="s">
        <v>4395</v>
      </c>
      <c r="F128" s="267" t="s">
        <v>4396</v>
      </c>
      <c r="G128" s="268" t="s">
        <v>303</v>
      </c>
      <c r="H128" s="269">
        <v>120</v>
      </c>
      <c r="I128" s="270"/>
      <c r="J128" s="271">
        <f>ROUND(I128*H128,2)</f>
        <v>0</v>
      </c>
      <c r="K128" s="267" t="s">
        <v>3659</v>
      </c>
      <c r="L128" s="272"/>
      <c r="M128" s="273" t="s">
        <v>32</v>
      </c>
      <c r="N128" s="274" t="s">
        <v>49</v>
      </c>
      <c r="O128" s="88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R128" s="219" t="s">
        <v>538</v>
      </c>
      <c r="AT128" s="219" t="s">
        <v>286</v>
      </c>
      <c r="AU128" s="219" t="s">
        <v>164</v>
      </c>
      <c r="AY128" s="20" t="s">
        <v>146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20" t="s">
        <v>86</v>
      </c>
      <c r="BK128" s="220">
        <f>ROUND(I128*H128,2)</f>
        <v>0</v>
      </c>
      <c r="BL128" s="20" t="s">
        <v>362</v>
      </c>
      <c r="BM128" s="219" t="s">
        <v>487</v>
      </c>
    </row>
    <row r="129" s="2" customFormat="1">
      <c r="A129" s="42"/>
      <c r="B129" s="43"/>
      <c r="C129" s="44"/>
      <c r="D129" s="221" t="s">
        <v>155</v>
      </c>
      <c r="E129" s="44"/>
      <c r="F129" s="222" t="s">
        <v>4396</v>
      </c>
      <c r="G129" s="44"/>
      <c r="H129" s="44"/>
      <c r="I129" s="223"/>
      <c r="J129" s="44"/>
      <c r="K129" s="44"/>
      <c r="L129" s="48"/>
      <c r="M129" s="224"/>
      <c r="N129" s="225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0" t="s">
        <v>155</v>
      </c>
      <c r="AU129" s="20" t="s">
        <v>164</v>
      </c>
    </row>
    <row r="130" s="2" customFormat="1" ht="16.5" customHeight="1">
      <c r="A130" s="42"/>
      <c r="B130" s="43"/>
      <c r="C130" s="265" t="s">
        <v>346</v>
      </c>
      <c r="D130" s="265" t="s">
        <v>286</v>
      </c>
      <c r="E130" s="266" t="s">
        <v>4397</v>
      </c>
      <c r="F130" s="267" t="s">
        <v>4398</v>
      </c>
      <c r="G130" s="268" t="s">
        <v>303</v>
      </c>
      <c r="H130" s="269">
        <v>70</v>
      </c>
      <c r="I130" s="270"/>
      <c r="J130" s="271">
        <f>ROUND(I130*H130,2)</f>
        <v>0</v>
      </c>
      <c r="K130" s="267" t="s">
        <v>3659</v>
      </c>
      <c r="L130" s="272"/>
      <c r="M130" s="273" t="s">
        <v>32</v>
      </c>
      <c r="N130" s="274" t="s">
        <v>49</v>
      </c>
      <c r="O130" s="88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R130" s="219" t="s">
        <v>538</v>
      </c>
      <c r="AT130" s="219" t="s">
        <v>286</v>
      </c>
      <c r="AU130" s="219" t="s">
        <v>164</v>
      </c>
      <c r="AY130" s="20" t="s">
        <v>146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20" t="s">
        <v>86</v>
      </c>
      <c r="BK130" s="220">
        <f>ROUND(I130*H130,2)</f>
        <v>0</v>
      </c>
      <c r="BL130" s="20" t="s">
        <v>362</v>
      </c>
      <c r="BM130" s="219" t="s">
        <v>500</v>
      </c>
    </row>
    <row r="131" s="2" customFormat="1">
      <c r="A131" s="42"/>
      <c r="B131" s="43"/>
      <c r="C131" s="44"/>
      <c r="D131" s="221" t="s">
        <v>155</v>
      </c>
      <c r="E131" s="44"/>
      <c r="F131" s="222" t="s">
        <v>4398</v>
      </c>
      <c r="G131" s="44"/>
      <c r="H131" s="44"/>
      <c r="I131" s="223"/>
      <c r="J131" s="44"/>
      <c r="K131" s="44"/>
      <c r="L131" s="48"/>
      <c r="M131" s="224"/>
      <c r="N131" s="22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155</v>
      </c>
      <c r="AU131" s="20" t="s">
        <v>164</v>
      </c>
    </row>
    <row r="132" s="2" customFormat="1" ht="16.5" customHeight="1">
      <c r="A132" s="42"/>
      <c r="B132" s="43"/>
      <c r="C132" s="265" t="s">
        <v>8</v>
      </c>
      <c r="D132" s="265" t="s">
        <v>286</v>
      </c>
      <c r="E132" s="266" t="s">
        <v>4399</v>
      </c>
      <c r="F132" s="267" t="s">
        <v>4400</v>
      </c>
      <c r="G132" s="268" t="s">
        <v>303</v>
      </c>
      <c r="H132" s="269">
        <v>380</v>
      </c>
      <c r="I132" s="270"/>
      <c r="J132" s="271">
        <f>ROUND(I132*H132,2)</f>
        <v>0</v>
      </c>
      <c r="K132" s="267" t="s">
        <v>3659</v>
      </c>
      <c r="L132" s="272"/>
      <c r="M132" s="273" t="s">
        <v>32</v>
      </c>
      <c r="N132" s="274" t="s">
        <v>49</v>
      </c>
      <c r="O132" s="88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19" t="s">
        <v>538</v>
      </c>
      <c r="AT132" s="219" t="s">
        <v>286</v>
      </c>
      <c r="AU132" s="219" t="s">
        <v>164</v>
      </c>
      <c r="AY132" s="20" t="s">
        <v>146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20" t="s">
        <v>86</v>
      </c>
      <c r="BK132" s="220">
        <f>ROUND(I132*H132,2)</f>
        <v>0</v>
      </c>
      <c r="BL132" s="20" t="s">
        <v>362</v>
      </c>
      <c r="BM132" s="219" t="s">
        <v>518</v>
      </c>
    </row>
    <row r="133" s="2" customFormat="1">
      <c r="A133" s="42"/>
      <c r="B133" s="43"/>
      <c r="C133" s="44"/>
      <c r="D133" s="221" t="s">
        <v>155</v>
      </c>
      <c r="E133" s="44"/>
      <c r="F133" s="222" t="s">
        <v>4400</v>
      </c>
      <c r="G133" s="44"/>
      <c r="H133" s="44"/>
      <c r="I133" s="223"/>
      <c r="J133" s="44"/>
      <c r="K133" s="44"/>
      <c r="L133" s="48"/>
      <c r="M133" s="224"/>
      <c r="N133" s="225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0" t="s">
        <v>155</v>
      </c>
      <c r="AU133" s="20" t="s">
        <v>164</v>
      </c>
    </row>
    <row r="134" s="2" customFormat="1" ht="16.5" customHeight="1">
      <c r="A134" s="42"/>
      <c r="B134" s="43"/>
      <c r="C134" s="265" t="s">
        <v>362</v>
      </c>
      <c r="D134" s="265" t="s">
        <v>286</v>
      </c>
      <c r="E134" s="266" t="s">
        <v>4401</v>
      </c>
      <c r="F134" s="267" t="s">
        <v>4402</v>
      </c>
      <c r="G134" s="268" t="s">
        <v>303</v>
      </c>
      <c r="H134" s="269">
        <v>80</v>
      </c>
      <c r="I134" s="270"/>
      <c r="J134" s="271">
        <f>ROUND(I134*H134,2)</f>
        <v>0</v>
      </c>
      <c r="K134" s="267" t="s">
        <v>3659</v>
      </c>
      <c r="L134" s="272"/>
      <c r="M134" s="273" t="s">
        <v>32</v>
      </c>
      <c r="N134" s="274" t="s">
        <v>49</v>
      </c>
      <c r="O134" s="88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R134" s="219" t="s">
        <v>538</v>
      </c>
      <c r="AT134" s="219" t="s">
        <v>286</v>
      </c>
      <c r="AU134" s="219" t="s">
        <v>164</v>
      </c>
      <c r="AY134" s="20" t="s">
        <v>146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20" t="s">
        <v>86</v>
      </c>
      <c r="BK134" s="220">
        <f>ROUND(I134*H134,2)</f>
        <v>0</v>
      </c>
      <c r="BL134" s="20" t="s">
        <v>362</v>
      </c>
      <c r="BM134" s="219" t="s">
        <v>538</v>
      </c>
    </row>
    <row r="135" s="2" customFormat="1">
      <c r="A135" s="42"/>
      <c r="B135" s="43"/>
      <c r="C135" s="44"/>
      <c r="D135" s="221" t="s">
        <v>155</v>
      </c>
      <c r="E135" s="44"/>
      <c r="F135" s="222" t="s">
        <v>4402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155</v>
      </c>
      <c r="AU135" s="20" t="s">
        <v>164</v>
      </c>
    </row>
    <row r="136" s="2" customFormat="1" ht="16.5" customHeight="1">
      <c r="A136" s="42"/>
      <c r="B136" s="43"/>
      <c r="C136" s="265" t="s">
        <v>368</v>
      </c>
      <c r="D136" s="265" t="s">
        <v>286</v>
      </c>
      <c r="E136" s="266" t="s">
        <v>4403</v>
      </c>
      <c r="F136" s="267" t="s">
        <v>4404</v>
      </c>
      <c r="G136" s="268" t="s">
        <v>303</v>
      </c>
      <c r="H136" s="269">
        <v>1360</v>
      </c>
      <c r="I136" s="270"/>
      <c r="J136" s="271">
        <f>ROUND(I136*H136,2)</f>
        <v>0</v>
      </c>
      <c r="K136" s="267" t="s">
        <v>3659</v>
      </c>
      <c r="L136" s="272"/>
      <c r="M136" s="273" t="s">
        <v>32</v>
      </c>
      <c r="N136" s="274" t="s">
        <v>49</v>
      </c>
      <c r="O136" s="88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19" t="s">
        <v>538</v>
      </c>
      <c r="AT136" s="219" t="s">
        <v>286</v>
      </c>
      <c r="AU136" s="219" t="s">
        <v>164</v>
      </c>
      <c r="AY136" s="20" t="s">
        <v>146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20" t="s">
        <v>86</v>
      </c>
      <c r="BK136" s="220">
        <f>ROUND(I136*H136,2)</f>
        <v>0</v>
      </c>
      <c r="BL136" s="20" t="s">
        <v>362</v>
      </c>
      <c r="BM136" s="219" t="s">
        <v>558</v>
      </c>
    </row>
    <row r="137" s="2" customFormat="1">
      <c r="A137" s="42"/>
      <c r="B137" s="43"/>
      <c r="C137" s="44"/>
      <c r="D137" s="221" t="s">
        <v>155</v>
      </c>
      <c r="E137" s="44"/>
      <c r="F137" s="222" t="s">
        <v>4404</v>
      </c>
      <c r="G137" s="44"/>
      <c r="H137" s="44"/>
      <c r="I137" s="223"/>
      <c r="J137" s="44"/>
      <c r="K137" s="44"/>
      <c r="L137" s="48"/>
      <c r="M137" s="224"/>
      <c r="N137" s="225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155</v>
      </c>
      <c r="AU137" s="20" t="s">
        <v>164</v>
      </c>
    </row>
    <row r="138" s="12" customFormat="1" ht="20.88" customHeight="1">
      <c r="A138" s="12"/>
      <c r="B138" s="192"/>
      <c r="C138" s="193"/>
      <c r="D138" s="194" t="s">
        <v>77</v>
      </c>
      <c r="E138" s="206" t="s">
        <v>3695</v>
      </c>
      <c r="F138" s="206" t="s">
        <v>4405</v>
      </c>
      <c r="G138" s="193"/>
      <c r="H138" s="193"/>
      <c r="I138" s="196"/>
      <c r="J138" s="207">
        <f>BK138</f>
        <v>0</v>
      </c>
      <c r="K138" s="193"/>
      <c r="L138" s="198"/>
      <c r="M138" s="199"/>
      <c r="N138" s="200"/>
      <c r="O138" s="200"/>
      <c r="P138" s="201">
        <f>SUM(P139:P152)</f>
        <v>0</v>
      </c>
      <c r="Q138" s="200"/>
      <c r="R138" s="201">
        <f>SUM(R139:R152)</f>
        <v>0</v>
      </c>
      <c r="S138" s="200"/>
      <c r="T138" s="202">
        <f>SUM(T139:T152)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3" t="s">
        <v>86</v>
      </c>
      <c r="AT138" s="204" t="s">
        <v>77</v>
      </c>
      <c r="AU138" s="204" t="s">
        <v>88</v>
      </c>
      <c r="AY138" s="203" t="s">
        <v>146</v>
      </c>
      <c r="BK138" s="205">
        <f>SUM(BK139:BK152)</f>
        <v>0</v>
      </c>
    </row>
    <row r="139" s="2" customFormat="1" ht="44.25" customHeight="1">
      <c r="A139" s="42"/>
      <c r="B139" s="43"/>
      <c r="C139" s="265" t="s">
        <v>377</v>
      </c>
      <c r="D139" s="265" t="s">
        <v>286</v>
      </c>
      <c r="E139" s="266" t="s">
        <v>4406</v>
      </c>
      <c r="F139" s="267" t="s">
        <v>4407</v>
      </c>
      <c r="G139" s="268" t="s">
        <v>802</v>
      </c>
      <c r="H139" s="269">
        <v>3</v>
      </c>
      <c r="I139" s="270"/>
      <c r="J139" s="271">
        <f>ROUND(I139*H139,2)</f>
        <v>0</v>
      </c>
      <c r="K139" s="267" t="s">
        <v>3659</v>
      </c>
      <c r="L139" s="272"/>
      <c r="M139" s="273" t="s">
        <v>32</v>
      </c>
      <c r="N139" s="274" t="s">
        <v>49</v>
      </c>
      <c r="O139" s="88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R139" s="219" t="s">
        <v>538</v>
      </c>
      <c r="AT139" s="219" t="s">
        <v>286</v>
      </c>
      <c r="AU139" s="219" t="s">
        <v>164</v>
      </c>
      <c r="AY139" s="20" t="s">
        <v>146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20" t="s">
        <v>86</v>
      </c>
      <c r="BK139" s="220">
        <f>ROUND(I139*H139,2)</f>
        <v>0</v>
      </c>
      <c r="BL139" s="20" t="s">
        <v>362</v>
      </c>
      <c r="BM139" s="219" t="s">
        <v>574</v>
      </c>
    </row>
    <row r="140" s="2" customFormat="1">
      <c r="A140" s="42"/>
      <c r="B140" s="43"/>
      <c r="C140" s="44"/>
      <c r="D140" s="221" t="s">
        <v>155</v>
      </c>
      <c r="E140" s="44"/>
      <c r="F140" s="222" t="s">
        <v>4407</v>
      </c>
      <c r="G140" s="44"/>
      <c r="H140" s="44"/>
      <c r="I140" s="223"/>
      <c r="J140" s="44"/>
      <c r="K140" s="44"/>
      <c r="L140" s="48"/>
      <c r="M140" s="224"/>
      <c r="N140" s="225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T140" s="20" t="s">
        <v>155</v>
      </c>
      <c r="AU140" s="20" t="s">
        <v>164</v>
      </c>
    </row>
    <row r="141" s="2" customFormat="1" ht="49.05" customHeight="1">
      <c r="A141" s="42"/>
      <c r="B141" s="43"/>
      <c r="C141" s="265" t="s">
        <v>422</v>
      </c>
      <c r="D141" s="265" t="s">
        <v>286</v>
      </c>
      <c r="E141" s="266" t="s">
        <v>4408</v>
      </c>
      <c r="F141" s="267" t="s">
        <v>4409</v>
      </c>
      <c r="G141" s="268" t="s">
        <v>303</v>
      </c>
      <c r="H141" s="269">
        <v>100</v>
      </c>
      <c r="I141" s="270"/>
      <c r="J141" s="271">
        <f>ROUND(I141*H141,2)</f>
        <v>0</v>
      </c>
      <c r="K141" s="267" t="s">
        <v>3659</v>
      </c>
      <c r="L141" s="272"/>
      <c r="M141" s="273" t="s">
        <v>32</v>
      </c>
      <c r="N141" s="274" t="s">
        <v>49</v>
      </c>
      <c r="O141" s="88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R141" s="219" t="s">
        <v>538</v>
      </c>
      <c r="AT141" s="219" t="s">
        <v>286</v>
      </c>
      <c r="AU141" s="219" t="s">
        <v>164</v>
      </c>
      <c r="AY141" s="20" t="s">
        <v>146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20" t="s">
        <v>86</v>
      </c>
      <c r="BK141" s="220">
        <f>ROUND(I141*H141,2)</f>
        <v>0</v>
      </c>
      <c r="BL141" s="20" t="s">
        <v>362</v>
      </c>
      <c r="BM141" s="219" t="s">
        <v>592</v>
      </c>
    </row>
    <row r="142" s="2" customFormat="1">
      <c r="A142" s="42"/>
      <c r="B142" s="43"/>
      <c r="C142" s="44"/>
      <c r="D142" s="221" t="s">
        <v>155</v>
      </c>
      <c r="E142" s="44"/>
      <c r="F142" s="222" t="s">
        <v>4409</v>
      </c>
      <c r="G142" s="44"/>
      <c r="H142" s="44"/>
      <c r="I142" s="223"/>
      <c r="J142" s="44"/>
      <c r="K142" s="44"/>
      <c r="L142" s="48"/>
      <c r="M142" s="224"/>
      <c r="N142" s="225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0" t="s">
        <v>155</v>
      </c>
      <c r="AU142" s="20" t="s">
        <v>164</v>
      </c>
    </row>
    <row r="143" s="2" customFormat="1" ht="24.15" customHeight="1">
      <c r="A143" s="42"/>
      <c r="B143" s="43"/>
      <c r="C143" s="265" t="s">
        <v>432</v>
      </c>
      <c r="D143" s="265" t="s">
        <v>286</v>
      </c>
      <c r="E143" s="266" t="s">
        <v>4410</v>
      </c>
      <c r="F143" s="267" t="s">
        <v>4411</v>
      </c>
      <c r="G143" s="268" t="s">
        <v>303</v>
      </c>
      <c r="H143" s="269">
        <v>2140</v>
      </c>
      <c r="I143" s="270"/>
      <c r="J143" s="271">
        <f>ROUND(I143*H143,2)</f>
        <v>0</v>
      </c>
      <c r="K143" s="267" t="s">
        <v>3659</v>
      </c>
      <c r="L143" s="272"/>
      <c r="M143" s="273" t="s">
        <v>32</v>
      </c>
      <c r="N143" s="274" t="s">
        <v>49</v>
      </c>
      <c r="O143" s="88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R143" s="219" t="s">
        <v>538</v>
      </c>
      <c r="AT143" s="219" t="s">
        <v>286</v>
      </c>
      <c r="AU143" s="219" t="s">
        <v>164</v>
      </c>
      <c r="AY143" s="20" t="s">
        <v>146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20" t="s">
        <v>86</v>
      </c>
      <c r="BK143" s="220">
        <f>ROUND(I143*H143,2)</f>
        <v>0</v>
      </c>
      <c r="BL143" s="20" t="s">
        <v>362</v>
      </c>
      <c r="BM143" s="219" t="s">
        <v>637</v>
      </c>
    </row>
    <row r="144" s="2" customFormat="1">
      <c r="A144" s="42"/>
      <c r="B144" s="43"/>
      <c r="C144" s="44"/>
      <c r="D144" s="221" t="s">
        <v>155</v>
      </c>
      <c r="E144" s="44"/>
      <c r="F144" s="222" t="s">
        <v>4411</v>
      </c>
      <c r="G144" s="44"/>
      <c r="H144" s="44"/>
      <c r="I144" s="223"/>
      <c r="J144" s="44"/>
      <c r="K144" s="44"/>
      <c r="L144" s="48"/>
      <c r="M144" s="224"/>
      <c r="N144" s="22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155</v>
      </c>
      <c r="AU144" s="20" t="s">
        <v>164</v>
      </c>
    </row>
    <row r="145" s="2" customFormat="1" ht="16.5" customHeight="1">
      <c r="A145" s="42"/>
      <c r="B145" s="43"/>
      <c r="C145" s="265" t="s">
        <v>7</v>
      </c>
      <c r="D145" s="265" t="s">
        <v>286</v>
      </c>
      <c r="E145" s="266" t="s">
        <v>4412</v>
      </c>
      <c r="F145" s="267" t="s">
        <v>4413</v>
      </c>
      <c r="G145" s="268" t="s">
        <v>303</v>
      </c>
      <c r="H145" s="269">
        <v>326</v>
      </c>
      <c r="I145" s="270"/>
      <c r="J145" s="271">
        <f>ROUND(I145*H145,2)</f>
        <v>0</v>
      </c>
      <c r="K145" s="267" t="s">
        <v>3659</v>
      </c>
      <c r="L145" s="272"/>
      <c r="M145" s="273" t="s">
        <v>32</v>
      </c>
      <c r="N145" s="274" t="s">
        <v>49</v>
      </c>
      <c r="O145" s="88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19" t="s">
        <v>538</v>
      </c>
      <c r="AT145" s="219" t="s">
        <v>286</v>
      </c>
      <c r="AU145" s="219" t="s">
        <v>164</v>
      </c>
      <c r="AY145" s="20" t="s">
        <v>146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20" t="s">
        <v>86</v>
      </c>
      <c r="BK145" s="220">
        <f>ROUND(I145*H145,2)</f>
        <v>0</v>
      </c>
      <c r="BL145" s="20" t="s">
        <v>362</v>
      </c>
      <c r="BM145" s="219" t="s">
        <v>680</v>
      </c>
    </row>
    <row r="146" s="2" customFormat="1">
      <c r="A146" s="42"/>
      <c r="B146" s="43"/>
      <c r="C146" s="44"/>
      <c r="D146" s="221" t="s">
        <v>155</v>
      </c>
      <c r="E146" s="44"/>
      <c r="F146" s="222" t="s">
        <v>4413</v>
      </c>
      <c r="G146" s="44"/>
      <c r="H146" s="44"/>
      <c r="I146" s="223"/>
      <c r="J146" s="44"/>
      <c r="K146" s="44"/>
      <c r="L146" s="48"/>
      <c r="M146" s="224"/>
      <c r="N146" s="225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155</v>
      </c>
      <c r="AU146" s="20" t="s">
        <v>164</v>
      </c>
    </row>
    <row r="147" s="2" customFormat="1" ht="16.5" customHeight="1">
      <c r="A147" s="42"/>
      <c r="B147" s="43"/>
      <c r="C147" s="265" t="s">
        <v>456</v>
      </c>
      <c r="D147" s="265" t="s">
        <v>286</v>
      </c>
      <c r="E147" s="266" t="s">
        <v>4414</v>
      </c>
      <c r="F147" s="267" t="s">
        <v>4415</v>
      </c>
      <c r="G147" s="268" t="s">
        <v>802</v>
      </c>
      <c r="H147" s="269">
        <v>1</v>
      </c>
      <c r="I147" s="270"/>
      <c r="J147" s="271">
        <f>ROUND(I147*H147,2)</f>
        <v>0</v>
      </c>
      <c r="K147" s="267" t="s">
        <v>3659</v>
      </c>
      <c r="L147" s="272"/>
      <c r="M147" s="273" t="s">
        <v>32</v>
      </c>
      <c r="N147" s="274" t="s">
        <v>49</v>
      </c>
      <c r="O147" s="88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19" t="s">
        <v>538</v>
      </c>
      <c r="AT147" s="219" t="s">
        <v>286</v>
      </c>
      <c r="AU147" s="219" t="s">
        <v>164</v>
      </c>
      <c r="AY147" s="20" t="s">
        <v>146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20" t="s">
        <v>86</v>
      </c>
      <c r="BK147" s="220">
        <f>ROUND(I147*H147,2)</f>
        <v>0</v>
      </c>
      <c r="BL147" s="20" t="s">
        <v>362</v>
      </c>
      <c r="BM147" s="219" t="s">
        <v>697</v>
      </c>
    </row>
    <row r="148" s="2" customFormat="1">
      <c r="A148" s="42"/>
      <c r="B148" s="43"/>
      <c r="C148" s="44"/>
      <c r="D148" s="221" t="s">
        <v>155</v>
      </c>
      <c r="E148" s="44"/>
      <c r="F148" s="222" t="s">
        <v>4415</v>
      </c>
      <c r="G148" s="44"/>
      <c r="H148" s="44"/>
      <c r="I148" s="223"/>
      <c r="J148" s="44"/>
      <c r="K148" s="44"/>
      <c r="L148" s="48"/>
      <c r="M148" s="224"/>
      <c r="N148" s="225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0" t="s">
        <v>155</v>
      </c>
      <c r="AU148" s="20" t="s">
        <v>164</v>
      </c>
    </row>
    <row r="149" s="2" customFormat="1" ht="16.5" customHeight="1">
      <c r="A149" s="42"/>
      <c r="B149" s="43"/>
      <c r="C149" s="265" t="s">
        <v>469</v>
      </c>
      <c r="D149" s="265" t="s">
        <v>286</v>
      </c>
      <c r="E149" s="266" t="s">
        <v>4416</v>
      </c>
      <c r="F149" s="267" t="s">
        <v>4417</v>
      </c>
      <c r="G149" s="268" t="s">
        <v>227</v>
      </c>
      <c r="H149" s="269">
        <v>0.59999999999999998</v>
      </c>
      <c r="I149" s="270"/>
      <c r="J149" s="271">
        <f>ROUND(I149*H149,2)</f>
        <v>0</v>
      </c>
      <c r="K149" s="267" t="s">
        <v>3659</v>
      </c>
      <c r="L149" s="272"/>
      <c r="M149" s="273" t="s">
        <v>32</v>
      </c>
      <c r="N149" s="274" t="s">
        <v>49</v>
      </c>
      <c r="O149" s="88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19" t="s">
        <v>538</v>
      </c>
      <c r="AT149" s="219" t="s">
        <v>286</v>
      </c>
      <c r="AU149" s="219" t="s">
        <v>164</v>
      </c>
      <c r="AY149" s="20" t="s">
        <v>146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20" t="s">
        <v>86</v>
      </c>
      <c r="BK149" s="220">
        <f>ROUND(I149*H149,2)</f>
        <v>0</v>
      </c>
      <c r="BL149" s="20" t="s">
        <v>362</v>
      </c>
      <c r="BM149" s="219" t="s">
        <v>704</v>
      </c>
    </row>
    <row r="150" s="2" customFormat="1">
      <c r="A150" s="42"/>
      <c r="B150" s="43"/>
      <c r="C150" s="44"/>
      <c r="D150" s="221" t="s">
        <v>155</v>
      </c>
      <c r="E150" s="44"/>
      <c r="F150" s="222" t="s">
        <v>4417</v>
      </c>
      <c r="G150" s="44"/>
      <c r="H150" s="44"/>
      <c r="I150" s="223"/>
      <c r="J150" s="44"/>
      <c r="K150" s="44"/>
      <c r="L150" s="48"/>
      <c r="M150" s="224"/>
      <c r="N150" s="225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0" t="s">
        <v>155</v>
      </c>
      <c r="AU150" s="20" t="s">
        <v>164</v>
      </c>
    </row>
    <row r="151" s="2" customFormat="1" ht="16.5" customHeight="1">
      <c r="A151" s="42"/>
      <c r="B151" s="43"/>
      <c r="C151" s="265" t="s">
        <v>475</v>
      </c>
      <c r="D151" s="265" t="s">
        <v>286</v>
      </c>
      <c r="E151" s="266" t="s">
        <v>4418</v>
      </c>
      <c r="F151" s="267" t="s">
        <v>4419</v>
      </c>
      <c r="G151" s="268" t="s">
        <v>303</v>
      </c>
      <c r="H151" s="269">
        <v>110</v>
      </c>
      <c r="I151" s="270"/>
      <c r="J151" s="271">
        <f>ROUND(I151*H151,2)</f>
        <v>0</v>
      </c>
      <c r="K151" s="267" t="s">
        <v>3659</v>
      </c>
      <c r="L151" s="272"/>
      <c r="M151" s="273" t="s">
        <v>32</v>
      </c>
      <c r="N151" s="274" t="s">
        <v>49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538</v>
      </c>
      <c r="AT151" s="219" t="s">
        <v>286</v>
      </c>
      <c r="AU151" s="219" t="s">
        <v>164</v>
      </c>
      <c r="AY151" s="20" t="s">
        <v>146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86</v>
      </c>
      <c r="BK151" s="220">
        <f>ROUND(I151*H151,2)</f>
        <v>0</v>
      </c>
      <c r="BL151" s="20" t="s">
        <v>362</v>
      </c>
      <c r="BM151" s="219" t="s">
        <v>717</v>
      </c>
    </row>
    <row r="152" s="2" customFormat="1">
      <c r="A152" s="42"/>
      <c r="B152" s="43"/>
      <c r="C152" s="44"/>
      <c r="D152" s="221" t="s">
        <v>155</v>
      </c>
      <c r="E152" s="44"/>
      <c r="F152" s="222" t="s">
        <v>4419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155</v>
      </c>
      <c r="AU152" s="20" t="s">
        <v>164</v>
      </c>
    </row>
    <row r="153" s="12" customFormat="1" ht="20.88" customHeight="1">
      <c r="A153" s="12"/>
      <c r="B153" s="192"/>
      <c r="C153" s="193"/>
      <c r="D153" s="194" t="s">
        <v>77</v>
      </c>
      <c r="E153" s="206" t="s">
        <v>3721</v>
      </c>
      <c r="F153" s="206" t="s">
        <v>4420</v>
      </c>
      <c r="G153" s="193"/>
      <c r="H153" s="193"/>
      <c r="I153" s="196"/>
      <c r="J153" s="207">
        <f>BK153</f>
        <v>0</v>
      </c>
      <c r="K153" s="193"/>
      <c r="L153" s="198"/>
      <c r="M153" s="199"/>
      <c r="N153" s="200"/>
      <c r="O153" s="200"/>
      <c r="P153" s="201">
        <f>SUM(P154:P157)</f>
        <v>0</v>
      </c>
      <c r="Q153" s="200"/>
      <c r="R153" s="201">
        <f>SUM(R154:R157)</f>
        <v>0</v>
      </c>
      <c r="S153" s="200"/>
      <c r="T153" s="202">
        <f>SUM(T154:T157)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3" t="s">
        <v>86</v>
      </c>
      <c r="AT153" s="204" t="s">
        <v>77</v>
      </c>
      <c r="AU153" s="204" t="s">
        <v>88</v>
      </c>
      <c r="AY153" s="203" t="s">
        <v>146</v>
      </c>
      <c r="BK153" s="205">
        <f>SUM(BK154:BK157)</f>
        <v>0</v>
      </c>
    </row>
    <row r="154" s="2" customFormat="1" ht="16.5" customHeight="1">
      <c r="A154" s="42"/>
      <c r="B154" s="43"/>
      <c r="C154" s="265" t="s">
        <v>481</v>
      </c>
      <c r="D154" s="265" t="s">
        <v>286</v>
      </c>
      <c r="E154" s="266" t="s">
        <v>3806</v>
      </c>
      <c r="F154" s="267" t="s">
        <v>4421</v>
      </c>
      <c r="G154" s="268" t="s">
        <v>303</v>
      </c>
      <c r="H154" s="269">
        <v>220</v>
      </c>
      <c r="I154" s="270"/>
      <c r="J154" s="271">
        <f>ROUND(I154*H154,2)</f>
        <v>0</v>
      </c>
      <c r="K154" s="267" t="s">
        <v>3659</v>
      </c>
      <c r="L154" s="272"/>
      <c r="M154" s="273" t="s">
        <v>32</v>
      </c>
      <c r="N154" s="274" t="s">
        <v>49</v>
      </c>
      <c r="O154" s="88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19" t="s">
        <v>538</v>
      </c>
      <c r="AT154" s="219" t="s">
        <v>286</v>
      </c>
      <c r="AU154" s="219" t="s">
        <v>164</v>
      </c>
      <c r="AY154" s="20" t="s">
        <v>146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0" t="s">
        <v>86</v>
      </c>
      <c r="BK154" s="220">
        <f>ROUND(I154*H154,2)</f>
        <v>0</v>
      </c>
      <c r="BL154" s="20" t="s">
        <v>362</v>
      </c>
      <c r="BM154" s="219" t="s">
        <v>732</v>
      </c>
    </row>
    <row r="155" s="2" customFormat="1">
      <c r="A155" s="42"/>
      <c r="B155" s="43"/>
      <c r="C155" s="44"/>
      <c r="D155" s="221" t="s">
        <v>155</v>
      </c>
      <c r="E155" s="44"/>
      <c r="F155" s="222" t="s">
        <v>4421</v>
      </c>
      <c r="G155" s="44"/>
      <c r="H155" s="44"/>
      <c r="I155" s="223"/>
      <c r="J155" s="44"/>
      <c r="K155" s="44"/>
      <c r="L155" s="48"/>
      <c r="M155" s="224"/>
      <c r="N155" s="22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155</v>
      </c>
      <c r="AU155" s="20" t="s">
        <v>164</v>
      </c>
    </row>
    <row r="156" s="2" customFormat="1" ht="16.5" customHeight="1">
      <c r="A156" s="42"/>
      <c r="B156" s="43"/>
      <c r="C156" s="265" t="s">
        <v>487</v>
      </c>
      <c r="D156" s="265" t="s">
        <v>286</v>
      </c>
      <c r="E156" s="266" t="s">
        <v>4422</v>
      </c>
      <c r="F156" s="267" t="s">
        <v>4423</v>
      </c>
      <c r="G156" s="268" t="s">
        <v>802</v>
      </c>
      <c r="H156" s="269">
        <v>8</v>
      </c>
      <c r="I156" s="270"/>
      <c r="J156" s="271">
        <f>ROUND(I156*H156,2)</f>
        <v>0</v>
      </c>
      <c r="K156" s="267" t="s">
        <v>3659</v>
      </c>
      <c r="L156" s="272"/>
      <c r="M156" s="273" t="s">
        <v>32</v>
      </c>
      <c r="N156" s="274" t="s">
        <v>49</v>
      </c>
      <c r="O156" s="88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19" t="s">
        <v>538</v>
      </c>
      <c r="AT156" s="219" t="s">
        <v>286</v>
      </c>
      <c r="AU156" s="219" t="s">
        <v>164</v>
      </c>
      <c r="AY156" s="20" t="s">
        <v>146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86</v>
      </c>
      <c r="BK156" s="220">
        <f>ROUND(I156*H156,2)</f>
        <v>0</v>
      </c>
      <c r="BL156" s="20" t="s">
        <v>362</v>
      </c>
      <c r="BM156" s="219" t="s">
        <v>743</v>
      </c>
    </row>
    <row r="157" s="2" customFormat="1">
      <c r="A157" s="42"/>
      <c r="B157" s="43"/>
      <c r="C157" s="44"/>
      <c r="D157" s="221" t="s">
        <v>155</v>
      </c>
      <c r="E157" s="44"/>
      <c r="F157" s="222" t="s">
        <v>4423</v>
      </c>
      <c r="G157" s="44"/>
      <c r="H157" s="44"/>
      <c r="I157" s="223"/>
      <c r="J157" s="44"/>
      <c r="K157" s="44"/>
      <c r="L157" s="48"/>
      <c r="M157" s="224"/>
      <c r="N157" s="225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0" t="s">
        <v>155</v>
      </c>
      <c r="AU157" s="20" t="s">
        <v>164</v>
      </c>
    </row>
    <row r="158" s="12" customFormat="1" ht="20.88" customHeight="1">
      <c r="A158" s="12"/>
      <c r="B158" s="192"/>
      <c r="C158" s="193"/>
      <c r="D158" s="194" t="s">
        <v>77</v>
      </c>
      <c r="E158" s="206" t="s">
        <v>3741</v>
      </c>
      <c r="F158" s="206" t="s">
        <v>2705</v>
      </c>
      <c r="G158" s="193"/>
      <c r="H158" s="193"/>
      <c r="I158" s="196"/>
      <c r="J158" s="207">
        <f>BK158</f>
        <v>0</v>
      </c>
      <c r="K158" s="193"/>
      <c r="L158" s="198"/>
      <c r="M158" s="199"/>
      <c r="N158" s="200"/>
      <c r="O158" s="200"/>
      <c r="P158" s="201">
        <f>SUM(P159:P160)</f>
        <v>0</v>
      </c>
      <c r="Q158" s="200"/>
      <c r="R158" s="201">
        <f>SUM(R159:R160)</f>
        <v>0</v>
      </c>
      <c r="S158" s="200"/>
      <c r="T158" s="202">
        <f>SUM(T159:T160)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3" t="s">
        <v>86</v>
      </c>
      <c r="AT158" s="204" t="s">
        <v>77</v>
      </c>
      <c r="AU158" s="204" t="s">
        <v>88</v>
      </c>
      <c r="AY158" s="203" t="s">
        <v>146</v>
      </c>
      <c r="BK158" s="205">
        <f>SUM(BK159:BK160)</f>
        <v>0</v>
      </c>
    </row>
    <row r="159" s="2" customFormat="1" ht="66.75" customHeight="1">
      <c r="A159" s="42"/>
      <c r="B159" s="43"/>
      <c r="C159" s="265" t="s">
        <v>495</v>
      </c>
      <c r="D159" s="265" t="s">
        <v>286</v>
      </c>
      <c r="E159" s="266" t="s">
        <v>3861</v>
      </c>
      <c r="F159" s="267" t="s">
        <v>4424</v>
      </c>
      <c r="G159" s="268" t="s">
        <v>32</v>
      </c>
      <c r="H159" s="269">
        <v>1</v>
      </c>
      <c r="I159" s="270"/>
      <c r="J159" s="271">
        <f>ROUND(I159*H159,2)</f>
        <v>0</v>
      </c>
      <c r="K159" s="267" t="s">
        <v>3659</v>
      </c>
      <c r="L159" s="272"/>
      <c r="M159" s="273" t="s">
        <v>32</v>
      </c>
      <c r="N159" s="274" t="s">
        <v>49</v>
      </c>
      <c r="O159" s="88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19" t="s">
        <v>538</v>
      </c>
      <c r="AT159" s="219" t="s">
        <v>286</v>
      </c>
      <c r="AU159" s="219" t="s">
        <v>164</v>
      </c>
      <c r="AY159" s="20" t="s">
        <v>146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20" t="s">
        <v>86</v>
      </c>
      <c r="BK159" s="220">
        <f>ROUND(I159*H159,2)</f>
        <v>0</v>
      </c>
      <c r="BL159" s="20" t="s">
        <v>362</v>
      </c>
      <c r="BM159" s="219" t="s">
        <v>755</v>
      </c>
    </row>
    <row r="160" s="2" customFormat="1">
      <c r="A160" s="42"/>
      <c r="B160" s="43"/>
      <c r="C160" s="44"/>
      <c r="D160" s="221" t="s">
        <v>155</v>
      </c>
      <c r="E160" s="44"/>
      <c r="F160" s="222" t="s">
        <v>4425</v>
      </c>
      <c r="G160" s="44"/>
      <c r="H160" s="44"/>
      <c r="I160" s="223"/>
      <c r="J160" s="44"/>
      <c r="K160" s="44"/>
      <c r="L160" s="48"/>
      <c r="M160" s="224"/>
      <c r="N160" s="225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0" t="s">
        <v>155</v>
      </c>
      <c r="AU160" s="20" t="s">
        <v>164</v>
      </c>
    </row>
    <row r="161" s="12" customFormat="1" ht="22.8" customHeight="1">
      <c r="A161" s="12"/>
      <c r="B161" s="192"/>
      <c r="C161" s="193"/>
      <c r="D161" s="194" t="s">
        <v>77</v>
      </c>
      <c r="E161" s="206" t="s">
        <v>3864</v>
      </c>
      <c r="F161" s="206" t="s">
        <v>4247</v>
      </c>
      <c r="G161" s="193"/>
      <c r="H161" s="193"/>
      <c r="I161" s="196"/>
      <c r="J161" s="207">
        <f>BK161</f>
        <v>0</v>
      </c>
      <c r="K161" s="193"/>
      <c r="L161" s="198"/>
      <c r="M161" s="199"/>
      <c r="N161" s="200"/>
      <c r="O161" s="200"/>
      <c r="P161" s="201">
        <f>P162+P172+P193+P214+P217+P224+P232+P236+P278+P281</f>
        <v>0</v>
      </c>
      <c r="Q161" s="200"/>
      <c r="R161" s="201">
        <f>R162+R172+R193+R214+R217+R224+R232+R236+R278+R281</f>
        <v>0</v>
      </c>
      <c r="S161" s="200"/>
      <c r="T161" s="202">
        <f>T162+T172+T193+T214+T217+T224+T232+T236+T278+T281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3" t="s">
        <v>86</v>
      </c>
      <c r="AT161" s="204" t="s">
        <v>77</v>
      </c>
      <c r="AU161" s="204" t="s">
        <v>86</v>
      </c>
      <c r="AY161" s="203" t="s">
        <v>146</v>
      </c>
      <c r="BK161" s="205">
        <f>BK162+BK172+BK193+BK214+BK217+BK224+BK232+BK236+BK278+BK281</f>
        <v>0</v>
      </c>
    </row>
    <row r="162" s="12" customFormat="1" ht="20.88" customHeight="1">
      <c r="A162" s="12"/>
      <c r="B162" s="192"/>
      <c r="C162" s="193"/>
      <c r="D162" s="194" t="s">
        <v>77</v>
      </c>
      <c r="E162" s="206" t="s">
        <v>3866</v>
      </c>
      <c r="F162" s="206" t="s">
        <v>3656</v>
      </c>
      <c r="G162" s="193"/>
      <c r="H162" s="193"/>
      <c r="I162" s="196"/>
      <c r="J162" s="207">
        <f>BK162</f>
        <v>0</v>
      </c>
      <c r="K162" s="193"/>
      <c r="L162" s="198"/>
      <c r="M162" s="199"/>
      <c r="N162" s="200"/>
      <c r="O162" s="200"/>
      <c r="P162" s="201">
        <f>SUM(P163:P171)</f>
        <v>0</v>
      </c>
      <c r="Q162" s="200"/>
      <c r="R162" s="201">
        <f>SUM(R163:R171)</f>
        <v>0</v>
      </c>
      <c r="S162" s="200"/>
      <c r="T162" s="202">
        <f>SUM(T163:T171)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3" t="s">
        <v>86</v>
      </c>
      <c r="AT162" s="204" t="s">
        <v>77</v>
      </c>
      <c r="AU162" s="204" t="s">
        <v>88</v>
      </c>
      <c r="AY162" s="203" t="s">
        <v>146</v>
      </c>
      <c r="BK162" s="205">
        <f>SUM(BK163:BK171)</f>
        <v>0</v>
      </c>
    </row>
    <row r="163" s="2" customFormat="1" ht="33" customHeight="1">
      <c r="A163" s="42"/>
      <c r="B163" s="43"/>
      <c r="C163" s="208" t="s">
        <v>500</v>
      </c>
      <c r="D163" s="208" t="s">
        <v>149</v>
      </c>
      <c r="E163" s="209" t="s">
        <v>3870</v>
      </c>
      <c r="F163" s="210" t="s">
        <v>3871</v>
      </c>
      <c r="G163" s="211" t="s">
        <v>802</v>
      </c>
      <c r="H163" s="212">
        <v>3</v>
      </c>
      <c r="I163" s="213"/>
      <c r="J163" s="214">
        <f>ROUND(I163*H163,2)</f>
        <v>0</v>
      </c>
      <c r="K163" s="210" t="s">
        <v>152</v>
      </c>
      <c r="L163" s="48"/>
      <c r="M163" s="215" t="s">
        <v>32</v>
      </c>
      <c r="N163" s="216" t="s">
        <v>49</v>
      </c>
      <c r="O163" s="88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19" t="s">
        <v>362</v>
      </c>
      <c r="AT163" s="219" t="s">
        <v>149</v>
      </c>
      <c r="AU163" s="219" t="s">
        <v>164</v>
      </c>
      <c r="AY163" s="20" t="s">
        <v>146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0" t="s">
        <v>86</v>
      </c>
      <c r="BK163" s="220">
        <f>ROUND(I163*H163,2)</f>
        <v>0</v>
      </c>
      <c r="BL163" s="20" t="s">
        <v>362</v>
      </c>
      <c r="BM163" s="219" t="s">
        <v>768</v>
      </c>
    </row>
    <row r="164" s="2" customFormat="1">
      <c r="A164" s="42"/>
      <c r="B164" s="43"/>
      <c r="C164" s="44"/>
      <c r="D164" s="221" t="s">
        <v>155</v>
      </c>
      <c r="E164" s="44"/>
      <c r="F164" s="222" t="s">
        <v>3871</v>
      </c>
      <c r="G164" s="44"/>
      <c r="H164" s="44"/>
      <c r="I164" s="223"/>
      <c r="J164" s="44"/>
      <c r="K164" s="44"/>
      <c r="L164" s="48"/>
      <c r="M164" s="224"/>
      <c r="N164" s="225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155</v>
      </c>
      <c r="AU164" s="20" t="s">
        <v>164</v>
      </c>
    </row>
    <row r="165" s="2" customFormat="1">
      <c r="A165" s="42"/>
      <c r="B165" s="43"/>
      <c r="C165" s="44"/>
      <c r="D165" s="226" t="s">
        <v>156</v>
      </c>
      <c r="E165" s="44"/>
      <c r="F165" s="227" t="s">
        <v>3872</v>
      </c>
      <c r="G165" s="44"/>
      <c r="H165" s="44"/>
      <c r="I165" s="223"/>
      <c r="J165" s="44"/>
      <c r="K165" s="44"/>
      <c r="L165" s="48"/>
      <c r="M165" s="224"/>
      <c r="N165" s="225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156</v>
      </c>
      <c r="AU165" s="20" t="s">
        <v>164</v>
      </c>
    </row>
    <row r="166" s="2" customFormat="1" ht="16.5" customHeight="1">
      <c r="A166" s="42"/>
      <c r="B166" s="43"/>
      <c r="C166" s="208" t="s">
        <v>509</v>
      </c>
      <c r="D166" s="208" t="s">
        <v>149</v>
      </c>
      <c r="E166" s="209" t="s">
        <v>4256</v>
      </c>
      <c r="F166" s="210" t="s">
        <v>4426</v>
      </c>
      <c r="G166" s="211" t="s">
        <v>2698</v>
      </c>
      <c r="H166" s="212">
        <v>6</v>
      </c>
      <c r="I166" s="213"/>
      <c r="J166" s="214">
        <f>ROUND(I166*H166,2)</f>
        <v>0</v>
      </c>
      <c r="K166" s="210" t="s">
        <v>2693</v>
      </c>
      <c r="L166" s="48"/>
      <c r="M166" s="215" t="s">
        <v>32</v>
      </c>
      <c r="N166" s="216" t="s">
        <v>49</v>
      </c>
      <c r="O166" s="88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19" t="s">
        <v>362</v>
      </c>
      <c r="AT166" s="219" t="s">
        <v>149</v>
      </c>
      <c r="AU166" s="219" t="s">
        <v>164</v>
      </c>
      <c r="AY166" s="20" t="s">
        <v>146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20" t="s">
        <v>86</v>
      </c>
      <c r="BK166" s="220">
        <f>ROUND(I166*H166,2)</f>
        <v>0</v>
      </c>
      <c r="BL166" s="20" t="s">
        <v>362</v>
      </c>
      <c r="BM166" s="219" t="s">
        <v>781</v>
      </c>
    </row>
    <row r="167" s="2" customFormat="1">
      <c r="A167" s="42"/>
      <c r="B167" s="43"/>
      <c r="C167" s="44"/>
      <c r="D167" s="221" t="s">
        <v>155</v>
      </c>
      <c r="E167" s="44"/>
      <c r="F167" s="222" t="s">
        <v>4427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155</v>
      </c>
      <c r="AU167" s="20" t="s">
        <v>164</v>
      </c>
    </row>
    <row r="168" s="2" customFormat="1" ht="24.15" customHeight="1">
      <c r="A168" s="42"/>
      <c r="B168" s="43"/>
      <c r="C168" s="208" t="s">
        <v>518</v>
      </c>
      <c r="D168" s="208" t="s">
        <v>149</v>
      </c>
      <c r="E168" s="209" t="s">
        <v>4428</v>
      </c>
      <c r="F168" s="210" t="s">
        <v>4429</v>
      </c>
      <c r="G168" s="211" t="s">
        <v>2698</v>
      </c>
      <c r="H168" s="212">
        <v>8</v>
      </c>
      <c r="I168" s="213"/>
      <c r="J168" s="214">
        <f>ROUND(I168*H168,2)</f>
        <v>0</v>
      </c>
      <c r="K168" s="210" t="s">
        <v>2693</v>
      </c>
      <c r="L168" s="48"/>
      <c r="M168" s="215" t="s">
        <v>32</v>
      </c>
      <c r="N168" s="216" t="s">
        <v>49</v>
      </c>
      <c r="O168" s="88"/>
      <c r="P168" s="217">
        <f>O168*H168</f>
        <v>0</v>
      </c>
      <c r="Q168" s="217">
        <v>0</v>
      </c>
      <c r="R168" s="217">
        <f>Q168*H168</f>
        <v>0</v>
      </c>
      <c r="S168" s="217">
        <v>0</v>
      </c>
      <c r="T168" s="218">
        <f>S168*H168</f>
        <v>0</v>
      </c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R168" s="219" t="s">
        <v>362</v>
      </c>
      <c r="AT168" s="219" t="s">
        <v>149</v>
      </c>
      <c r="AU168" s="219" t="s">
        <v>164</v>
      </c>
      <c r="AY168" s="20" t="s">
        <v>146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20" t="s">
        <v>86</v>
      </c>
      <c r="BK168" s="220">
        <f>ROUND(I168*H168,2)</f>
        <v>0</v>
      </c>
      <c r="BL168" s="20" t="s">
        <v>362</v>
      </c>
      <c r="BM168" s="219" t="s">
        <v>793</v>
      </c>
    </row>
    <row r="169" s="2" customFormat="1">
      <c r="A169" s="42"/>
      <c r="B169" s="43"/>
      <c r="C169" s="44"/>
      <c r="D169" s="221" t="s">
        <v>155</v>
      </c>
      <c r="E169" s="44"/>
      <c r="F169" s="222" t="s">
        <v>4429</v>
      </c>
      <c r="G169" s="44"/>
      <c r="H169" s="44"/>
      <c r="I169" s="223"/>
      <c r="J169" s="44"/>
      <c r="K169" s="44"/>
      <c r="L169" s="48"/>
      <c r="M169" s="224"/>
      <c r="N169" s="225"/>
      <c r="O169" s="88"/>
      <c r="P169" s="88"/>
      <c r="Q169" s="88"/>
      <c r="R169" s="88"/>
      <c r="S169" s="88"/>
      <c r="T169" s="89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T169" s="20" t="s">
        <v>155</v>
      </c>
      <c r="AU169" s="20" t="s">
        <v>164</v>
      </c>
    </row>
    <row r="170" s="2" customFormat="1" ht="37.8" customHeight="1">
      <c r="A170" s="42"/>
      <c r="B170" s="43"/>
      <c r="C170" s="208" t="s">
        <v>532</v>
      </c>
      <c r="D170" s="208" t="s">
        <v>149</v>
      </c>
      <c r="E170" s="209" t="s">
        <v>4430</v>
      </c>
      <c r="F170" s="210" t="s">
        <v>4431</v>
      </c>
      <c r="G170" s="211" t="s">
        <v>2698</v>
      </c>
      <c r="H170" s="212">
        <v>14</v>
      </c>
      <c r="I170" s="213"/>
      <c r="J170" s="214">
        <f>ROUND(I170*H170,2)</f>
        <v>0</v>
      </c>
      <c r="K170" s="210" t="s">
        <v>2693</v>
      </c>
      <c r="L170" s="48"/>
      <c r="M170" s="215" t="s">
        <v>32</v>
      </c>
      <c r="N170" s="216" t="s">
        <v>49</v>
      </c>
      <c r="O170" s="88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19" t="s">
        <v>362</v>
      </c>
      <c r="AT170" s="219" t="s">
        <v>149</v>
      </c>
      <c r="AU170" s="219" t="s">
        <v>164</v>
      </c>
      <c r="AY170" s="20" t="s">
        <v>146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20" t="s">
        <v>86</v>
      </c>
      <c r="BK170" s="220">
        <f>ROUND(I170*H170,2)</f>
        <v>0</v>
      </c>
      <c r="BL170" s="20" t="s">
        <v>362</v>
      </c>
      <c r="BM170" s="219" t="s">
        <v>811</v>
      </c>
    </row>
    <row r="171" s="2" customFormat="1">
      <c r="A171" s="42"/>
      <c r="B171" s="43"/>
      <c r="C171" s="44"/>
      <c r="D171" s="221" t="s">
        <v>155</v>
      </c>
      <c r="E171" s="44"/>
      <c r="F171" s="222" t="s">
        <v>4431</v>
      </c>
      <c r="G171" s="44"/>
      <c r="H171" s="44"/>
      <c r="I171" s="223"/>
      <c r="J171" s="44"/>
      <c r="K171" s="44"/>
      <c r="L171" s="48"/>
      <c r="M171" s="224"/>
      <c r="N171" s="225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155</v>
      </c>
      <c r="AU171" s="20" t="s">
        <v>164</v>
      </c>
    </row>
    <row r="172" s="12" customFormat="1" ht="20.88" customHeight="1">
      <c r="A172" s="12"/>
      <c r="B172" s="192"/>
      <c r="C172" s="193"/>
      <c r="D172" s="194" t="s">
        <v>77</v>
      </c>
      <c r="E172" s="206" t="s">
        <v>3876</v>
      </c>
      <c r="F172" s="206" t="s">
        <v>4378</v>
      </c>
      <c r="G172" s="193"/>
      <c r="H172" s="193"/>
      <c r="I172" s="196"/>
      <c r="J172" s="207">
        <f>BK172</f>
        <v>0</v>
      </c>
      <c r="K172" s="193"/>
      <c r="L172" s="198"/>
      <c r="M172" s="199"/>
      <c r="N172" s="200"/>
      <c r="O172" s="200"/>
      <c r="P172" s="201">
        <f>SUM(P173:P192)</f>
        <v>0</v>
      </c>
      <c r="Q172" s="200"/>
      <c r="R172" s="201">
        <f>SUM(R173:R192)</f>
        <v>0</v>
      </c>
      <c r="S172" s="200"/>
      <c r="T172" s="202">
        <f>SUM(T173:T192)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3" t="s">
        <v>86</v>
      </c>
      <c r="AT172" s="204" t="s">
        <v>77</v>
      </c>
      <c r="AU172" s="204" t="s">
        <v>88</v>
      </c>
      <c r="AY172" s="203" t="s">
        <v>146</v>
      </c>
      <c r="BK172" s="205">
        <f>SUM(BK173:BK192)</f>
        <v>0</v>
      </c>
    </row>
    <row r="173" s="2" customFormat="1" ht="16.5" customHeight="1">
      <c r="A173" s="42"/>
      <c r="B173" s="43"/>
      <c r="C173" s="208" t="s">
        <v>538</v>
      </c>
      <c r="D173" s="208" t="s">
        <v>149</v>
      </c>
      <c r="E173" s="209" t="s">
        <v>4432</v>
      </c>
      <c r="F173" s="210" t="s">
        <v>4433</v>
      </c>
      <c r="G173" s="211" t="s">
        <v>802</v>
      </c>
      <c r="H173" s="212">
        <v>3</v>
      </c>
      <c r="I173" s="213"/>
      <c r="J173" s="214">
        <f>ROUND(I173*H173,2)</f>
        <v>0</v>
      </c>
      <c r="K173" s="210" t="s">
        <v>152</v>
      </c>
      <c r="L173" s="48"/>
      <c r="M173" s="215" t="s">
        <v>32</v>
      </c>
      <c r="N173" s="216" t="s">
        <v>49</v>
      </c>
      <c r="O173" s="88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19" t="s">
        <v>362</v>
      </c>
      <c r="AT173" s="219" t="s">
        <v>149</v>
      </c>
      <c r="AU173" s="219" t="s">
        <v>164</v>
      </c>
      <c r="AY173" s="20" t="s">
        <v>146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20" t="s">
        <v>86</v>
      </c>
      <c r="BK173" s="220">
        <f>ROUND(I173*H173,2)</f>
        <v>0</v>
      </c>
      <c r="BL173" s="20" t="s">
        <v>362</v>
      </c>
      <c r="BM173" s="219" t="s">
        <v>823</v>
      </c>
    </row>
    <row r="174" s="2" customFormat="1">
      <c r="A174" s="42"/>
      <c r="B174" s="43"/>
      <c r="C174" s="44"/>
      <c r="D174" s="221" t="s">
        <v>155</v>
      </c>
      <c r="E174" s="44"/>
      <c r="F174" s="222" t="s">
        <v>4433</v>
      </c>
      <c r="G174" s="44"/>
      <c r="H174" s="44"/>
      <c r="I174" s="223"/>
      <c r="J174" s="44"/>
      <c r="K174" s="44"/>
      <c r="L174" s="48"/>
      <c r="M174" s="224"/>
      <c r="N174" s="225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0" t="s">
        <v>155</v>
      </c>
      <c r="AU174" s="20" t="s">
        <v>164</v>
      </c>
    </row>
    <row r="175" s="2" customFormat="1">
      <c r="A175" s="42"/>
      <c r="B175" s="43"/>
      <c r="C175" s="44"/>
      <c r="D175" s="226" t="s">
        <v>156</v>
      </c>
      <c r="E175" s="44"/>
      <c r="F175" s="227" t="s">
        <v>4434</v>
      </c>
      <c r="G175" s="44"/>
      <c r="H175" s="44"/>
      <c r="I175" s="223"/>
      <c r="J175" s="44"/>
      <c r="K175" s="44"/>
      <c r="L175" s="48"/>
      <c r="M175" s="224"/>
      <c r="N175" s="225"/>
      <c r="O175" s="88"/>
      <c r="P175" s="88"/>
      <c r="Q175" s="88"/>
      <c r="R175" s="88"/>
      <c r="S175" s="88"/>
      <c r="T175" s="89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T175" s="20" t="s">
        <v>156</v>
      </c>
      <c r="AU175" s="20" t="s">
        <v>164</v>
      </c>
    </row>
    <row r="176" s="2" customFormat="1" ht="16.5" customHeight="1">
      <c r="A176" s="42"/>
      <c r="B176" s="43"/>
      <c r="C176" s="208" t="s">
        <v>547</v>
      </c>
      <c r="D176" s="208" t="s">
        <v>149</v>
      </c>
      <c r="E176" s="209" t="s">
        <v>4435</v>
      </c>
      <c r="F176" s="210" t="s">
        <v>4436</v>
      </c>
      <c r="G176" s="211" t="s">
        <v>802</v>
      </c>
      <c r="H176" s="212">
        <v>3</v>
      </c>
      <c r="I176" s="213"/>
      <c r="J176" s="214">
        <f>ROUND(I176*H176,2)</f>
        <v>0</v>
      </c>
      <c r="K176" s="210" t="s">
        <v>152</v>
      </c>
      <c r="L176" s="48"/>
      <c r="M176" s="215" t="s">
        <v>32</v>
      </c>
      <c r="N176" s="216" t="s">
        <v>49</v>
      </c>
      <c r="O176" s="88"/>
      <c r="P176" s="217">
        <f>O176*H176</f>
        <v>0</v>
      </c>
      <c r="Q176" s="217">
        <v>0</v>
      </c>
      <c r="R176" s="217">
        <f>Q176*H176</f>
        <v>0</v>
      </c>
      <c r="S176" s="217">
        <v>0</v>
      </c>
      <c r="T176" s="218">
        <f>S176*H176</f>
        <v>0</v>
      </c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R176" s="219" t="s">
        <v>362</v>
      </c>
      <c r="AT176" s="219" t="s">
        <v>149</v>
      </c>
      <c r="AU176" s="219" t="s">
        <v>164</v>
      </c>
      <c r="AY176" s="20" t="s">
        <v>146</v>
      </c>
      <c r="BE176" s="220">
        <f>IF(N176="základní",J176,0)</f>
        <v>0</v>
      </c>
      <c r="BF176" s="220">
        <f>IF(N176="snížená",J176,0)</f>
        <v>0</v>
      </c>
      <c r="BG176" s="220">
        <f>IF(N176="zákl. přenesená",J176,0)</f>
        <v>0</v>
      </c>
      <c r="BH176" s="220">
        <f>IF(N176="sníž. přenesená",J176,0)</f>
        <v>0</v>
      </c>
      <c r="BI176" s="220">
        <f>IF(N176="nulová",J176,0)</f>
        <v>0</v>
      </c>
      <c r="BJ176" s="20" t="s">
        <v>86</v>
      </c>
      <c r="BK176" s="220">
        <f>ROUND(I176*H176,2)</f>
        <v>0</v>
      </c>
      <c r="BL176" s="20" t="s">
        <v>362</v>
      </c>
      <c r="BM176" s="219" t="s">
        <v>838</v>
      </c>
    </row>
    <row r="177" s="2" customFormat="1">
      <c r="A177" s="42"/>
      <c r="B177" s="43"/>
      <c r="C177" s="44"/>
      <c r="D177" s="221" t="s">
        <v>155</v>
      </c>
      <c r="E177" s="44"/>
      <c r="F177" s="222" t="s">
        <v>4436</v>
      </c>
      <c r="G177" s="44"/>
      <c r="H177" s="44"/>
      <c r="I177" s="223"/>
      <c r="J177" s="44"/>
      <c r="K177" s="44"/>
      <c r="L177" s="48"/>
      <c r="M177" s="224"/>
      <c r="N177" s="225"/>
      <c r="O177" s="88"/>
      <c r="P177" s="88"/>
      <c r="Q177" s="88"/>
      <c r="R177" s="88"/>
      <c r="S177" s="88"/>
      <c r="T177" s="89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T177" s="20" t="s">
        <v>155</v>
      </c>
      <c r="AU177" s="20" t="s">
        <v>164</v>
      </c>
    </row>
    <row r="178" s="2" customFormat="1">
      <c r="A178" s="42"/>
      <c r="B178" s="43"/>
      <c r="C178" s="44"/>
      <c r="D178" s="226" t="s">
        <v>156</v>
      </c>
      <c r="E178" s="44"/>
      <c r="F178" s="227" t="s">
        <v>4437</v>
      </c>
      <c r="G178" s="44"/>
      <c r="H178" s="44"/>
      <c r="I178" s="223"/>
      <c r="J178" s="44"/>
      <c r="K178" s="44"/>
      <c r="L178" s="48"/>
      <c r="M178" s="224"/>
      <c r="N178" s="225"/>
      <c r="O178" s="88"/>
      <c r="P178" s="88"/>
      <c r="Q178" s="88"/>
      <c r="R178" s="88"/>
      <c r="S178" s="88"/>
      <c r="T178" s="89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T178" s="20" t="s">
        <v>156</v>
      </c>
      <c r="AU178" s="20" t="s">
        <v>164</v>
      </c>
    </row>
    <row r="179" s="2" customFormat="1" ht="33" customHeight="1">
      <c r="A179" s="42"/>
      <c r="B179" s="43"/>
      <c r="C179" s="208" t="s">
        <v>558</v>
      </c>
      <c r="D179" s="208" t="s">
        <v>149</v>
      </c>
      <c r="E179" s="209" t="s">
        <v>4261</v>
      </c>
      <c r="F179" s="210" t="s">
        <v>4262</v>
      </c>
      <c r="G179" s="211" t="s">
        <v>802</v>
      </c>
      <c r="H179" s="212">
        <v>3</v>
      </c>
      <c r="I179" s="213"/>
      <c r="J179" s="214">
        <f>ROUND(I179*H179,2)</f>
        <v>0</v>
      </c>
      <c r="K179" s="210" t="s">
        <v>152</v>
      </c>
      <c r="L179" s="48"/>
      <c r="M179" s="215" t="s">
        <v>32</v>
      </c>
      <c r="N179" s="216" t="s">
        <v>49</v>
      </c>
      <c r="O179" s="88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19" t="s">
        <v>362</v>
      </c>
      <c r="AT179" s="219" t="s">
        <v>149</v>
      </c>
      <c r="AU179" s="219" t="s">
        <v>164</v>
      </c>
      <c r="AY179" s="20" t="s">
        <v>146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20" t="s">
        <v>86</v>
      </c>
      <c r="BK179" s="220">
        <f>ROUND(I179*H179,2)</f>
        <v>0</v>
      </c>
      <c r="BL179" s="20" t="s">
        <v>362</v>
      </c>
      <c r="BM179" s="219" t="s">
        <v>851</v>
      </c>
    </row>
    <row r="180" s="2" customFormat="1">
      <c r="A180" s="42"/>
      <c r="B180" s="43"/>
      <c r="C180" s="44"/>
      <c r="D180" s="221" t="s">
        <v>155</v>
      </c>
      <c r="E180" s="44"/>
      <c r="F180" s="222" t="s">
        <v>4262</v>
      </c>
      <c r="G180" s="44"/>
      <c r="H180" s="44"/>
      <c r="I180" s="223"/>
      <c r="J180" s="44"/>
      <c r="K180" s="44"/>
      <c r="L180" s="48"/>
      <c r="M180" s="224"/>
      <c r="N180" s="22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0" t="s">
        <v>155</v>
      </c>
      <c r="AU180" s="20" t="s">
        <v>164</v>
      </c>
    </row>
    <row r="181" s="2" customFormat="1">
      <c r="A181" s="42"/>
      <c r="B181" s="43"/>
      <c r="C181" s="44"/>
      <c r="D181" s="226" t="s">
        <v>156</v>
      </c>
      <c r="E181" s="44"/>
      <c r="F181" s="227" t="s">
        <v>4263</v>
      </c>
      <c r="G181" s="44"/>
      <c r="H181" s="44"/>
      <c r="I181" s="223"/>
      <c r="J181" s="44"/>
      <c r="K181" s="44"/>
      <c r="L181" s="48"/>
      <c r="M181" s="224"/>
      <c r="N181" s="225"/>
      <c r="O181" s="88"/>
      <c r="P181" s="88"/>
      <c r="Q181" s="88"/>
      <c r="R181" s="88"/>
      <c r="S181" s="88"/>
      <c r="T181" s="89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T181" s="20" t="s">
        <v>156</v>
      </c>
      <c r="AU181" s="20" t="s">
        <v>164</v>
      </c>
    </row>
    <row r="182" s="2" customFormat="1" ht="33" customHeight="1">
      <c r="A182" s="42"/>
      <c r="B182" s="43"/>
      <c r="C182" s="208" t="s">
        <v>568</v>
      </c>
      <c r="D182" s="208" t="s">
        <v>149</v>
      </c>
      <c r="E182" s="209" t="s">
        <v>4264</v>
      </c>
      <c r="F182" s="210" t="s">
        <v>4265</v>
      </c>
      <c r="G182" s="211" t="s">
        <v>802</v>
      </c>
      <c r="H182" s="212">
        <v>3</v>
      </c>
      <c r="I182" s="213"/>
      <c r="J182" s="214">
        <f>ROUND(I182*H182,2)</f>
        <v>0</v>
      </c>
      <c r="K182" s="210" t="s">
        <v>152</v>
      </c>
      <c r="L182" s="48"/>
      <c r="M182" s="215" t="s">
        <v>32</v>
      </c>
      <c r="N182" s="216" t="s">
        <v>49</v>
      </c>
      <c r="O182" s="88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19" t="s">
        <v>362</v>
      </c>
      <c r="AT182" s="219" t="s">
        <v>149</v>
      </c>
      <c r="AU182" s="219" t="s">
        <v>164</v>
      </c>
      <c r="AY182" s="20" t="s">
        <v>146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20" t="s">
        <v>86</v>
      </c>
      <c r="BK182" s="220">
        <f>ROUND(I182*H182,2)</f>
        <v>0</v>
      </c>
      <c r="BL182" s="20" t="s">
        <v>362</v>
      </c>
      <c r="BM182" s="219" t="s">
        <v>869</v>
      </c>
    </row>
    <row r="183" s="2" customFormat="1">
      <c r="A183" s="42"/>
      <c r="B183" s="43"/>
      <c r="C183" s="44"/>
      <c r="D183" s="221" t="s">
        <v>155</v>
      </c>
      <c r="E183" s="44"/>
      <c r="F183" s="222" t="s">
        <v>4265</v>
      </c>
      <c r="G183" s="44"/>
      <c r="H183" s="44"/>
      <c r="I183" s="223"/>
      <c r="J183" s="44"/>
      <c r="K183" s="44"/>
      <c r="L183" s="48"/>
      <c r="M183" s="224"/>
      <c r="N183" s="225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0" t="s">
        <v>155</v>
      </c>
      <c r="AU183" s="20" t="s">
        <v>164</v>
      </c>
    </row>
    <row r="184" s="2" customFormat="1">
      <c r="A184" s="42"/>
      <c r="B184" s="43"/>
      <c r="C184" s="44"/>
      <c r="D184" s="226" t="s">
        <v>156</v>
      </c>
      <c r="E184" s="44"/>
      <c r="F184" s="227" t="s">
        <v>4266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156</v>
      </c>
      <c r="AU184" s="20" t="s">
        <v>164</v>
      </c>
    </row>
    <row r="185" s="2" customFormat="1" ht="16.5" customHeight="1">
      <c r="A185" s="42"/>
      <c r="B185" s="43"/>
      <c r="C185" s="208" t="s">
        <v>574</v>
      </c>
      <c r="D185" s="208" t="s">
        <v>149</v>
      </c>
      <c r="E185" s="209" t="s">
        <v>4438</v>
      </c>
      <c r="F185" s="210" t="s">
        <v>4439</v>
      </c>
      <c r="G185" s="211" t="s">
        <v>2698</v>
      </c>
      <c r="H185" s="212">
        <v>8</v>
      </c>
      <c r="I185" s="213"/>
      <c r="J185" s="214">
        <f>ROUND(I185*H185,2)</f>
        <v>0</v>
      </c>
      <c r="K185" s="210" t="s">
        <v>2693</v>
      </c>
      <c r="L185" s="48"/>
      <c r="M185" s="215" t="s">
        <v>32</v>
      </c>
      <c r="N185" s="216" t="s">
        <v>49</v>
      </c>
      <c r="O185" s="88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R185" s="219" t="s">
        <v>362</v>
      </c>
      <c r="AT185" s="219" t="s">
        <v>149</v>
      </c>
      <c r="AU185" s="219" t="s">
        <v>164</v>
      </c>
      <c r="AY185" s="20" t="s">
        <v>146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20" t="s">
        <v>86</v>
      </c>
      <c r="BK185" s="220">
        <f>ROUND(I185*H185,2)</f>
        <v>0</v>
      </c>
      <c r="BL185" s="20" t="s">
        <v>362</v>
      </c>
      <c r="BM185" s="219" t="s">
        <v>884</v>
      </c>
    </row>
    <row r="186" s="2" customFormat="1">
      <c r="A186" s="42"/>
      <c r="B186" s="43"/>
      <c r="C186" s="44"/>
      <c r="D186" s="221" t="s">
        <v>155</v>
      </c>
      <c r="E186" s="44"/>
      <c r="F186" s="222" t="s">
        <v>4439</v>
      </c>
      <c r="G186" s="44"/>
      <c r="H186" s="44"/>
      <c r="I186" s="223"/>
      <c r="J186" s="44"/>
      <c r="K186" s="44"/>
      <c r="L186" s="48"/>
      <c r="M186" s="224"/>
      <c r="N186" s="225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0" t="s">
        <v>155</v>
      </c>
      <c r="AU186" s="20" t="s">
        <v>164</v>
      </c>
    </row>
    <row r="187" s="2" customFormat="1" ht="24.15" customHeight="1">
      <c r="A187" s="42"/>
      <c r="B187" s="43"/>
      <c r="C187" s="208" t="s">
        <v>580</v>
      </c>
      <c r="D187" s="208" t="s">
        <v>149</v>
      </c>
      <c r="E187" s="209" t="s">
        <v>3914</v>
      </c>
      <c r="F187" s="210" t="s">
        <v>3915</v>
      </c>
      <c r="G187" s="211" t="s">
        <v>802</v>
      </c>
      <c r="H187" s="212">
        <v>1</v>
      </c>
      <c r="I187" s="213"/>
      <c r="J187" s="214">
        <f>ROUND(I187*H187,2)</f>
        <v>0</v>
      </c>
      <c r="K187" s="210" t="s">
        <v>152</v>
      </c>
      <c r="L187" s="48"/>
      <c r="M187" s="215" t="s">
        <v>32</v>
      </c>
      <c r="N187" s="216" t="s">
        <v>49</v>
      </c>
      <c r="O187" s="88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R187" s="219" t="s">
        <v>362</v>
      </c>
      <c r="AT187" s="219" t="s">
        <v>149</v>
      </c>
      <c r="AU187" s="219" t="s">
        <v>164</v>
      </c>
      <c r="AY187" s="20" t="s">
        <v>146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20" t="s">
        <v>86</v>
      </c>
      <c r="BK187" s="220">
        <f>ROUND(I187*H187,2)</f>
        <v>0</v>
      </c>
      <c r="BL187" s="20" t="s">
        <v>362</v>
      </c>
      <c r="BM187" s="219" t="s">
        <v>895</v>
      </c>
    </row>
    <row r="188" s="2" customFormat="1">
      <c r="A188" s="42"/>
      <c r="B188" s="43"/>
      <c r="C188" s="44"/>
      <c r="D188" s="221" t="s">
        <v>155</v>
      </c>
      <c r="E188" s="44"/>
      <c r="F188" s="222" t="s">
        <v>3915</v>
      </c>
      <c r="G188" s="44"/>
      <c r="H188" s="44"/>
      <c r="I188" s="223"/>
      <c r="J188" s="44"/>
      <c r="K188" s="44"/>
      <c r="L188" s="48"/>
      <c r="M188" s="224"/>
      <c r="N188" s="225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0" t="s">
        <v>155</v>
      </c>
      <c r="AU188" s="20" t="s">
        <v>164</v>
      </c>
    </row>
    <row r="189" s="2" customFormat="1">
      <c r="A189" s="42"/>
      <c r="B189" s="43"/>
      <c r="C189" s="44"/>
      <c r="D189" s="226" t="s">
        <v>156</v>
      </c>
      <c r="E189" s="44"/>
      <c r="F189" s="227" t="s">
        <v>3916</v>
      </c>
      <c r="G189" s="44"/>
      <c r="H189" s="44"/>
      <c r="I189" s="223"/>
      <c r="J189" s="44"/>
      <c r="K189" s="44"/>
      <c r="L189" s="48"/>
      <c r="M189" s="224"/>
      <c r="N189" s="225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T189" s="20" t="s">
        <v>156</v>
      </c>
      <c r="AU189" s="20" t="s">
        <v>164</v>
      </c>
    </row>
    <row r="190" s="2" customFormat="1" ht="24.15" customHeight="1">
      <c r="A190" s="42"/>
      <c r="B190" s="43"/>
      <c r="C190" s="208" t="s">
        <v>592</v>
      </c>
      <c r="D190" s="208" t="s">
        <v>149</v>
      </c>
      <c r="E190" s="209" t="s">
        <v>4440</v>
      </c>
      <c r="F190" s="210" t="s">
        <v>4441</v>
      </c>
      <c r="G190" s="211" t="s">
        <v>802</v>
      </c>
      <c r="H190" s="212">
        <v>3</v>
      </c>
      <c r="I190" s="213"/>
      <c r="J190" s="214">
        <f>ROUND(I190*H190,2)</f>
        <v>0</v>
      </c>
      <c r="K190" s="210" t="s">
        <v>152</v>
      </c>
      <c r="L190" s="48"/>
      <c r="M190" s="215" t="s">
        <v>32</v>
      </c>
      <c r="N190" s="216" t="s">
        <v>49</v>
      </c>
      <c r="O190" s="88"/>
      <c r="P190" s="217">
        <f>O190*H190</f>
        <v>0</v>
      </c>
      <c r="Q190" s="217">
        <v>0</v>
      </c>
      <c r="R190" s="217">
        <f>Q190*H190</f>
        <v>0</v>
      </c>
      <c r="S190" s="217">
        <v>0</v>
      </c>
      <c r="T190" s="218">
        <f>S190*H190</f>
        <v>0</v>
      </c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R190" s="219" t="s">
        <v>362</v>
      </c>
      <c r="AT190" s="219" t="s">
        <v>149</v>
      </c>
      <c r="AU190" s="219" t="s">
        <v>164</v>
      </c>
      <c r="AY190" s="20" t="s">
        <v>146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20" t="s">
        <v>86</v>
      </c>
      <c r="BK190" s="220">
        <f>ROUND(I190*H190,2)</f>
        <v>0</v>
      </c>
      <c r="BL190" s="20" t="s">
        <v>362</v>
      </c>
      <c r="BM190" s="219" t="s">
        <v>919</v>
      </c>
    </row>
    <row r="191" s="2" customFormat="1">
      <c r="A191" s="42"/>
      <c r="B191" s="43"/>
      <c r="C191" s="44"/>
      <c r="D191" s="221" t="s">
        <v>155</v>
      </c>
      <c r="E191" s="44"/>
      <c r="F191" s="222" t="s">
        <v>4441</v>
      </c>
      <c r="G191" s="44"/>
      <c r="H191" s="44"/>
      <c r="I191" s="223"/>
      <c r="J191" s="44"/>
      <c r="K191" s="44"/>
      <c r="L191" s="48"/>
      <c r="M191" s="224"/>
      <c r="N191" s="225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0" t="s">
        <v>155</v>
      </c>
      <c r="AU191" s="20" t="s">
        <v>164</v>
      </c>
    </row>
    <row r="192" s="2" customFormat="1">
      <c r="A192" s="42"/>
      <c r="B192" s="43"/>
      <c r="C192" s="44"/>
      <c r="D192" s="226" t="s">
        <v>156</v>
      </c>
      <c r="E192" s="44"/>
      <c r="F192" s="227" t="s">
        <v>4442</v>
      </c>
      <c r="G192" s="44"/>
      <c r="H192" s="44"/>
      <c r="I192" s="223"/>
      <c r="J192" s="44"/>
      <c r="K192" s="44"/>
      <c r="L192" s="48"/>
      <c r="M192" s="224"/>
      <c r="N192" s="225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0" t="s">
        <v>156</v>
      </c>
      <c r="AU192" s="20" t="s">
        <v>164</v>
      </c>
    </row>
    <row r="193" s="12" customFormat="1" ht="20.88" customHeight="1">
      <c r="A193" s="12"/>
      <c r="B193" s="192"/>
      <c r="C193" s="193"/>
      <c r="D193" s="194" t="s">
        <v>77</v>
      </c>
      <c r="E193" s="206" t="s">
        <v>3895</v>
      </c>
      <c r="F193" s="206" t="s">
        <v>4386</v>
      </c>
      <c r="G193" s="193"/>
      <c r="H193" s="193"/>
      <c r="I193" s="196"/>
      <c r="J193" s="207">
        <f>BK193</f>
        <v>0</v>
      </c>
      <c r="K193" s="193"/>
      <c r="L193" s="198"/>
      <c r="M193" s="199"/>
      <c r="N193" s="200"/>
      <c r="O193" s="200"/>
      <c r="P193" s="201">
        <f>SUM(P194:P213)</f>
        <v>0</v>
      </c>
      <c r="Q193" s="200"/>
      <c r="R193" s="201">
        <f>SUM(R194:R213)</f>
        <v>0</v>
      </c>
      <c r="S193" s="200"/>
      <c r="T193" s="202">
        <f>SUM(T194:T213)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03" t="s">
        <v>86</v>
      </c>
      <c r="AT193" s="204" t="s">
        <v>77</v>
      </c>
      <c r="AU193" s="204" t="s">
        <v>88</v>
      </c>
      <c r="AY193" s="203" t="s">
        <v>146</v>
      </c>
      <c r="BK193" s="205">
        <f>SUM(BK194:BK213)</f>
        <v>0</v>
      </c>
    </row>
    <row r="194" s="2" customFormat="1" ht="44.25" customHeight="1">
      <c r="A194" s="42"/>
      <c r="B194" s="43"/>
      <c r="C194" s="208" t="s">
        <v>630</v>
      </c>
      <c r="D194" s="208" t="s">
        <v>149</v>
      </c>
      <c r="E194" s="209" t="s">
        <v>4443</v>
      </c>
      <c r="F194" s="210" t="s">
        <v>4444</v>
      </c>
      <c r="G194" s="211" t="s">
        <v>303</v>
      </c>
      <c r="H194" s="212">
        <v>100</v>
      </c>
      <c r="I194" s="213"/>
      <c r="J194" s="214">
        <f>ROUND(I194*H194,2)</f>
        <v>0</v>
      </c>
      <c r="K194" s="210" t="s">
        <v>4445</v>
      </c>
      <c r="L194" s="48"/>
      <c r="M194" s="215" t="s">
        <v>32</v>
      </c>
      <c r="N194" s="216" t="s">
        <v>49</v>
      </c>
      <c r="O194" s="88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R194" s="219" t="s">
        <v>362</v>
      </c>
      <c r="AT194" s="219" t="s">
        <v>149</v>
      </c>
      <c r="AU194" s="219" t="s">
        <v>164</v>
      </c>
      <c r="AY194" s="20" t="s">
        <v>146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20" t="s">
        <v>86</v>
      </c>
      <c r="BK194" s="220">
        <f>ROUND(I194*H194,2)</f>
        <v>0</v>
      </c>
      <c r="BL194" s="20" t="s">
        <v>362</v>
      </c>
      <c r="BM194" s="219" t="s">
        <v>930</v>
      </c>
    </row>
    <row r="195" s="2" customFormat="1">
      <c r="A195" s="42"/>
      <c r="B195" s="43"/>
      <c r="C195" s="44"/>
      <c r="D195" s="221" t="s">
        <v>155</v>
      </c>
      <c r="E195" s="44"/>
      <c r="F195" s="222" t="s">
        <v>4444</v>
      </c>
      <c r="G195" s="44"/>
      <c r="H195" s="44"/>
      <c r="I195" s="223"/>
      <c r="J195" s="44"/>
      <c r="K195" s="44"/>
      <c r="L195" s="48"/>
      <c r="M195" s="224"/>
      <c r="N195" s="22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155</v>
      </c>
      <c r="AU195" s="20" t="s">
        <v>164</v>
      </c>
    </row>
    <row r="196" s="2" customFormat="1">
      <c r="A196" s="42"/>
      <c r="B196" s="43"/>
      <c r="C196" s="44"/>
      <c r="D196" s="226" t="s">
        <v>156</v>
      </c>
      <c r="E196" s="44"/>
      <c r="F196" s="227" t="s">
        <v>4446</v>
      </c>
      <c r="G196" s="44"/>
      <c r="H196" s="44"/>
      <c r="I196" s="223"/>
      <c r="J196" s="44"/>
      <c r="K196" s="44"/>
      <c r="L196" s="48"/>
      <c r="M196" s="224"/>
      <c r="N196" s="225"/>
      <c r="O196" s="88"/>
      <c r="P196" s="88"/>
      <c r="Q196" s="88"/>
      <c r="R196" s="88"/>
      <c r="S196" s="88"/>
      <c r="T196" s="89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T196" s="20" t="s">
        <v>156</v>
      </c>
      <c r="AU196" s="20" t="s">
        <v>164</v>
      </c>
    </row>
    <row r="197" s="2" customFormat="1" ht="44.25" customHeight="1">
      <c r="A197" s="42"/>
      <c r="B197" s="43"/>
      <c r="C197" s="208" t="s">
        <v>637</v>
      </c>
      <c r="D197" s="208" t="s">
        <v>149</v>
      </c>
      <c r="E197" s="209" t="s">
        <v>4447</v>
      </c>
      <c r="F197" s="210" t="s">
        <v>4448</v>
      </c>
      <c r="G197" s="211" t="s">
        <v>303</v>
      </c>
      <c r="H197" s="212">
        <v>10</v>
      </c>
      <c r="I197" s="213"/>
      <c r="J197" s="214">
        <f>ROUND(I197*H197,2)</f>
        <v>0</v>
      </c>
      <c r="K197" s="210" t="s">
        <v>152</v>
      </c>
      <c r="L197" s="48"/>
      <c r="M197" s="215" t="s">
        <v>32</v>
      </c>
      <c r="N197" s="216" t="s">
        <v>49</v>
      </c>
      <c r="O197" s="88"/>
      <c r="P197" s="217">
        <f>O197*H197</f>
        <v>0</v>
      </c>
      <c r="Q197" s="217">
        <v>0</v>
      </c>
      <c r="R197" s="217">
        <f>Q197*H197</f>
        <v>0</v>
      </c>
      <c r="S197" s="217">
        <v>0</v>
      </c>
      <c r="T197" s="218">
        <f>S197*H197</f>
        <v>0</v>
      </c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R197" s="219" t="s">
        <v>362</v>
      </c>
      <c r="AT197" s="219" t="s">
        <v>149</v>
      </c>
      <c r="AU197" s="219" t="s">
        <v>164</v>
      </c>
      <c r="AY197" s="20" t="s">
        <v>146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20" t="s">
        <v>86</v>
      </c>
      <c r="BK197" s="220">
        <f>ROUND(I197*H197,2)</f>
        <v>0</v>
      </c>
      <c r="BL197" s="20" t="s">
        <v>362</v>
      </c>
      <c r="BM197" s="219" t="s">
        <v>941</v>
      </c>
    </row>
    <row r="198" s="2" customFormat="1">
      <c r="A198" s="42"/>
      <c r="B198" s="43"/>
      <c r="C198" s="44"/>
      <c r="D198" s="221" t="s">
        <v>155</v>
      </c>
      <c r="E198" s="44"/>
      <c r="F198" s="222" t="s">
        <v>4448</v>
      </c>
      <c r="G198" s="44"/>
      <c r="H198" s="44"/>
      <c r="I198" s="223"/>
      <c r="J198" s="44"/>
      <c r="K198" s="44"/>
      <c r="L198" s="48"/>
      <c r="M198" s="224"/>
      <c r="N198" s="225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0" t="s">
        <v>155</v>
      </c>
      <c r="AU198" s="20" t="s">
        <v>164</v>
      </c>
    </row>
    <row r="199" s="2" customFormat="1">
      <c r="A199" s="42"/>
      <c r="B199" s="43"/>
      <c r="C199" s="44"/>
      <c r="D199" s="226" t="s">
        <v>156</v>
      </c>
      <c r="E199" s="44"/>
      <c r="F199" s="227" t="s">
        <v>4449</v>
      </c>
      <c r="G199" s="44"/>
      <c r="H199" s="44"/>
      <c r="I199" s="223"/>
      <c r="J199" s="44"/>
      <c r="K199" s="44"/>
      <c r="L199" s="48"/>
      <c r="M199" s="224"/>
      <c r="N199" s="225"/>
      <c r="O199" s="88"/>
      <c r="P199" s="88"/>
      <c r="Q199" s="88"/>
      <c r="R199" s="88"/>
      <c r="S199" s="88"/>
      <c r="T199" s="89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T199" s="20" t="s">
        <v>156</v>
      </c>
      <c r="AU199" s="20" t="s">
        <v>164</v>
      </c>
    </row>
    <row r="200" s="2" customFormat="1" ht="44.25" customHeight="1">
      <c r="A200" s="42"/>
      <c r="B200" s="43"/>
      <c r="C200" s="208" t="s">
        <v>643</v>
      </c>
      <c r="D200" s="208" t="s">
        <v>149</v>
      </c>
      <c r="E200" s="209" t="s">
        <v>4450</v>
      </c>
      <c r="F200" s="210" t="s">
        <v>4451</v>
      </c>
      <c r="G200" s="211" t="s">
        <v>303</v>
      </c>
      <c r="H200" s="212">
        <v>30</v>
      </c>
      <c r="I200" s="213"/>
      <c r="J200" s="214">
        <f>ROUND(I200*H200,2)</f>
        <v>0</v>
      </c>
      <c r="K200" s="210" t="s">
        <v>152</v>
      </c>
      <c r="L200" s="48"/>
      <c r="M200" s="215" t="s">
        <v>32</v>
      </c>
      <c r="N200" s="216" t="s">
        <v>49</v>
      </c>
      <c r="O200" s="88"/>
      <c r="P200" s="217">
        <f>O200*H200</f>
        <v>0</v>
      </c>
      <c r="Q200" s="217">
        <v>0</v>
      </c>
      <c r="R200" s="217">
        <f>Q200*H200</f>
        <v>0</v>
      </c>
      <c r="S200" s="217">
        <v>0</v>
      </c>
      <c r="T200" s="218">
        <f>S200*H200</f>
        <v>0</v>
      </c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R200" s="219" t="s">
        <v>362</v>
      </c>
      <c r="AT200" s="219" t="s">
        <v>149</v>
      </c>
      <c r="AU200" s="219" t="s">
        <v>164</v>
      </c>
      <c r="AY200" s="20" t="s">
        <v>146</v>
      </c>
      <c r="BE200" s="220">
        <f>IF(N200="základní",J200,0)</f>
        <v>0</v>
      </c>
      <c r="BF200" s="220">
        <f>IF(N200="snížená",J200,0)</f>
        <v>0</v>
      </c>
      <c r="BG200" s="220">
        <f>IF(N200="zákl. přenesená",J200,0)</f>
        <v>0</v>
      </c>
      <c r="BH200" s="220">
        <f>IF(N200="sníž. přenesená",J200,0)</f>
        <v>0</v>
      </c>
      <c r="BI200" s="220">
        <f>IF(N200="nulová",J200,0)</f>
        <v>0</v>
      </c>
      <c r="BJ200" s="20" t="s">
        <v>86</v>
      </c>
      <c r="BK200" s="220">
        <f>ROUND(I200*H200,2)</f>
        <v>0</v>
      </c>
      <c r="BL200" s="20" t="s">
        <v>362</v>
      </c>
      <c r="BM200" s="219" t="s">
        <v>956</v>
      </c>
    </row>
    <row r="201" s="2" customFormat="1">
      <c r="A201" s="42"/>
      <c r="B201" s="43"/>
      <c r="C201" s="44"/>
      <c r="D201" s="221" t="s">
        <v>155</v>
      </c>
      <c r="E201" s="44"/>
      <c r="F201" s="222" t="s">
        <v>4451</v>
      </c>
      <c r="G201" s="44"/>
      <c r="H201" s="44"/>
      <c r="I201" s="223"/>
      <c r="J201" s="44"/>
      <c r="K201" s="44"/>
      <c r="L201" s="48"/>
      <c r="M201" s="224"/>
      <c r="N201" s="225"/>
      <c r="O201" s="88"/>
      <c r="P201" s="88"/>
      <c r="Q201" s="88"/>
      <c r="R201" s="88"/>
      <c r="S201" s="88"/>
      <c r="T201" s="89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T201" s="20" t="s">
        <v>155</v>
      </c>
      <c r="AU201" s="20" t="s">
        <v>164</v>
      </c>
    </row>
    <row r="202" s="2" customFormat="1">
      <c r="A202" s="42"/>
      <c r="B202" s="43"/>
      <c r="C202" s="44"/>
      <c r="D202" s="226" t="s">
        <v>156</v>
      </c>
      <c r="E202" s="44"/>
      <c r="F202" s="227" t="s">
        <v>4452</v>
      </c>
      <c r="G202" s="44"/>
      <c r="H202" s="44"/>
      <c r="I202" s="223"/>
      <c r="J202" s="44"/>
      <c r="K202" s="44"/>
      <c r="L202" s="48"/>
      <c r="M202" s="224"/>
      <c r="N202" s="225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0" t="s">
        <v>156</v>
      </c>
      <c r="AU202" s="20" t="s">
        <v>164</v>
      </c>
    </row>
    <row r="203" s="2" customFormat="1" ht="44.25" customHeight="1">
      <c r="A203" s="42"/>
      <c r="B203" s="43"/>
      <c r="C203" s="208" t="s">
        <v>680</v>
      </c>
      <c r="D203" s="208" t="s">
        <v>149</v>
      </c>
      <c r="E203" s="209" t="s">
        <v>4453</v>
      </c>
      <c r="F203" s="210" t="s">
        <v>4454</v>
      </c>
      <c r="G203" s="211" t="s">
        <v>303</v>
      </c>
      <c r="H203" s="212">
        <v>90</v>
      </c>
      <c r="I203" s="213"/>
      <c r="J203" s="214">
        <f>ROUND(I203*H203,2)</f>
        <v>0</v>
      </c>
      <c r="K203" s="210" t="s">
        <v>152</v>
      </c>
      <c r="L203" s="48"/>
      <c r="M203" s="215" t="s">
        <v>32</v>
      </c>
      <c r="N203" s="216" t="s">
        <v>49</v>
      </c>
      <c r="O203" s="88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R203" s="219" t="s">
        <v>362</v>
      </c>
      <c r="AT203" s="219" t="s">
        <v>149</v>
      </c>
      <c r="AU203" s="219" t="s">
        <v>164</v>
      </c>
      <c r="AY203" s="20" t="s">
        <v>146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20" t="s">
        <v>86</v>
      </c>
      <c r="BK203" s="220">
        <f>ROUND(I203*H203,2)</f>
        <v>0</v>
      </c>
      <c r="BL203" s="20" t="s">
        <v>362</v>
      </c>
      <c r="BM203" s="219" t="s">
        <v>963</v>
      </c>
    </row>
    <row r="204" s="2" customFormat="1">
      <c r="A204" s="42"/>
      <c r="B204" s="43"/>
      <c r="C204" s="44"/>
      <c r="D204" s="221" t="s">
        <v>155</v>
      </c>
      <c r="E204" s="44"/>
      <c r="F204" s="222" t="s">
        <v>4454</v>
      </c>
      <c r="G204" s="44"/>
      <c r="H204" s="44"/>
      <c r="I204" s="223"/>
      <c r="J204" s="44"/>
      <c r="K204" s="44"/>
      <c r="L204" s="48"/>
      <c r="M204" s="224"/>
      <c r="N204" s="225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T204" s="20" t="s">
        <v>155</v>
      </c>
      <c r="AU204" s="20" t="s">
        <v>164</v>
      </c>
    </row>
    <row r="205" s="2" customFormat="1">
      <c r="A205" s="42"/>
      <c r="B205" s="43"/>
      <c r="C205" s="44"/>
      <c r="D205" s="226" t="s">
        <v>156</v>
      </c>
      <c r="E205" s="44"/>
      <c r="F205" s="227" t="s">
        <v>4455</v>
      </c>
      <c r="G205" s="44"/>
      <c r="H205" s="44"/>
      <c r="I205" s="223"/>
      <c r="J205" s="44"/>
      <c r="K205" s="44"/>
      <c r="L205" s="48"/>
      <c r="M205" s="224"/>
      <c r="N205" s="225"/>
      <c r="O205" s="88"/>
      <c r="P205" s="88"/>
      <c r="Q205" s="88"/>
      <c r="R205" s="88"/>
      <c r="S205" s="88"/>
      <c r="T205" s="89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T205" s="20" t="s">
        <v>156</v>
      </c>
      <c r="AU205" s="20" t="s">
        <v>164</v>
      </c>
    </row>
    <row r="206" s="2" customFormat="1" ht="44.25" customHeight="1">
      <c r="A206" s="42"/>
      <c r="B206" s="43"/>
      <c r="C206" s="208" t="s">
        <v>692</v>
      </c>
      <c r="D206" s="208" t="s">
        <v>149</v>
      </c>
      <c r="E206" s="209" t="s">
        <v>3886</v>
      </c>
      <c r="F206" s="210" t="s">
        <v>4456</v>
      </c>
      <c r="G206" s="211" t="s">
        <v>303</v>
      </c>
      <c r="H206" s="212">
        <v>190</v>
      </c>
      <c r="I206" s="213"/>
      <c r="J206" s="214">
        <f>ROUND(I206*H206,2)</f>
        <v>0</v>
      </c>
      <c r="K206" s="210" t="s">
        <v>152</v>
      </c>
      <c r="L206" s="48"/>
      <c r="M206" s="215" t="s">
        <v>32</v>
      </c>
      <c r="N206" s="216" t="s">
        <v>49</v>
      </c>
      <c r="O206" s="88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R206" s="219" t="s">
        <v>362</v>
      </c>
      <c r="AT206" s="219" t="s">
        <v>149</v>
      </c>
      <c r="AU206" s="219" t="s">
        <v>164</v>
      </c>
      <c r="AY206" s="20" t="s">
        <v>146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20" t="s">
        <v>86</v>
      </c>
      <c r="BK206" s="220">
        <f>ROUND(I206*H206,2)</f>
        <v>0</v>
      </c>
      <c r="BL206" s="20" t="s">
        <v>362</v>
      </c>
      <c r="BM206" s="219" t="s">
        <v>974</v>
      </c>
    </row>
    <row r="207" s="2" customFormat="1">
      <c r="A207" s="42"/>
      <c r="B207" s="43"/>
      <c r="C207" s="44"/>
      <c r="D207" s="221" t="s">
        <v>155</v>
      </c>
      <c r="E207" s="44"/>
      <c r="F207" s="222" t="s">
        <v>4456</v>
      </c>
      <c r="G207" s="44"/>
      <c r="H207" s="44"/>
      <c r="I207" s="223"/>
      <c r="J207" s="44"/>
      <c r="K207" s="44"/>
      <c r="L207" s="48"/>
      <c r="M207" s="224"/>
      <c r="N207" s="225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0" t="s">
        <v>155</v>
      </c>
      <c r="AU207" s="20" t="s">
        <v>164</v>
      </c>
    </row>
    <row r="208" s="2" customFormat="1">
      <c r="A208" s="42"/>
      <c r="B208" s="43"/>
      <c r="C208" s="44"/>
      <c r="D208" s="226" t="s">
        <v>156</v>
      </c>
      <c r="E208" s="44"/>
      <c r="F208" s="227" t="s">
        <v>3888</v>
      </c>
      <c r="G208" s="44"/>
      <c r="H208" s="44"/>
      <c r="I208" s="223"/>
      <c r="J208" s="44"/>
      <c r="K208" s="44"/>
      <c r="L208" s="48"/>
      <c r="M208" s="224"/>
      <c r="N208" s="225"/>
      <c r="O208" s="88"/>
      <c r="P208" s="88"/>
      <c r="Q208" s="88"/>
      <c r="R208" s="88"/>
      <c r="S208" s="88"/>
      <c r="T208" s="89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T208" s="20" t="s">
        <v>156</v>
      </c>
      <c r="AU208" s="20" t="s">
        <v>164</v>
      </c>
    </row>
    <row r="209" s="2" customFormat="1" ht="16.5" customHeight="1">
      <c r="A209" s="42"/>
      <c r="B209" s="43"/>
      <c r="C209" s="208" t="s">
        <v>697</v>
      </c>
      <c r="D209" s="208" t="s">
        <v>149</v>
      </c>
      <c r="E209" s="209" t="s">
        <v>4457</v>
      </c>
      <c r="F209" s="210" t="s">
        <v>4400</v>
      </c>
      <c r="G209" s="211" t="s">
        <v>303</v>
      </c>
      <c r="H209" s="212">
        <v>380</v>
      </c>
      <c r="I209" s="213"/>
      <c r="J209" s="214">
        <f>ROUND(I209*H209,2)</f>
        <v>0</v>
      </c>
      <c r="K209" s="210" t="s">
        <v>152</v>
      </c>
      <c r="L209" s="48"/>
      <c r="M209" s="215" t="s">
        <v>32</v>
      </c>
      <c r="N209" s="216" t="s">
        <v>49</v>
      </c>
      <c r="O209" s="88"/>
      <c r="P209" s="217">
        <f>O209*H209</f>
        <v>0</v>
      </c>
      <c r="Q209" s="217">
        <v>0</v>
      </c>
      <c r="R209" s="217">
        <f>Q209*H209</f>
        <v>0</v>
      </c>
      <c r="S209" s="217">
        <v>0</v>
      </c>
      <c r="T209" s="218">
        <f>S209*H209</f>
        <v>0</v>
      </c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R209" s="219" t="s">
        <v>362</v>
      </c>
      <c r="AT209" s="219" t="s">
        <v>149</v>
      </c>
      <c r="AU209" s="219" t="s">
        <v>164</v>
      </c>
      <c r="AY209" s="20" t="s">
        <v>146</v>
      </c>
      <c r="BE209" s="220">
        <f>IF(N209="základní",J209,0)</f>
        <v>0</v>
      </c>
      <c r="BF209" s="220">
        <f>IF(N209="snížená",J209,0)</f>
        <v>0</v>
      </c>
      <c r="BG209" s="220">
        <f>IF(N209="zákl. přenesená",J209,0)</f>
        <v>0</v>
      </c>
      <c r="BH209" s="220">
        <f>IF(N209="sníž. přenesená",J209,0)</f>
        <v>0</v>
      </c>
      <c r="BI209" s="220">
        <f>IF(N209="nulová",J209,0)</f>
        <v>0</v>
      </c>
      <c r="BJ209" s="20" t="s">
        <v>86</v>
      </c>
      <c r="BK209" s="220">
        <f>ROUND(I209*H209,2)</f>
        <v>0</v>
      </c>
      <c r="BL209" s="20" t="s">
        <v>362</v>
      </c>
      <c r="BM209" s="219" t="s">
        <v>983</v>
      </c>
    </row>
    <row r="210" s="2" customFormat="1">
      <c r="A210" s="42"/>
      <c r="B210" s="43"/>
      <c r="C210" s="44"/>
      <c r="D210" s="221" t="s">
        <v>155</v>
      </c>
      <c r="E210" s="44"/>
      <c r="F210" s="222" t="s">
        <v>4400</v>
      </c>
      <c r="G210" s="44"/>
      <c r="H210" s="44"/>
      <c r="I210" s="223"/>
      <c r="J210" s="44"/>
      <c r="K210" s="44"/>
      <c r="L210" s="48"/>
      <c r="M210" s="224"/>
      <c r="N210" s="225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0" t="s">
        <v>155</v>
      </c>
      <c r="AU210" s="20" t="s">
        <v>164</v>
      </c>
    </row>
    <row r="211" s="2" customFormat="1">
      <c r="A211" s="42"/>
      <c r="B211" s="43"/>
      <c r="C211" s="44"/>
      <c r="D211" s="226" t="s">
        <v>156</v>
      </c>
      <c r="E211" s="44"/>
      <c r="F211" s="227" t="s">
        <v>4458</v>
      </c>
      <c r="G211" s="44"/>
      <c r="H211" s="44"/>
      <c r="I211" s="223"/>
      <c r="J211" s="44"/>
      <c r="K211" s="44"/>
      <c r="L211" s="48"/>
      <c r="M211" s="224"/>
      <c r="N211" s="225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0" t="s">
        <v>156</v>
      </c>
      <c r="AU211" s="20" t="s">
        <v>164</v>
      </c>
    </row>
    <row r="212" s="2" customFormat="1" ht="24.15" customHeight="1">
      <c r="A212" s="42"/>
      <c r="B212" s="43"/>
      <c r="C212" s="208" t="s">
        <v>699</v>
      </c>
      <c r="D212" s="208" t="s">
        <v>149</v>
      </c>
      <c r="E212" s="209" t="s">
        <v>3967</v>
      </c>
      <c r="F212" s="210" t="s">
        <v>4459</v>
      </c>
      <c r="G212" s="211" t="s">
        <v>2698</v>
      </c>
      <c r="H212" s="212">
        <v>52</v>
      </c>
      <c r="I212" s="213"/>
      <c r="J212" s="214">
        <f>ROUND(I212*H212,2)</f>
        <v>0</v>
      </c>
      <c r="K212" s="210" t="s">
        <v>2693</v>
      </c>
      <c r="L212" s="48"/>
      <c r="M212" s="215" t="s">
        <v>32</v>
      </c>
      <c r="N212" s="216" t="s">
        <v>49</v>
      </c>
      <c r="O212" s="88"/>
      <c r="P212" s="217">
        <f>O212*H212</f>
        <v>0</v>
      </c>
      <c r="Q212" s="217">
        <v>0</v>
      </c>
      <c r="R212" s="217">
        <f>Q212*H212</f>
        <v>0</v>
      </c>
      <c r="S212" s="217">
        <v>0</v>
      </c>
      <c r="T212" s="218">
        <f>S212*H212</f>
        <v>0</v>
      </c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R212" s="219" t="s">
        <v>362</v>
      </c>
      <c r="AT212" s="219" t="s">
        <v>149</v>
      </c>
      <c r="AU212" s="219" t="s">
        <v>164</v>
      </c>
      <c r="AY212" s="20" t="s">
        <v>146</v>
      </c>
      <c r="BE212" s="220">
        <f>IF(N212="základní",J212,0)</f>
        <v>0</v>
      </c>
      <c r="BF212" s="220">
        <f>IF(N212="snížená",J212,0)</f>
        <v>0</v>
      </c>
      <c r="BG212" s="220">
        <f>IF(N212="zákl. přenesená",J212,0)</f>
        <v>0</v>
      </c>
      <c r="BH212" s="220">
        <f>IF(N212="sníž. přenesená",J212,0)</f>
        <v>0</v>
      </c>
      <c r="BI212" s="220">
        <f>IF(N212="nulová",J212,0)</f>
        <v>0</v>
      </c>
      <c r="BJ212" s="20" t="s">
        <v>86</v>
      </c>
      <c r="BK212" s="220">
        <f>ROUND(I212*H212,2)</f>
        <v>0</v>
      </c>
      <c r="BL212" s="20" t="s">
        <v>362</v>
      </c>
      <c r="BM212" s="219" t="s">
        <v>995</v>
      </c>
    </row>
    <row r="213" s="2" customFormat="1">
      <c r="A213" s="42"/>
      <c r="B213" s="43"/>
      <c r="C213" s="44"/>
      <c r="D213" s="221" t="s">
        <v>155</v>
      </c>
      <c r="E213" s="44"/>
      <c r="F213" s="222" t="s">
        <v>4459</v>
      </c>
      <c r="G213" s="44"/>
      <c r="H213" s="44"/>
      <c r="I213" s="223"/>
      <c r="J213" s="44"/>
      <c r="K213" s="44"/>
      <c r="L213" s="48"/>
      <c r="M213" s="224"/>
      <c r="N213" s="225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T213" s="20" t="s">
        <v>155</v>
      </c>
      <c r="AU213" s="20" t="s">
        <v>164</v>
      </c>
    </row>
    <row r="214" s="12" customFormat="1" ht="20.88" customHeight="1">
      <c r="A214" s="12"/>
      <c r="B214" s="192"/>
      <c r="C214" s="193"/>
      <c r="D214" s="194" t="s">
        <v>77</v>
      </c>
      <c r="E214" s="206" t="s">
        <v>3898</v>
      </c>
      <c r="F214" s="206" t="s">
        <v>3692</v>
      </c>
      <c r="G214" s="193"/>
      <c r="H214" s="193"/>
      <c r="I214" s="196"/>
      <c r="J214" s="207">
        <f>BK214</f>
        <v>0</v>
      </c>
      <c r="K214" s="193"/>
      <c r="L214" s="198"/>
      <c r="M214" s="199"/>
      <c r="N214" s="200"/>
      <c r="O214" s="200"/>
      <c r="P214" s="201">
        <f>SUM(P215:P216)</f>
        <v>0</v>
      </c>
      <c r="Q214" s="200"/>
      <c r="R214" s="201">
        <f>SUM(R215:R216)</f>
        <v>0</v>
      </c>
      <c r="S214" s="200"/>
      <c r="T214" s="202">
        <f>SUM(T215:T216)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3" t="s">
        <v>86</v>
      </c>
      <c r="AT214" s="204" t="s">
        <v>77</v>
      </c>
      <c r="AU214" s="204" t="s">
        <v>88</v>
      </c>
      <c r="AY214" s="203" t="s">
        <v>146</v>
      </c>
      <c r="BK214" s="205">
        <f>SUM(BK215:BK216)</f>
        <v>0</v>
      </c>
    </row>
    <row r="215" s="2" customFormat="1" ht="44.25" customHeight="1">
      <c r="A215" s="42"/>
      <c r="B215" s="43"/>
      <c r="C215" s="208" t="s">
        <v>704</v>
      </c>
      <c r="D215" s="208" t="s">
        <v>149</v>
      </c>
      <c r="E215" s="209" t="s">
        <v>3984</v>
      </c>
      <c r="F215" s="210" t="s">
        <v>4460</v>
      </c>
      <c r="G215" s="211" t="s">
        <v>2698</v>
      </c>
      <c r="H215" s="212">
        <v>12</v>
      </c>
      <c r="I215" s="213"/>
      <c r="J215" s="214">
        <f>ROUND(I215*H215,2)</f>
        <v>0</v>
      </c>
      <c r="K215" s="210" t="s">
        <v>2693</v>
      </c>
      <c r="L215" s="48"/>
      <c r="M215" s="215" t="s">
        <v>32</v>
      </c>
      <c r="N215" s="216" t="s">
        <v>49</v>
      </c>
      <c r="O215" s="88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8">
        <f>S215*H215</f>
        <v>0</v>
      </c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R215" s="219" t="s">
        <v>362</v>
      </c>
      <c r="AT215" s="219" t="s">
        <v>149</v>
      </c>
      <c r="AU215" s="219" t="s">
        <v>164</v>
      </c>
      <c r="AY215" s="20" t="s">
        <v>146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20" t="s">
        <v>86</v>
      </c>
      <c r="BK215" s="220">
        <f>ROUND(I215*H215,2)</f>
        <v>0</v>
      </c>
      <c r="BL215" s="20" t="s">
        <v>362</v>
      </c>
      <c r="BM215" s="219" t="s">
        <v>1006</v>
      </c>
    </row>
    <row r="216" s="2" customFormat="1">
      <c r="A216" s="42"/>
      <c r="B216" s="43"/>
      <c r="C216" s="44"/>
      <c r="D216" s="221" t="s">
        <v>155</v>
      </c>
      <c r="E216" s="44"/>
      <c r="F216" s="222" t="s">
        <v>4460</v>
      </c>
      <c r="G216" s="44"/>
      <c r="H216" s="44"/>
      <c r="I216" s="223"/>
      <c r="J216" s="44"/>
      <c r="K216" s="44"/>
      <c r="L216" s="48"/>
      <c r="M216" s="224"/>
      <c r="N216" s="225"/>
      <c r="O216" s="88"/>
      <c r="P216" s="88"/>
      <c r="Q216" s="88"/>
      <c r="R216" s="88"/>
      <c r="S216" s="88"/>
      <c r="T216" s="89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T216" s="20" t="s">
        <v>155</v>
      </c>
      <c r="AU216" s="20" t="s">
        <v>164</v>
      </c>
    </row>
    <row r="217" s="12" customFormat="1" ht="20.88" customHeight="1">
      <c r="A217" s="12"/>
      <c r="B217" s="192"/>
      <c r="C217" s="193"/>
      <c r="D217" s="194" t="s">
        <v>77</v>
      </c>
      <c r="E217" s="206" t="s">
        <v>3932</v>
      </c>
      <c r="F217" s="206" t="s">
        <v>4420</v>
      </c>
      <c r="G217" s="193"/>
      <c r="H217" s="193"/>
      <c r="I217" s="196"/>
      <c r="J217" s="207">
        <f>BK217</f>
        <v>0</v>
      </c>
      <c r="K217" s="193"/>
      <c r="L217" s="198"/>
      <c r="M217" s="199"/>
      <c r="N217" s="200"/>
      <c r="O217" s="200"/>
      <c r="P217" s="201">
        <f>SUM(P218:P223)</f>
        <v>0</v>
      </c>
      <c r="Q217" s="200"/>
      <c r="R217" s="201">
        <f>SUM(R218:R223)</f>
        <v>0</v>
      </c>
      <c r="S217" s="200"/>
      <c r="T217" s="202">
        <f>SUM(T218:T223)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3" t="s">
        <v>86</v>
      </c>
      <c r="AT217" s="204" t="s">
        <v>77</v>
      </c>
      <c r="AU217" s="204" t="s">
        <v>88</v>
      </c>
      <c r="AY217" s="203" t="s">
        <v>146</v>
      </c>
      <c r="BK217" s="205">
        <f>SUM(BK218:BK223)</f>
        <v>0</v>
      </c>
    </row>
    <row r="218" s="2" customFormat="1" ht="24.15" customHeight="1">
      <c r="A218" s="42"/>
      <c r="B218" s="43"/>
      <c r="C218" s="208" t="s">
        <v>712</v>
      </c>
      <c r="D218" s="208" t="s">
        <v>149</v>
      </c>
      <c r="E218" s="209" t="s">
        <v>3986</v>
      </c>
      <c r="F218" s="210" t="s">
        <v>3987</v>
      </c>
      <c r="G218" s="211" t="s">
        <v>303</v>
      </c>
      <c r="H218" s="212">
        <v>8</v>
      </c>
      <c r="I218" s="213"/>
      <c r="J218" s="214">
        <f>ROUND(I218*H218,2)</f>
        <v>0</v>
      </c>
      <c r="K218" s="210" t="s">
        <v>152</v>
      </c>
      <c r="L218" s="48"/>
      <c r="M218" s="215" t="s">
        <v>32</v>
      </c>
      <c r="N218" s="216" t="s">
        <v>49</v>
      </c>
      <c r="O218" s="88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19" t="s">
        <v>362</v>
      </c>
      <c r="AT218" s="219" t="s">
        <v>149</v>
      </c>
      <c r="AU218" s="219" t="s">
        <v>164</v>
      </c>
      <c r="AY218" s="20" t="s">
        <v>146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86</v>
      </c>
      <c r="BK218" s="220">
        <f>ROUND(I218*H218,2)</f>
        <v>0</v>
      </c>
      <c r="BL218" s="20" t="s">
        <v>362</v>
      </c>
      <c r="BM218" s="219" t="s">
        <v>1018</v>
      </c>
    </row>
    <row r="219" s="2" customFormat="1">
      <c r="A219" s="42"/>
      <c r="B219" s="43"/>
      <c r="C219" s="44"/>
      <c r="D219" s="221" t="s">
        <v>155</v>
      </c>
      <c r="E219" s="44"/>
      <c r="F219" s="222" t="s">
        <v>3988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155</v>
      </c>
      <c r="AU219" s="20" t="s">
        <v>164</v>
      </c>
    </row>
    <row r="220" s="2" customFormat="1">
      <c r="A220" s="42"/>
      <c r="B220" s="43"/>
      <c r="C220" s="44"/>
      <c r="D220" s="226" t="s">
        <v>156</v>
      </c>
      <c r="E220" s="44"/>
      <c r="F220" s="227" t="s">
        <v>3989</v>
      </c>
      <c r="G220" s="44"/>
      <c r="H220" s="44"/>
      <c r="I220" s="223"/>
      <c r="J220" s="44"/>
      <c r="K220" s="44"/>
      <c r="L220" s="48"/>
      <c r="M220" s="224"/>
      <c r="N220" s="225"/>
      <c r="O220" s="88"/>
      <c r="P220" s="88"/>
      <c r="Q220" s="88"/>
      <c r="R220" s="88"/>
      <c r="S220" s="88"/>
      <c r="T220" s="89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T220" s="20" t="s">
        <v>156</v>
      </c>
      <c r="AU220" s="20" t="s">
        <v>164</v>
      </c>
    </row>
    <row r="221" s="2" customFormat="1" ht="49.05" customHeight="1">
      <c r="A221" s="42"/>
      <c r="B221" s="43"/>
      <c r="C221" s="208" t="s">
        <v>717</v>
      </c>
      <c r="D221" s="208" t="s">
        <v>149</v>
      </c>
      <c r="E221" s="209" t="s">
        <v>4461</v>
      </c>
      <c r="F221" s="210" t="s">
        <v>4462</v>
      </c>
      <c r="G221" s="211" t="s">
        <v>802</v>
      </c>
      <c r="H221" s="212">
        <v>220</v>
      </c>
      <c r="I221" s="213"/>
      <c r="J221" s="214">
        <f>ROUND(I221*H221,2)</f>
        <v>0</v>
      </c>
      <c r="K221" s="210" t="s">
        <v>152</v>
      </c>
      <c r="L221" s="48"/>
      <c r="M221" s="215" t="s">
        <v>32</v>
      </c>
      <c r="N221" s="216" t="s">
        <v>49</v>
      </c>
      <c r="O221" s="88"/>
      <c r="P221" s="217">
        <f>O221*H221</f>
        <v>0</v>
      </c>
      <c r="Q221" s="217">
        <v>0</v>
      </c>
      <c r="R221" s="217">
        <f>Q221*H221</f>
        <v>0</v>
      </c>
      <c r="S221" s="217">
        <v>0</v>
      </c>
      <c r="T221" s="218">
        <f>S221*H221</f>
        <v>0</v>
      </c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R221" s="219" t="s">
        <v>362</v>
      </c>
      <c r="AT221" s="219" t="s">
        <v>149</v>
      </c>
      <c r="AU221" s="219" t="s">
        <v>164</v>
      </c>
      <c r="AY221" s="20" t="s">
        <v>146</v>
      </c>
      <c r="BE221" s="220">
        <f>IF(N221="základní",J221,0)</f>
        <v>0</v>
      </c>
      <c r="BF221" s="220">
        <f>IF(N221="snížená",J221,0)</f>
        <v>0</v>
      </c>
      <c r="BG221" s="220">
        <f>IF(N221="zákl. přenesená",J221,0)</f>
        <v>0</v>
      </c>
      <c r="BH221" s="220">
        <f>IF(N221="sníž. přenesená",J221,0)</f>
        <v>0</v>
      </c>
      <c r="BI221" s="220">
        <f>IF(N221="nulová",J221,0)</f>
        <v>0</v>
      </c>
      <c r="BJ221" s="20" t="s">
        <v>86</v>
      </c>
      <c r="BK221" s="220">
        <f>ROUND(I221*H221,2)</f>
        <v>0</v>
      </c>
      <c r="BL221" s="20" t="s">
        <v>362</v>
      </c>
      <c r="BM221" s="219" t="s">
        <v>1030</v>
      </c>
    </row>
    <row r="222" s="2" customFormat="1">
      <c r="A222" s="42"/>
      <c r="B222" s="43"/>
      <c r="C222" s="44"/>
      <c r="D222" s="221" t="s">
        <v>155</v>
      </c>
      <c r="E222" s="44"/>
      <c r="F222" s="222" t="s">
        <v>4462</v>
      </c>
      <c r="G222" s="44"/>
      <c r="H222" s="44"/>
      <c r="I222" s="223"/>
      <c r="J222" s="44"/>
      <c r="K222" s="44"/>
      <c r="L222" s="48"/>
      <c r="M222" s="224"/>
      <c r="N222" s="225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T222" s="20" t="s">
        <v>155</v>
      </c>
      <c r="AU222" s="20" t="s">
        <v>164</v>
      </c>
    </row>
    <row r="223" s="2" customFormat="1">
      <c r="A223" s="42"/>
      <c r="B223" s="43"/>
      <c r="C223" s="44"/>
      <c r="D223" s="226" t="s">
        <v>156</v>
      </c>
      <c r="E223" s="44"/>
      <c r="F223" s="227" t="s">
        <v>4463</v>
      </c>
      <c r="G223" s="44"/>
      <c r="H223" s="44"/>
      <c r="I223" s="223"/>
      <c r="J223" s="44"/>
      <c r="K223" s="44"/>
      <c r="L223" s="48"/>
      <c r="M223" s="224"/>
      <c r="N223" s="225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0" t="s">
        <v>156</v>
      </c>
      <c r="AU223" s="20" t="s">
        <v>164</v>
      </c>
    </row>
    <row r="224" s="12" customFormat="1" ht="20.88" customHeight="1">
      <c r="A224" s="12"/>
      <c r="B224" s="192"/>
      <c r="C224" s="193"/>
      <c r="D224" s="194" t="s">
        <v>77</v>
      </c>
      <c r="E224" s="206" t="s">
        <v>3950</v>
      </c>
      <c r="F224" s="206" t="s">
        <v>4464</v>
      </c>
      <c r="G224" s="193"/>
      <c r="H224" s="193"/>
      <c r="I224" s="196"/>
      <c r="J224" s="207">
        <f>BK224</f>
        <v>0</v>
      </c>
      <c r="K224" s="193"/>
      <c r="L224" s="198"/>
      <c r="M224" s="199"/>
      <c r="N224" s="200"/>
      <c r="O224" s="200"/>
      <c r="P224" s="201">
        <f>SUM(P225:P231)</f>
        <v>0</v>
      </c>
      <c r="Q224" s="200"/>
      <c r="R224" s="201">
        <f>SUM(R225:R231)</f>
        <v>0</v>
      </c>
      <c r="S224" s="200"/>
      <c r="T224" s="202">
        <f>SUM(T225:T231)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3" t="s">
        <v>86</v>
      </c>
      <c r="AT224" s="204" t="s">
        <v>77</v>
      </c>
      <c r="AU224" s="204" t="s">
        <v>88</v>
      </c>
      <c r="AY224" s="203" t="s">
        <v>146</v>
      </c>
      <c r="BK224" s="205">
        <f>SUM(BK225:BK231)</f>
        <v>0</v>
      </c>
    </row>
    <row r="225" s="2" customFormat="1" ht="24.15" customHeight="1">
      <c r="A225" s="42"/>
      <c r="B225" s="43"/>
      <c r="C225" s="208" t="s">
        <v>724</v>
      </c>
      <c r="D225" s="208" t="s">
        <v>149</v>
      </c>
      <c r="E225" s="209" t="s">
        <v>4465</v>
      </c>
      <c r="F225" s="210" t="s">
        <v>4466</v>
      </c>
      <c r="G225" s="211" t="s">
        <v>802</v>
      </c>
      <c r="H225" s="212">
        <v>2</v>
      </c>
      <c r="I225" s="213"/>
      <c r="J225" s="214">
        <f>ROUND(I225*H225,2)</f>
        <v>0</v>
      </c>
      <c r="K225" s="210" t="s">
        <v>152</v>
      </c>
      <c r="L225" s="48"/>
      <c r="M225" s="215" t="s">
        <v>32</v>
      </c>
      <c r="N225" s="216" t="s">
        <v>49</v>
      </c>
      <c r="O225" s="88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19" t="s">
        <v>362</v>
      </c>
      <c r="AT225" s="219" t="s">
        <v>149</v>
      </c>
      <c r="AU225" s="219" t="s">
        <v>164</v>
      </c>
      <c r="AY225" s="20" t="s">
        <v>146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20" t="s">
        <v>86</v>
      </c>
      <c r="BK225" s="220">
        <f>ROUND(I225*H225,2)</f>
        <v>0</v>
      </c>
      <c r="BL225" s="20" t="s">
        <v>362</v>
      </c>
      <c r="BM225" s="219" t="s">
        <v>1042</v>
      </c>
    </row>
    <row r="226" s="2" customFormat="1">
      <c r="A226" s="42"/>
      <c r="B226" s="43"/>
      <c r="C226" s="44"/>
      <c r="D226" s="221" t="s">
        <v>155</v>
      </c>
      <c r="E226" s="44"/>
      <c r="F226" s="222" t="s">
        <v>4466</v>
      </c>
      <c r="G226" s="44"/>
      <c r="H226" s="44"/>
      <c r="I226" s="223"/>
      <c r="J226" s="44"/>
      <c r="K226" s="44"/>
      <c r="L226" s="48"/>
      <c r="M226" s="224"/>
      <c r="N226" s="225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0" t="s">
        <v>155</v>
      </c>
      <c r="AU226" s="20" t="s">
        <v>164</v>
      </c>
    </row>
    <row r="227" s="2" customFormat="1">
      <c r="A227" s="42"/>
      <c r="B227" s="43"/>
      <c r="C227" s="44"/>
      <c r="D227" s="226" t="s">
        <v>156</v>
      </c>
      <c r="E227" s="44"/>
      <c r="F227" s="227" t="s">
        <v>4467</v>
      </c>
      <c r="G227" s="44"/>
      <c r="H227" s="44"/>
      <c r="I227" s="223"/>
      <c r="J227" s="44"/>
      <c r="K227" s="44"/>
      <c r="L227" s="48"/>
      <c r="M227" s="224"/>
      <c r="N227" s="225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T227" s="20" t="s">
        <v>156</v>
      </c>
      <c r="AU227" s="20" t="s">
        <v>164</v>
      </c>
    </row>
    <row r="228" s="2" customFormat="1" ht="16.5" customHeight="1">
      <c r="A228" s="42"/>
      <c r="B228" s="43"/>
      <c r="C228" s="208" t="s">
        <v>732</v>
      </c>
      <c r="D228" s="208" t="s">
        <v>149</v>
      </c>
      <c r="E228" s="209" t="s">
        <v>3994</v>
      </c>
      <c r="F228" s="210" t="s">
        <v>4468</v>
      </c>
      <c r="G228" s="211" t="s">
        <v>2698</v>
      </c>
      <c r="H228" s="212">
        <v>2</v>
      </c>
      <c r="I228" s="213"/>
      <c r="J228" s="214">
        <f>ROUND(I228*H228,2)</f>
        <v>0</v>
      </c>
      <c r="K228" s="210" t="s">
        <v>2693</v>
      </c>
      <c r="L228" s="48"/>
      <c r="M228" s="215" t="s">
        <v>32</v>
      </c>
      <c r="N228" s="216" t="s">
        <v>49</v>
      </c>
      <c r="O228" s="88"/>
      <c r="P228" s="217">
        <f>O228*H228</f>
        <v>0</v>
      </c>
      <c r="Q228" s="217">
        <v>0</v>
      </c>
      <c r="R228" s="217">
        <f>Q228*H228</f>
        <v>0</v>
      </c>
      <c r="S228" s="217">
        <v>0</v>
      </c>
      <c r="T228" s="218">
        <f>S228*H228</f>
        <v>0</v>
      </c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R228" s="219" t="s">
        <v>362</v>
      </c>
      <c r="AT228" s="219" t="s">
        <v>149</v>
      </c>
      <c r="AU228" s="219" t="s">
        <v>164</v>
      </c>
      <c r="AY228" s="20" t="s">
        <v>146</v>
      </c>
      <c r="BE228" s="220">
        <f>IF(N228="základní",J228,0)</f>
        <v>0</v>
      </c>
      <c r="BF228" s="220">
        <f>IF(N228="snížená",J228,0)</f>
        <v>0</v>
      </c>
      <c r="BG228" s="220">
        <f>IF(N228="zákl. přenesená",J228,0)</f>
        <v>0</v>
      </c>
      <c r="BH228" s="220">
        <f>IF(N228="sníž. přenesená",J228,0)</f>
        <v>0</v>
      </c>
      <c r="BI228" s="220">
        <f>IF(N228="nulová",J228,0)</f>
        <v>0</v>
      </c>
      <c r="BJ228" s="20" t="s">
        <v>86</v>
      </c>
      <c r="BK228" s="220">
        <f>ROUND(I228*H228,2)</f>
        <v>0</v>
      </c>
      <c r="BL228" s="20" t="s">
        <v>362</v>
      </c>
      <c r="BM228" s="219" t="s">
        <v>1053</v>
      </c>
    </row>
    <row r="229" s="2" customFormat="1">
      <c r="A229" s="42"/>
      <c r="B229" s="43"/>
      <c r="C229" s="44"/>
      <c r="D229" s="221" t="s">
        <v>155</v>
      </c>
      <c r="E229" s="44"/>
      <c r="F229" s="222" t="s">
        <v>4468</v>
      </c>
      <c r="G229" s="44"/>
      <c r="H229" s="44"/>
      <c r="I229" s="223"/>
      <c r="J229" s="44"/>
      <c r="K229" s="44"/>
      <c r="L229" s="48"/>
      <c r="M229" s="224"/>
      <c r="N229" s="225"/>
      <c r="O229" s="88"/>
      <c r="P229" s="88"/>
      <c r="Q229" s="88"/>
      <c r="R229" s="88"/>
      <c r="S229" s="88"/>
      <c r="T229" s="89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T229" s="20" t="s">
        <v>155</v>
      </c>
      <c r="AU229" s="20" t="s">
        <v>164</v>
      </c>
    </row>
    <row r="230" s="2" customFormat="1" ht="24.15" customHeight="1">
      <c r="A230" s="42"/>
      <c r="B230" s="43"/>
      <c r="C230" s="208" t="s">
        <v>737</v>
      </c>
      <c r="D230" s="208" t="s">
        <v>149</v>
      </c>
      <c r="E230" s="209" t="s">
        <v>3997</v>
      </c>
      <c r="F230" s="210" t="s">
        <v>4469</v>
      </c>
      <c r="G230" s="211" t="s">
        <v>2698</v>
      </c>
      <c r="H230" s="212">
        <v>2</v>
      </c>
      <c r="I230" s="213"/>
      <c r="J230" s="214">
        <f>ROUND(I230*H230,2)</f>
        <v>0</v>
      </c>
      <c r="K230" s="210" t="s">
        <v>2693</v>
      </c>
      <c r="L230" s="48"/>
      <c r="M230" s="215" t="s">
        <v>32</v>
      </c>
      <c r="N230" s="216" t="s">
        <v>49</v>
      </c>
      <c r="O230" s="88"/>
      <c r="P230" s="217">
        <f>O230*H230</f>
        <v>0</v>
      </c>
      <c r="Q230" s="217">
        <v>0</v>
      </c>
      <c r="R230" s="217">
        <f>Q230*H230</f>
        <v>0</v>
      </c>
      <c r="S230" s="217">
        <v>0</v>
      </c>
      <c r="T230" s="218">
        <f>S230*H230</f>
        <v>0</v>
      </c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R230" s="219" t="s">
        <v>362</v>
      </c>
      <c r="AT230" s="219" t="s">
        <v>149</v>
      </c>
      <c r="AU230" s="219" t="s">
        <v>164</v>
      </c>
      <c r="AY230" s="20" t="s">
        <v>146</v>
      </c>
      <c r="BE230" s="220">
        <f>IF(N230="základní",J230,0)</f>
        <v>0</v>
      </c>
      <c r="BF230" s="220">
        <f>IF(N230="snížená",J230,0)</f>
        <v>0</v>
      </c>
      <c r="BG230" s="220">
        <f>IF(N230="zákl. přenesená",J230,0)</f>
        <v>0</v>
      </c>
      <c r="BH230" s="220">
        <f>IF(N230="sníž. přenesená",J230,0)</f>
        <v>0</v>
      </c>
      <c r="BI230" s="220">
        <f>IF(N230="nulová",J230,0)</f>
        <v>0</v>
      </c>
      <c r="BJ230" s="20" t="s">
        <v>86</v>
      </c>
      <c r="BK230" s="220">
        <f>ROUND(I230*H230,2)</f>
        <v>0</v>
      </c>
      <c r="BL230" s="20" t="s">
        <v>362</v>
      </c>
      <c r="BM230" s="219" t="s">
        <v>1064</v>
      </c>
    </row>
    <row r="231" s="2" customFormat="1">
      <c r="A231" s="42"/>
      <c r="B231" s="43"/>
      <c r="C231" s="44"/>
      <c r="D231" s="221" t="s">
        <v>155</v>
      </c>
      <c r="E231" s="44"/>
      <c r="F231" s="222" t="s">
        <v>4470</v>
      </c>
      <c r="G231" s="44"/>
      <c r="H231" s="44"/>
      <c r="I231" s="223"/>
      <c r="J231" s="44"/>
      <c r="K231" s="44"/>
      <c r="L231" s="48"/>
      <c r="M231" s="224"/>
      <c r="N231" s="225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T231" s="20" t="s">
        <v>155</v>
      </c>
      <c r="AU231" s="20" t="s">
        <v>164</v>
      </c>
    </row>
    <row r="232" s="12" customFormat="1" ht="20.88" customHeight="1">
      <c r="A232" s="12"/>
      <c r="B232" s="192"/>
      <c r="C232" s="193"/>
      <c r="D232" s="194" t="s">
        <v>77</v>
      </c>
      <c r="E232" s="206" t="s">
        <v>3960</v>
      </c>
      <c r="F232" s="206" t="s">
        <v>4471</v>
      </c>
      <c r="G232" s="193"/>
      <c r="H232" s="193"/>
      <c r="I232" s="196"/>
      <c r="J232" s="207">
        <f>BK232</f>
        <v>0</v>
      </c>
      <c r="K232" s="193"/>
      <c r="L232" s="198"/>
      <c r="M232" s="199"/>
      <c r="N232" s="200"/>
      <c r="O232" s="200"/>
      <c r="P232" s="201">
        <f>SUM(P233:P235)</f>
        <v>0</v>
      </c>
      <c r="Q232" s="200"/>
      <c r="R232" s="201">
        <f>SUM(R233:R235)</f>
        <v>0</v>
      </c>
      <c r="S232" s="200"/>
      <c r="T232" s="202">
        <f>SUM(T233:T235)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3" t="s">
        <v>86</v>
      </c>
      <c r="AT232" s="204" t="s">
        <v>77</v>
      </c>
      <c r="AU232" s="204" t="s">
        <v>88</v>
      </c>
      <c r="AY232" s="203" t="s">
        <v>146</v>
      </c>
      <c r="BK232" s="205">
        <f>SUM(BK233:BK235)</f>
        <v>0</v>
      </c>
    </row>
    <row r="233" s="2" customFormat="1" ht="24.15" customHeight="1">
      <c r="A233" s="42"/>
      <c r="B233" s="43"/>
      <c r="C233" s="208" t="s">
        <v>743</v>
      </c>
      <c r="D233" s="208" t="s">
        <v>149</v>
      </c>
      <c r="E233" s="209" t="s">
        <v>4472</v>
      </c>
      <c r="F233" s="210" t="s">
        <v>4473</v>
      </c>
      <c r="G233" s="211" t="s">
        <v>802</v>
      </c>
      <c r="H233" s="212">
        <v>2</v>
      </c>
      <c r="I233" s="213"/>
      <c r="J233" s="214">
        <f>ROUND(I233*H233,2)</f>
        <v>0</v>
      </c>
      <c r="K233" s="210" t="s">
        <v>152</v>
      </c>
      <c r="L233" s="48"/>
      <c r="M233" s="215" t="s">
        <v>32</v>
      </c>
      <c r="N233" s="216" t="s">
        <v>49</v>
      </c>
      <c r="O233" s="88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362</v>
      </c>
      <c r="AT233" s="219" t="s">
        <v>149</v>
      </c>
      <c r="AU233" s="219" t="s">
        <v>164</v>
      </c>
      <c r="AY233" s="20" t="s">
        <v>146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86</v>
      </c>
      <c r="BK233" s="220">
        <f>ROUND(I233*H233,2)</f>
        <v>0</v>
      </c>
      <c r="BL233" s="20" t="s">
        <v>362</v>
      </c>
      <c r="BM233" s="219" t="s">
        <v>1070</v>
      </c>
    </row>
    <row r="234" s="2" customFormat="1">
      <c r="A234" s="42"/>
      <c r="B234" s="43"/>
      <c r="C234" s="44"/>
      <c r="D234" s="221" t="s">
        <v>155</v>
      </c>
      <c r="E234" s="44"/>
      <c r="F234" s="222" t="s">
        <v>4473</v>
      </c>
      <c r="G234" s="44"/>
      <c r="H234" s="44"/>
      <c r="I234" s="223"/>
      <c r="J234" s="44"/>
      <c r="K234" s="44"/>
      <c r="L234" s="48"/>
      <c r="M234" s="224"/>
      <c r="N234" s="22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155</v>
      </c>
      <c r="AU234" s="20" t="s">
        <v>164</v>
      </c>
    </row>
    <row r="235" s="2" customFormat="1">
      <c r="A235" s="42"/>
      <c r="B235" s="43"/>
      <c r="C235" s="44"/>
      <c r="D235" s="226" t="s">
        <v>156</v>
      </c>
      <c r="E235" s="44"/>
      <c r="F235" s="227" t="s">
        <v>4474</v>
      </c>
      <c r="G235" s="44"/>
      <c r="H235" s="44"/>
      <c r="I235" s="223"/>
      <c r="J235" s="44"/>
      <c r="K235" s="44"/>
      <c r="L235" s="48"/>
      <c r="M235" s="224"/>
      <c r="N235" s="225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0" t="s">
        <v>156</v>
      </c>
      <c r="AU235" s="20" t="s">
        <v>164</v>
      </c>
    </row>
    <row r="236" s="12" customFormat="1" ht="20.88" customHeight="1">
      <c r="A236" s="12"/>
      <c r="B236" s="192"/>
      <c r="C236" s="193"/>
      <c r="D236" s="194" t="s">
        <v>77</v>
      </c>
      <c r="E236" s="206" t="s">
        <v>3996</v>
      </c>
      <c r="F236" s="206" t="s">
        <v>224</v>
      </c>
      <c r="G236" s="193"/>
      <c r="H236" s="193"/>
      <c r="I236" s="196"/>
      <c r="J236" s="207">
        <f>BK236</f>
        <v>0</v>
      </c>
      <c r="K236" s="193"/>
      <c r="L236" s="198"/>
      <c r="M236" s="199"/>
      <c r="N236" s="200"/>
      <c r="O236" s="200"/>
      <c r="P236" s="201">
        <f>SUM(P237:P277)</f>
        <v>0</v>
      </c>
      <c r="Q236" s="200"/>
      <c r="R236" s="201">
        <f>SUM(R237:R277)</f>
        <v>0</v>
      </c>
      <c r="S236" s="200"/>
      <c r="T236" s="202">
        <f>SUM(T237:T277)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03" t="s">
        <v>86</v>
      </c>
      <c r="AT236" s="204" t="s">
        <v>77</v>
      </c>
      <c r="AU236" s="204" t="s">
        <v>88</v>
      </c>
      <c r="AY236" s="203" t="s">
        <v>146</v>
      </c>
      <c r="BK236" s="205">
        <f>SUM(BK237:BK277)</f>
        <v>0</v>
      </c>
    </row>
    <row r="237" s="2" customFormat="1" ht="16.5" customHeight="1">
      <c r="A237" s="42"/>
      <c r="B237" s="43"/>
      <c r="C237" s="208" t="s">
        <v>749</v>
      </c>
      <c r="D237" s="208" t="s">
        <v>149</v>
      </c>
      <c r="E237" s="209" t="s">
        <v>4013</v>
      </c>
      <c r="F237" s="210" t="s">
        <v>4475</v>
      </c>
      <c r="G237" s="211" t="s">
        <v>2698</v>
      </c>
      <c r="H237" s="212">
        <v>85</v>
      </c>
      <c r="I237" s="213"/>
      <c r="J237" s="214">
        <f>ROUND(I237*H237,2)</f>
        <v>0</v>
      </c>
      <c r="K237" s="210" t="s">
        <v>2693</v>
      </c>
      <c r="L237" s="48"/>
      <c r="M237" s="215" t="s">
        <v>32</v>
      </c>
      <c r="N237" s="216" t="s">
        <v>49</v>
      </c>
      <c r="O237" s="88"/>
      <c r="P237" s="217">
        <f>O237*H237</f>
        <v>0</v>
      </c>
      <c r="Q237" s="217">
        <v>0</v>
      </c>
      <c r="R237" s="217">
        <f>Q237*H237</f>
        <v>0</v>
      </c>
      <c r="S237" s="217">
        <v>0</v>
      </c>
      <c r="T237" s="218">
        <f>S237*H237</f>
        <v>0</v>
      </c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R237" s="219" t="s">
        <v>362</v>
      </c>
      <c r="AT237" s="219" t="s">
        <v>149</v>
      </c>
      <c r="AU237" s="219" t="s">
        <v>164</v>
      </c>
      <c r="AY237" s="20" t="s">
        <v>146</v>
      </c>
      <c r="BE237" s="220">
        <f>IF(N237="základní",J237,0)</f>
        <v>0</v>
      </c>
      <c r="BF237" s="220">
        <f>IF(N237="snížená",J237,0)</f>
        <v>0</v>
      </c>
      <c r="BG237" s="220">
        <f>IF(N237="zákl. přenesená",J237,0)</f>
        <v>0</v>
      </c>
      <c r="BH237" s="220">
        <f>IF(N237="sníž. přenesená",J237,0)</f>
        <v>0</v>
      </c>
      <c r="BI237" s="220">
        <f>IF(N237="nulová",J237,0)</f>
        <v>0</v>
      </c>
      <c r="BJ237" s="20" t="s">
        <v>86</v>
      </c>
      <c r="BK237" s="220">
        <f>ROUND(I237*H237,2)</f>
        <v>0</v>
      </c>
      <c r="BL237" s="20" t="s">
        <v>362</v>
      </c>
      <c r="BM237" s="219" t="s">
        <v>1081</v>
      </c>
    </row>
    <row r="238" s="2" customFormat="1">
      <c r="A238" s="42"/>
      <c r="B238" s="43"/>
      <c r="C238" s="44"/>
      <c r="D238" s="221" t="s">
        <v>155</v>
      </c>
      <c r="E238" s="44"/>
      <c r="F238" s="222" t="s">
        <v>4475</v>
      </c>
      <c r="G238" s="44"/>
      <c r="H238" s="44"/>
      <c r="I238" s="223"/>
      <c r="J238" s="44"/>
      <c r="K238" s="44"/>
      <c r="L238" s="48"/>
      <c r="M238" s="224"/>
      <c r="N238" s="225"/>
      <c r="O238" s="88"/>
      <c r="P238" s="88"/>
      <c r="Q238" s="88"/>
      <c r="R238" s="88"/>
      <c r="S238" s="88"/>
      <c r="T238" s="89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T238" s="20" t="s">
        <v>155</v>
      </c>
      <c r="AU238" s="20" t="s">
        <v>164</v>
      </c>
    </row>
    <row r="239" s="2" customFormat="1" ht="37.8" customHeight="1">
      <c r="A239" s="42"/>
      <c r="B239" s="43"/>
      <c r="C239" s="208" t="s">
        <v>755</v>
      </c>
      <c r="D239" s="208" t="s">
        <v>149</v>
      </c>
      <c r="E239" s="209" t="s">
        <v>4476</v>
      </c>
      <c r="F239" s="210" t="s">
        <v>4477</v>
      </c>
      <c r="G239" s="211" t="s">
        <v>802</v>
      </c>
      <c r="H239" s="212">
        <v>3</v>
      </c>
      <c r="I239" s="213"/>
      <c r="J239" s="214">
        <f>ROUND(I239*H239,2)</f>
        <v>0</v>
      </c>
      <c r="K239" s="210" t="s">
        <v>152</v>
      </c>
      <c r="L239" s="48"/>
      <c r="M239" s="215" t="s">
        <v>32</v>
      </c>
      <c r="N239" s="216" t="s">
        <v>49</v>
      </c>
      <c r="O239" s="88"/>
      <c r="P239" s="217">
        <f>O239*H239</f>
        <v>0</v>
      </c>
      <c r="Q239" s="217">
        <v>0</v>
      </c>
      <c r="R239" s="217">
        <f>Q239*H239</f>
        <v>0</v>
      </c>
      <c r="S239" s="217">
        <v>0</v>
      </c>
      <c r="T239" s="218">
        <f>S239*H239</f>
        <v>0</v>
      </c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R239" s="219" t="s">
        <v>362</v>
      </c>
      <c r="AT239" s="219" t="s">
        <v>149</v>
      </c>
      <c r="AU239" s="219" t="s">
        <v>164</v>
      </c>
      <c r="AY239" s="20" t="s">
        <v>146</v>
      </c>
      <c r="BE239" s="220">
        <f>IF(N239="základní",J239,0)</f>
        <v>0</v>
      </c>
      <c r="BF239" s="220">
        <f>IF(N239="snížená",J239,0)</f>
        <v>0</v>
      </c>
      <c r="BG239" s="220">
        <f>IF(N239="zákl. přenesená",J239,0)</f>
        <v>0</v>
      </c>
      <c r="BH239" s="220">
        <f>IF(N239="sníž. přenesená",J239,0)</f>
        <v>0</v>
      </c>
      <c r="BI239" s="220">
        <f>IF(N239="nulová",J239,0)</f>
        <v>0</v>
      </c>
      <c r="BJ239" s="20" t="s">
        <v>86</v>
      </c>
      <c r="BK239" s="220">
        <f>ROUND(I239*H239,2)</f>
        <v>0</v>
      </c>
      <c r="BL239" s="20" t="s">
        <v>362</v>
      </c>
      <c r="BM239" s="219" t="s">
        <v>1101</v>
      </c>
    </row>
    <row r="240" s="2" customFormat="1">
      <c r="A240" s="42"/>
      <c r="B240" s="43"/>
      <c r="C240" s="44"/>
      <c r="D240" s="221" t="s">
        <v>155</v>
      </c>
      <c r="E240" s="44"/>
      <c r="F240" s="222" t="s">
        <v>4477</v>
      </c>
      <c r="G240" s="44"/>
      <c r="H240" s="44"/>
      <c r="I240" s="223"/>
      <c r="J240" s="44"/>
      <c r="K240" s="44"/>
      <c r="L240" s="48"/>
      <c r="M240" s="224"/>
      <c r="N240" s="225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0" t="s">
        <v>155</v>
      </c>
      <c r="AU240" s="20" t="s">
        <v>164</v>
      </c>
    </row>
    <row r="241" s="2" customFormat="1">
      <c r="A241" s="42"/>
      <c r="B241" s="43"/>
      <c r="C241" s="44"/>
      <c r="D241" s="226" t="s">
        <v>156</v>
      </c>
      <c r="E241" s="44"/>
      <c r="F241" s="227" t="s">
        <v>4478</v>
      </c>
      <c r="G241" s="44"/>
      <c r="H241" s="44"/>
      <c r="I241" s="223"/>
      <c r="J241" s="44"/>
      <c r="K241" s="44"/>
      <c r="L241" s="48"/>
      <c r="M241" s="224"/>
      <c r="N241" s="225"/>
      <c r="O241" s="88"/>
      <c r="P241" s="88"/>
      <c r="Q241" s="88"/>
      <c r="R241" s="88"/>
      <c r="S241" s="88"/>
      <c r="T241" s="89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T241" s="20" t="s">
        <v>156</v>
      </c>
      <c r="AU241" s="20" t="s">
        <v>164</v>
      </c>
    </row>
    <row r="242" s="2" customFormat="1" ht="24.15" customHeight="1">
      <c r="A242" s="42"/>
      <c r="B242" s="43"/>
      <c r="C242" s="208" t="s">
        <v>762</v>
      </c>
      <c r="D242" s="208" t="s">
        <v>149</v>
      </c>
      <c r="E242" s="209" t="s">
        <v>4479</v>
      </c>
      <c r="F242" s="210" t="s">
        <v>4480</v>
      </c>
      <c r="G242" s="211" t="s">
        <v>4481</v>
      </c>
      <c r="H242" s="212">
        <v>0.32600000000000001</v>
      </c>
      <c r="I242" s="213"/>
      <c r="J242" s="214">
        <f>ROUND(I242*H242,2)</f>
        <v>0</v>
      </c>
      <c r="K242" s="210" t="s">
        <v>152</v>
      </c>
      <c r="L242" s="48"/>
      <c r="M242" s="215" t="s">
        <v>32</v>
      </c>
      <c r="N242" s="216" t="s">
        <v>49</v>
      </c>
      <c r="O242" s="88"/>
      <c r="P242" s="217">
        <f>O242*H242</f>
        <v>0</v>
      </c>
      <c r="Q242" s="217">
        <v>0</v>
      </c>
      <c r="R242" s="217">
        <f>Q242*H242</f>
        <v>0</v>
      </c>
      <c r="S242" s="217">
        <v>0</v>
      </c>
      <c r="T242" s="218">
        <f>S242*H242</f>
        <v>0</v>
      </c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R242" s="219" t="s">
        <v>362</v>
      </c>
      <c r="AT242" s="219" t="s">
        <v>149</v>
      </c>
      <c r="AU242" s="219" t="s">
        <v>164</v>
      </c>
      <c r="AY242" s="20" t="s">
        <v>146</v>
      </c>
      <c r="BE242" s="220">
        <f>IF(N242="základní",J242,0)</f>
        <v>0</v>
      </c>
      <c r="BF242" s="220">
        <f>IF(N242="snížená",J242,0)</f>
        <v>0</v>
      </c>
      <c r="BG242" s="220">
        <f>IF(N242="zákl. přenesená",J242,0)</f>
        <v>0</v>
      </c>
      <c r="BH242" s="220">
        <f>IF(N242="sníž. přenesená",J242,0)</f>
        <v>0</v>
      </c>
      <c r="BI242" s="220">
        <f>IF(N242="nulová",J242,0)</f>
        <v>0</v>
      </c>
      <c r="BJ242" s="20" t="s">
        <v>86</v>
      </c>
      <c r="BK242" s="220">
        <f>ROUND(I242*H242,2)</f>
        <v>0</v>
      </c>
      <c r="BL242" s="20" t="s">
        <v>362</v>
      </c>
      <c r="BM242" s="219" t="s">
        <v>1114</v>
      </c>
    </row>
    <row r="243" s="2" customFormat="1">
      <c r="A243" s="42"/>
      <c r="B243" s="43"/>
      <c r="C243" s="44"/>
      <c r="D243" s="221" t="s">
        <v>155</v>
      </c>
      <c r="E243" s="44"/>
      <c r="F243" s="222" t="s">
        <v>4480</v>
      </c>
      <c r="G243" s="44"/>
      <c r="H243" s="44"/>
      <c r="I243" s="223"/>
      <c r="J243" s="44"/>
      <c r="K243" s="44"/>
      <c r="L243" s="48"/>
      <c r="M243" s="224"/>
      <c r="N243" s="225"/>
      <c r="O243" s="88"/>
      <c r="P243" s="88"/>
      <c r="Q243" s="88"/>
      <c r="R243" s="88"/>
      <c r="S243" s="88"/>
      <c r="T243" s="89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T243" s="20" t="s">
        <v>155</v>
      </c>
      <c r="AU243" s="20" t="s">
        <v>164</v>
      </c>
    </row>
    <row r="244" s="2" customFormat="1">
      <c r="A244" s="42"/>
      <c r="B244" s="43"/>
      <c r="C244" s="44"/>
      <c r="D244" s="226" t="s">
        <v>156</v>
      </c>
      <c r="E244" s="44"/>
      <c r="F244" s="227" t="s">
        <v>4482</v>
      </c>
      <c r="G244" s="44"/>
      <c r="H244" s="44"/>
      <c r="I244" s="223"/>
      <c r="J244" s="44"/>
      <c r="K244" s="44"/>
      <c r="L244" s="48"/>
      <c r="M244" s="224"/>
      <c r="N244" s="225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T244" s="20" t="s">
        <v>156</v>
      </c>
      <c r="AU244" s="20" t="s">
        <v>164</v>
      </c>
    </row>
    <row r="245" s="2" customFormat="1" ht="21.75" customHeight="1">
      <c r="A245" s="42"/>
      <c r="B245" s="43"/>
      <c r="C245" s="208" t="s">
        <v>768</v>
      </c>
      <c r="D245" s="208" t="s">
        <v>149</v>
      </c>
      <c r="E245" s="209" t="s">
        <v>4483</v>
      </c>
      <c r="F245" s="210" t="s">
        <v>4484</v>
      </c>
      <c r="G245" s="211" t="s">
        <v>4481</v>
      </c>
      <c r="H245" s="212">
        <v>0.32600000000000001</v>
      </c>
      <c r="I245" s="213"/>
      <c r="J245" s="214">
        <f>ROUND(I245*H245,2)</f>
        <v>0</v>
      </c>
      <c r="K245" s="210" t="s">
        <v>152</v>
      </c>
      <c r="L245" s="48"/>
      <c r="M245" s="215" t="s">
        <v>32</v>
      </c>
      <c r="N245" s="216" t="s">
        <v>49</v>
      </c>
      <c r="O245" s="88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19" t="s">
        <v>362</v>
      </c>
      <c r="AT245" s="219" t="s">
        <v>149</v>
      </c>
      <c r="AU245" s="219" t="s">
        <v>164</v>
      </c>
      <c r="AY245" s="20" t="s">
        <v>146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20" t="s">
        <v>86</v>
      </c>
      <c r="BK245" s="220">
        <f>ROUND(I245*H245,2)</f>
        <v>0</v>
      </c>
      <c r="BL245" s="20" t="s">
        <v>362</v>
      </c>
      <c r="BM245" s="219" t="s">
        <v>1125</v>
      </c>
    </row>
    <row r="246" s="2" customFormat="1">
      <c r="A246" s="42"/>
      <c r="B246" s="43"/>
      <c r="C246" s="44"/>
      <c r="D246" s="221" t="s">
        <v>155</v>
      </c>
      <c r="E246" s="44"/>
      <c r="F246" s="222" t="s">
        <v>4485</v>
      </c>
      <c r="G246" s="44"/>
      <c r="H246" s="44"/>
      <c r="I246" s="223"/>
      <c r="J246" s="44"/>
      <c r="K246" s="44"/>
      <c r="L246" s="48"/>
      <c r="M246" s="224"/>
      <c r="N246" s="225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0" t="s">
        <v>155</v>
      </c>
      <c r="AU246" s="20" t="s">
        <v>164</v>
      </c>
    </row>
    <row r="247" s="2" customFormat="1">
      <c r="A247" s="42"/>
      <c r="B247" s="43"/>
      <c r="C247" s="44"/>
      <c r="D247" s="226" t="s">
        <v>156</v>
      </c>
      <c r="E247" s="44"/>
      <c r="F247" s="227" t="s">
        <v>4486</v>
      </c>
      <c r="G247" s="44"/>
      <c r="H247" s="44"/>
      <c r="I247" s="223"/>
      <c r="J247" s="44"/>
      <c r="K247" s="44"/>
      <c r="L247" s="48"/>
      <c r="M247" s="224"/>
      <c r="N247" s="225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0" t="s">
        <v>156</v>
      </c>
      <c r="AU247" s="20" t="s">
        <v>164</v>
      </c>
    </row>
    <row r="248" s="2" customFormat="1" ht="33" customHeight="1">
      <c r="A248" s="42"/>
      <c r="B248" s="43"/>
      <c r="C248" s="208" t="s">
        <v>774</v>
      </c>
      <c r="D248" s="208" t="s">
        <v>149</v>
      </c>
      <c r="E248" s="209" t="s">
        <v>4487</v>
      </c>
      <c r="F248" s="210" t="s">
        <v>4488</v>
      </c>
      <c r="G248" s="211" t="s">
        <v>303</v>
      </c>
      <c r="H248" s="212">
        <v>6</v>
      </c>
      <c r="I248" s="213"/>
      <c r="J248" s="214">
        <f>ROUND(I248*H248,2)</f>
        <v>0</v>
      </c>
      <c r="K248" s="210" t="s">
        <v>152</v>
      </c>
      <c r="L248" s="48"/>
      <c r="M248" s="215" t="s">
        <v>32</v>
      </c>
      <c r="N248" s="216" t="s">
        <v>49</v>
      </c>
      <c r="O248" s="88"/>
      <c r="P248" s="217">
        <f>O248*H248</f>
        <v>0</v>
      </c>
      <c r="Q248" s="217">
        <v>0</v>
      </c>
      <c r="R248" s="217">
        <f>Q248*H248</f>
        <v>0</v>
      </c>
      <c r="S248" s="217">
        <v>0</v>
      </c>
      <c r="T248" s="218">
        <f>S248*H248</f>
        <v>0</v>
      </c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R248" s="219" t="s">
        <v>362</v>
      </c>
      <c r="AT248" s="219" t="s">
        <v>149</v>
      </c>
      <c r="AU248" s="219" t="s">
        <v>164</v>
      </c>
      <c r="AY248" s="20" t="s">
        <v>146</v>
      </c>
      <c r="BE248" s="220">
        <f>IF(N248="základní",J248,0)</f>
        <v>0</v>
      </c>
      <c r="BF248" s="220">
        <f>IF(N248="snížená",J248,0)</f>
        <v>0</v>
      </c>
      <c r="BG248" s="220">
        <f>IF(N248="zákl. přenesená",J248,0)</f>
        <v>0</v>
      </c>
      <c r="BH248" s="220">
        <f>IF(N248="sníž. přenesená",J248,0)</f>
        <v>0</v>
      </c>
      <c r="BI248" s="220">
        <f>IF(N248="nulová",J248,0)</f>
        <v>0</v>
      </c>
      <c r="BJ248" s="20" t="s">
        <v>86</v>
      </c>
      <c r="BK248" s="220">
        <f>ROUND(I248*H248,2)</f>
        <v>0</v>
      </c>
      <c r="BL248" s="20" t="s">
        <v>362</v>
      </c>
      <c r="BM248" s="219" t="s">
        <v>1137</v>
      </c>
    </row>
    <row r="249" s="2" customFormat="1">
      <c r="A249" s="42"/>
      <c r="B249" s="43"/>
      <c r="C249" s="44"/>
      <c r="D249" s="221" t="s">
        <v>155</v>
      </c>
      <c r="E249" s="44"/>
      <c r="F249" s="222" t="s">
        <v>4489</v>
      </c>
      <c r="G249" s="44"/>
      <c r="H249" s="44"/>
      <c r="I249" s="223"/>
      <c r="J249" s="44"/>
      <c r="K249" s="44"/>
      <c r="L249" s="48"/>
      <c r="M249" s="224"/>
      <c r="N249" s="225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T249" s="20" t="s">
        <v>155</v>
      </c>
      <c r="AU249" s="20" t="s">
        <v>164</v>
      </c>
    </row>
    <row r="250" s="2" customFormat="1">
      <c r="A250" s="42"/>
      <c r="B250" s="43"/>
      <c r="C250" s="44"/>
      <c r="D250" s="226" t="s">
        <v>156</v>
      </c>
      <c r="E250" s="44"/>
      <c r="F250" s="227" t="s">
        <v>4490</v>
      </c>
      <c r="G250" s="44"/>
      <c r="H250" s="44"/>
      <c r="I250" s="223"/>
      <c r="J250" s="44"/>
      <c r="K250" s="44"/>
      <c r="L250" s="48"/>
      <c r="M250" s="224"/>
      <c r="N250" s="225"/>
      <c r="O250" s="88"/>
      <c r="P250" s="88"/>
      <c r="Q250" s="88"/>
      <c r="R250" s="88"/>
      <c r="S250" s="88"/>
      <c r="T250" s="89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T250" s="20" t="s">
        <v>156</v>
      </c>
      <c r="AU250" s="20" t="s">
        <v>164</v>
      </c>
    </row>
    <row r="251" s="2" customFormat="1" ht="33" customHeight="1">
      <c r="A251" s="42"/>
      <c r="B251" s="43"/>
      <c r="C251" s="208" t="s">
        <v>781</v>
      </c>
      <c r="D251" s="208" t="s">
        <v>149</v>
      </c>
      <c r="E251" s="209" t="s">
        <v>4491</v>
      </c>
      <c r="F251" s="210" t="s">
        <v>4492</v>
      </c>
      <c r="G251" s="211" t="s">
        <v>303</v>
      </c>
      <c r="H251" s="212">
        <v>6</v>
      </c>
      <c r="I251" s="213"/>
      <c r="J251" s="214">
        <f>ROUND(I251*H251,2)</f>
        <v>0</v>
      </c>
      <c r="K251" s="210" t="s">
        <v>152</v>
      </c>
      <c r="L251" s="48"/>
      <c r="M251" s="215" t="s">
        <v>32</v>
      </c>
      <c r="N251" s="216" t="s">
        <v>49</v>
      </c>
      <c r="O251" s="88"/>
      <c r="P251" s="217">
        <f>O251*H251</f>
        <v>0</v>
      </c>
      <c r="Q251" s="217">
        <v>0</v>
      </c>
      <c r="R251" s="217">
        <f>Q251*H251</f>
        <v>0</v>
      </c>
      <c r="S251" s="217">
        <v>0</v>
      </c>
      <c r="T251" s="218">
        <f>S251*H251</f>
        <v>0</v>
      </c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R251" s="219" t="s">
        <v>362</v>
      </c>
      <c r="AT251" s="219" t="s">
        <v>149</v>
      </c>
      <c r="AU251" s="219" t="s">
        <v>164</v>
      </c>
      <c r="AY251" s="20" t="s">
        <v>146</v>
      </c>
      <c r="BE251" s="220">
        <f>IF(N251="základní",J251,0)</f>
        <v>0</v>
      </c>
      <c r="BF251" s="220">
        <f>IF(N251="snížená",J251,0)</f>
        <v>0</v>
      </c>
      <c r="BG251" s="220">
        <f>IF(N251="zákl. přenesená",J251,0)</f>
        <v>0</v>
      </c>
      <c r="BH251" s="220">
        <f>IF(N251="sníž. přenesená",J251,0)</f>
        <v>0</v>
      </c>
      <c r="BI251" s="220">
        <f>IF(N251="nulová",J251,0)</f>
        <v>0</v>
      </c>
      <c r="BJ251" s="20" t="s">
        <v>86</v>
      </c>
      <c r="BK251" s="220">
        <f>ROUND(I251*H251,2)</f>
        <v>0</v>
      </c>
      <c r="BL251" s="20" t="s">
        <v>362</v>
      </c>
      <c r="BM251" s="219" t="s">
        <v>1152</v>
      </c>
    </row>
    <row r="252" s="2" customFormat="1">
      <c r="A252" s="42"/>
      <c r="B252" s="43"/>
      <c r="C252" s="44"/>
      <c r="D252" s="221" t="s">
        <v>155</v>
      </c>
      <c r="E252" s="44"/>
      <c r="F252" s="222" t="s">
        <v>4492</v>
      </c>
      <c r="G252" s="44"/>
      <c r="H252" s="44"/>
      <c r="I252" s="223"/>
      <c r="J252" s="44"/>
      <c r="K252" s="44"/>
      <c r="L252" s="48"/>
      <c r="M252" s="224"/>
      <c r="N252" s="22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0" t="s">
        <v>155</v>
      </c>
      <c r="AU252" s="20" t="s">
        <v>164</v>
      </c>
    </row>
    <row r="253" s="2" customFormat="1">
      <c r="A253" s="42"/>
      <c r="B253" s="43"/>
      <c r="C253" s="44"/>
      <c r="D253" s="226" t="s">
        <v>156</v>
      </c>
      <c r="E253" s="44"/>
      <c r="F253" s="227" t="s">
        <v>4493</v>
      </c>
      <c r="G253" s="44"/>
      <c r="H253" s="44"/>
      <c r="I253" s="223"/>
      <c r="J253" s="44"/>
      <c r="K253" s="44"/>
      <c r="L253" s="48"/>
      <c r="M253" s="224"/>
      <c r="N253" s="225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T253" s="20" t="s">
        <v>156</v>
      </c>
      <c r="AU253" s="20" t="s">
        <v>164</v>
      </c>
    </row>
    <row r="254" s="2" customFormat="1" ht="33" customHeight="1">
      <c r="A254" s="42"/>
      <c r="B254" s="43"/>
      <c r="C254" s="208" t="s">
        <v>787</v>
      </c>
      <c r="D254" s="208" t="s">
        <v>149</v>
      </c>
      <c r="E254" s="209" t="s">
        <v>4494</v>
      </c>
      <c r="F254" s="210" t="s">
        <v>4495</v>
      </c>
      <c r="G254" s="211" t="s">
        <v>303</v>
      </c>
      <c r="H254" s="212">
        <v>320</v>
      </c>
      <c r="I254" s="213"/>
      <c r="J254" s="214">
        <f>ROUND(I254*H254,2)</f>
        <v>0</v>
      </c>
      <c r="K254" s="210" t="s">
        <v>152</v>
      </c>
      <c r="L254" s="48"/>
      <c r="M254" s="215" t="s">
        <v>32</v>
      </c>
      <c r="N254" s="216" t="s">
        <v>49</v>
      </c>
      <c r="O254" s="88"/>
      <c r="P254" s="217">
        <f>O254*H254</f>
        <v>0</v>
      </c>
      <c r="Q254" s="217">
        <v>0</v>
      </c>
      <c r="R254" s="217">
        <f>Q254*H254</f>
        <v>0</v>
      </c>
      <c r="S254" s="217">
        <v>0</v>
      </c>
      <c r="T254" s="218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19" t="s">
        <v>362</v>
      </c>
      <c r="AT254" s="219" t="s">
        <v>149</v>
      </c>
      <c r="AU254" s="219" t="s">
        <v>164</v>
      </c>
      <c r="AY254" s="20" t="s">
        <v>146</v>
      </c>
      <c r="BE254" s="220">
        <f>IF(N254="základní",J254,0)</f>
        <v>0</v>
      </c>
      <c r="BF254" s="220">
        <f>IF(N254="snížená",J254,0)</f>
        <v>0</v>
      </c>
      <c r="BG254" s="220">
        <f>IF(N254="zákl. přenesená",J254,0)</f>
        <v>0</v>
      </c>
      <c r="BH254" s="220">
        <f>IF(N254="sníž. přenesená",J254,0)</f>
        <v>0</v>
      </c>
      <c r="BI254" s="220">
        <f>IF(N254="nulová",J254,0)</f>
        <v>0</v>
      </c>
      <c r="BJ254" s="20" t="s">
        <v>86</v>
      </c>
      <c r="BK254" s="220">
        <f>ROUND(I254*H254,2)</f>
        <v>0</v>
      </c>
      <c r="BL254" s="20" t="s">
        <v>362</v>
      </c>
      <c r="BM254" s="219" t="s">
        <v>1165</v>
      </c>
    </row>
    <row r="255" s="2" customFormat="1">
      <c r="A255" s="42"/>
      <c r="B255" s="43"/>
      <c r="C255" s="44"/>
      <c r="D255" s="221" t="s">
        <v>155</v>
      </c>
      <c r="E255" s="44"/>
      <c r="F255" s="222" t="s">
        <v>4496</v>
      </c>
      <c r="G255" s="44"/>
      <c r="H255" s="44"/>
      <c r="I255" s="223"/>
      <c r="J255" s="44"/>
      <c r="K255" s="44"/>
      <c r="L255" s="48"/>
      <c r="M255" s="224"/>
      <c r="N255" s="225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0" t="s">
        <v>155</v>
      </c>
      <c r="AU255" s="20" t="s">
        <v>164</v>
      </c>
    </row>
    <row r="256" s="2" customFormat="1">
      <c r="A256" s="42"/>
      <c r="B256" s="43"/>
      <c r="C256" s="44"/>
      <c r="D256" s="226" t="s">
        <v>156</v>
      </c>
      <c r="E256" s="44"/>
      <c r="F256" s="227" t="s">
        <v>4497</v>
      </c>
      <c r="G256" s="44"/>
      <c r="H256" s="44"/>
      <c r="I256" s="223"/>
      <c r="J256" s="44"/>
      <c r="K256" s="44"/>
      <c r="L256" s="48"/>
      <c r="M256" s="224"/>
      <c r="N256" s="225"/>
      <c r="O256" s="88"/>
      <c r="P256" s="88"/>
      <c r="Q256" s="88"/>
      <c r="R256" s="88"/>
      <c r="S256" s="88"/>
      <c r="T256" s="89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T256" s="20" t="s">
        <v>156</v>
      </c>
      <c r="AU256" s="20" t="s">
        <v>164</v>
      </c>
    </row>
    <row r="257" s="2" customFormat="1" ht="33" customHeight="1">
      <c r="A257" s="42"/>
      <c r="B257" s="43"/>
      <c r="C257" s="208" t="s">
        <v>793</v>
      </c>
      <c r="D257" s="208" t="s">
        <v>149</v>
      </c>
      <c r="E257" s="209" t="s">
        <v>4498</v>
      </c>
      <c r="F257" s="210" t="s">
        <v>4499</v>
      </c>
      <c r="G257" s="211" t="s">
        <v>303</v>
      </c>
      <c r="H257" s="212">
        <v>320</v>
      </c>
      <c r="I257" s="213"/>
      <c r="J257" s="214">
        <f>ROUND(I257*H257,2)</f>
        <v>0</v>
      </c>
      <c r="K257" s="210" t="s">
        <v>152</v>
      </c>
      <c r="L257" s="48"/>
      <c r="M257" s="215" t="s">
        <v>32</v>
      </c>
      <c r="N257" s="216" t="s">
        <v>49</v>
      </c>
      <c r="O257" s="88"/>
      <c r="P257" s="217">
        <f>O257*H257</f>
        <v>0</v>
      </c>
      <c r="Q257" s="217">
        <v>0</v>
      </c>
      <c r="R257" s="217">
        <f>Q257*H257</f>
        <v>0</v>
      </c>
      <c r="S257" s="217">
        <v>0</v>
      </c>
      <c r="T257" s="218">
        <f>S257*H257</f>
        <v>0</v>
      </c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R257" s="219" t="s">
        <v>362</v>
      </c>
      <c r="AT257" s="219" t="s">
        <v>149</v>
      </c>
      <c r="AU257" s="219" t="s">
        <v>164</v>
      </c>
      <c r="AY257" s="20" t="s">
        <v>146</v>
      </c>
      <c r="BE257" s="220">
        <f>IF(N257="základní",J257,0)</f>
        <v>0</v>
      </c>
      <c r="BF257" s="220">
        <f>IF(N257="snížená",J257,0)</f>
        <v>0</v>
      </c>
      <c r="BG257" s="220">
        <f>IF(N257="zákl. přenesená",J257,0)</f>
        <v>0</v>
      </c>
      <c r="BH257" s="220">
        <f>IF(N257="sníž. přenesená",J257,0)</f>
        <v>0</v>
      </c>
      <c r="BI257" s="220">
        <f>IF(N257="nulová",J257,0)</f>
        <v>0</v>
      </c>
      <c r="BJ257" s="20" t="s">
        <v>86</v>
      </c>
      <c r="BK257" s="220">
        <f>ROUND(I257*H257,2)</f>
        <v>0</v>
      </c>
      <c r="BL257" s="20" t="s">
        <v>362</v>
      </c>
      <c r="BM257" s="219" t="s">
        <v>1179</v>
      </c>
    </row>
    <row r="258" s="2" customFormat="1">
      <c r="A258" s="42"/>
      <c r="B258" s="43"/>
      <c r="C258" s="44"/>
      <c r="D258" s="221" t="s">
        <v>155</v>
      </c>
      <c r="E258" s="44"/>
      <c r="F258" s="222" t="s">
        <v>4499</v>
      </c>
      <c r="G258" s="44"/>
      <c r="H258" s="44"/>
      <c r="I258" s="223"/>
      <c r="J258" s="44"/>
      <c r="K258" s="44"/>
      <c r="L258" s="48"/>
      <c r="M258" s="224"/>
      <c r="N258" s="225"/>
      <c r="O258" s="88"/>
      <c r="P258" s="88"/>
      <c r="Q258" s="88"/>
      <c r="R258" s="88"/>
      <c r="S258" s="88"/>
      <c r="T258" s="89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T258" s="20" t="s">
        <v>155</v>
      </c>
      <c r="AU258" s="20" t="s">
        <v>164</v>
      </c>
    </row>
    <row r="259" s="2" customFormat="1">
      <c r="A259" s="42"/>
      <c r="B259" s="43"/>
      <c r="C259" s="44"/>
      <c r="D259" s="226" t="s">
        <v>156</v>
      </c>
      <c r="E259" s="44"/>
      <c r="F259" s="227" t="s">
        <v>4500</v>
      </c>
      <c r="G259" s="44"/>
      <c r="H259" s="44"/>
      <c r="I259" s="223"/>
      <c r="J259" s="44"/>
      <c r="K259" s="44"/>
      <c r="L259" s="48"/>
      <c r="M259" s="224"/>
      <c r="N259" s="225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T259" s="20" t="s">
        <v>156</v>
      </c>
      <c r="AU259" s="20" t="s">
        <v>164</v>
      </c>
    </row>
    <row r="260" s="2" customFormat="1" ht="24.15" customHeight="1">
      <c r="A260" s="42"/>
      <c r="B260" s="43"/>
      <c r="C260" s="208" t="s">
        <v>799</v>
      </c>
      <c r="D260" s="208" t="s">
        <v>149</v>
      </c>
      <c r="E260" s="209" t="s">
        <v>4501</v>
      </c>
      <c r="F260" s="210" t="s">
        <v>4502</v>
      </c>
      <c r="G260" s="211" t="s">
        <v>303</v>
      </c>
      <c r="H260" s="212">
        <v>2140</v>
      </c>
      <c r="I260" s="213"/>
      <c r="J260" s="214">
        <f>ROUND(I260*H260,2)</f>
        <v>0</v>
      </c>
      <c r="K260" s="210" t="s">
        <v>152</v>
      </c>
      <c r="L260" s="48"/>
      <c r="M260" s="215" t="s">
        <v>32</v>
      </c>
      <c r="N260" s="216" t="s">
        <v>49</v>
      </c>
      <c r="O260" s="88"/>
      <c r="P260" s="217">
        <f>O260*H260</f>
        <v>0</v>
      </c>
      <c r="Q260" s="217">
        <v>0</v>
      </c>
      <c r="R260" s="217">
        <f>Q260*H260</f>
        <v>0</v>
      </c>
      <c r="S260" s="217">
        <v>0</v>
      </c>
      <c r="T260" s="218">
        <f>S260*H260</f>
        <v>0</v>
      </c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R260" s="219" t="s">
        <v>362</v>
      </c>
      <c r="AT260" s="219" t="s">
        <v>149</v>
      </c>
      <c r="AU260" s="219" t="s">
        <v>164</v>
      </c>
      <c r="AY260" s="20" t="s">
        <v>146</v>
      </c>
      <c r="BE260" s="220">
        <f>IF(N260="základní",J260,0)</f>
        <v>0</v>
      </c>
      <c r="BF260" s="220">
        <f>IF(N260="snížená",J260,0)</f>
        <v>0</v>
      </c>
      <c r="BG260" s="220">
        <f>IF(N260="zákl. přenesená",J260,0)</f>
        <v>0</v>
      </c>
      <c r="BH260" s="220">
        <f>IF(N260="sníž. přenesená",J260,0)</f>
        <v>0</v>
      </c>
      <c r="BI260" s="220">
        <f>IF(N260="nulová",J260,0)</f>
        <v>0</v>
      </c>
      <c r="BJ260" s="20" t="s">
        <v>86</v>
      </c>
      <c r="BK260" s="220">
        <f>ROUND(I260*H260,2)</f>
        <v>0</v>
      </c>
      <c r="BL260" s="20" t="s">
        <v>362</v>
      </c>
      <c r="BM260" s="219" t="s">
        <v>1190</v>
      </c>
    </row>
    <row r="261" s="2" customFormat="1">
      <c r="A261" s="42"/>
      <c r="B261" s="43"/>
      <c r="C261" s="44"/>
      <c r="D261" s="221" t="s">
        <v>155</v>
      </c>
      <c r="E261" s="44"/>
      <c r="F261" s="222" t="s">
        <v>4502</v>
      </c>
      <c r="G261" s="44"/>
      <c r="H261" s="44"/>
      <c r="I261" s="223"/>
      <c r="J261" s="44"/>
      <c r="K261" s="44"/>
      <c r="L261" s="48"/>
      <c r="M261" s="224"/>
      <c r="N261" s="225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0" t="s">
        <v>155</v>
      </c>
      <c r="AU261" s="20" t="s">
        <v>164</v>
      </c>
    </row>
    <row r="262" s="2" customFormat="1">
      <c r="A262" s="42"/>
      <c r="B262" s="43"/>
      <c r="C262" s="44"/>
      <c r="D262" s="226" t="s">
        <v>156</v>
      </c>
      <c r="E262" s="44"/>
      <c r="F262" s="227" t="s">
        <v>4503</v>
      </c>
      <c r="G262" s="44"/>
      <c r="H262" s="44"/>
      <c r="I262" s="223"/>
      <c r="J262" s="44"/>
      <c r="K262" s="44"/>
      <c r="L262" s="48"/>
      <c r="M262" s="224"/>
      <c r="N262" s="225"/>
      <c r="O262" s="88"/>
      <c r="P262" s="88"/>
      <c r="Q262" s="88"/>
      <c r="R262" s="88"/>
      <c r="S262" s="88"/>
      <c r="T262" s="89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T262" s="20" t="s">
        <v>156</v>
      </c>
      <c r="AU262" s="20" t="s">
        <v>164</v>
      </c>
    </row>
    <row r="263" s="2" customFormat="1" ht="24.15" customHeight="1">
      <c r="A263" s="42"/>
      <c r="B263" s="43"/>
      <c r="C263" s="208" t="s">
        <v>811</v>
      </c>
      <c r="D263" s="208" t="s">
        <v>149</v>
      </c>
      <c r="E263" s="209" t="s">
        <v>4504</v>
      </c>
      <c r="F263" s="210" t="s">
        <v>4505</v>
      </c>
      <c r="G263" s="211" t="s">
        <v>303</v>
      </c>
      <c r="H263" s="212">
        <v>100</v>
      </c>
      <c r="I263" s="213"/>
      <c r="J263" s="214">
        <f>ROUND(I263*H263,2)</f>
        <v>0</v>
      </c>
      <c r="K263" s="210" t="s">
        <v>152</v>
      </c>
      <c r="L263" s="48"/>
      <c r="M263" s="215" t="s">
        <v>32</v>
      </c>
      <c r="N263" s="216" t="s">
        <v>49</v>
      </c>
      <c r="O263" s="88"/>
      <c r="P263" s="217">
        <f>O263*H263</f>
        <v>0</v>
      </c>
      <c r="Q263" s="217">
        <v>0</v>
      </c>
      <c r="R263" s="217">
        <f>Q263*H263</f>
        <v>0</v>
      </c>
      <c r="S263" s="217">
        <v>0</v>
      </c>
      <c r="T263" s="218">
        <f>S263*H263</f>
        <v>0</v>
      </c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R263" s="219" t="s">
        <v>362</v>
      </c>
      <c r="AT263" s="219" t="s">
        <v>149</v>
      </c>
      <c r="AU263" s="219" t="s">
        <v>164</v>
      </c>
      <c r="AY263" s="20" t="s">
        <v>146</v>
      </c>
      <c r="BE263" s="220">
        <f>IF(N263="základní",J263,0)</f>
        <v>0</v>
      </c>
      <c r="BF263" s="220">
        <f>IF(N263="snížená",J263,0)</f>
        <v>0</v>
      </c>
      <c r="BG263" s="220">
        <f>IF(N263="zákl. přenesená",J263,0)</f>
        <v>0</v>
      </c>
      <c r="BH263" s="220">
        <f>IF(N263="sníž. přenesená",J263,0)</f>
        <v>0</v>
      </c>
      <c r="BI263" s="220">
        <f>IF(N263="nulová",J263,0)</f>
        <v>0</v>
      </c>
      <c r="BJ263" s="20" t="s">
        <v>86</v>
      </c>
      <c r="BK263" s="220">
        <f>ROUND(I263*H263,2)</f>
        <v>0</v>
      </c>
      <c r="BL263" s="20" t="s">
        <v>362</v>
      </c>
      <c r="BM263" s="219" t="s">
        <v>1203</v>
      </c>
    </row>
    <row r="264" s="2" customFormat="1">
      <c r="A264" s="42"/>
      <c r="B264" s="43"/>
      <c r="C264" s="44"/>
      <c r="D264" s="221" t="s">
        <v>155</v>
      </c>
      <c r="E264" s="44"/>
      <c r="F264" s="222" t="s">
        <v>4505</v>
      </c>
      <c r="G264" s="44"/>
      <c r="H264" s="44"/>
      <c r="I264" s="223"/>
      <c r="J264" s="44"/>
      <c r="K264" s="44"/>
      <c r="L264" s="48"/>
      <c r="M264" s="224"/>
      <c r="N264" s="225"/>
      <c r="O264" s="88"/>
      <c r="P264" s="88"/>
      <c r="Q264" s="88"/>
      <c r="R264" s="88"/>
      <c r="S264" s="88"/>
      <c r="T264" s="89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T264" s="20" t="s">
        <v>155</v>
      </c>
      <c r="AU264" s="20" t="s">
        <v>164</v>
      </c>
    </row>
    <row r="265" s="2" customFormat="1">
      <c r="A265" s="42"/>
      <c r="B265" s="43"/>
      <c r="C265" s="44"/>
      <c r="D265" s="226" t="s">
        <v>156</v>
      </c>
      <c r="E265" s="44"/>
      <c r="F265" s="227" t="s">
        <v>4506</v>
      </c>
      <c r="G265" s="44"/>
      <c r="H265" s="44"/>
      <c r="I265" s="223"/>
      <c r="J265" s="44"/>
      <c r="K265" s="44"/>
      <c r="L265" s="48"/>
      <c r="M265" s="224"/>
      <c r="N265" s="225"/>
      <c r="O265" s="88"/>
      <c r="P265" s="88"/>
      <c r="Q265" s="88"/>
      <c r="R265" s="88"/>
      <c r="S265" s="88"/>
      <c r="T265" s="89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T265" s="20" t="s">
        <v>156</v>
      </c>
      <c r="AU265" s="20" t="s">
        <v>164</v>
      </c>
    </row>
    <row r="266" s="2" customFormat="1" ht="24.15" customHeight="1">
      <c r="A266" s="42"/>
      <c r="B266" s="43"/>
      <c r="C266" s="208" t="s">
        <v>815</v>
      </c>
      <c r="D266" s="208" t="s">
        <v>149</v>
      </c>
      <c r="E266" s="209" t="s">
        <v>4507</v>
      </c>
      <c r="F266" s="210" t="s">
        <v>4508</v>
      </c>
      <c r="G266" s="211" t="s">
        <v>227</v>
      </c>
      <c r="H266" s="212">
        <v>0.59999999999999998</v>
      </c>
      <c r="I266" s="213"/>
      <c r="J266" s="214">
        <f>ROUND(I266*H266,2)</f>
        <v>0</v>
      </c>
      <c r="K266" s="210" t="s">
        <v>152</v>
      </c>
      <c r="L266" s="48"/>
      <c r="M266" s="215" t="s">
        <v>32</v>
      </c>
      <c r="N266" s="216" t="s">
        <v>49</v>
      </c>
      <c r="O266" s="88"/>
      <c r="P266" s="217">
        <f>O266*H266</f>
        <v>0</v>
      </c>
      <c r="Q266" s="217">
        <v>0</v>
      </c>
      <c r="R266" s="217">
        <f>Q266*H266</f>
        <v>0</v>
      </c>
      <c r="S266" s="217">
        <v>0</v>
      </c>
      <c r="T266" s="218">
        <f>S266*H266</f>
        <v>0</v>
      </c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R266" s="219" t="s">
        <v>362</v>
      </c>
      <c r="AT266" s="219" t="s">
        <v>149</v>
      </c>
      <c r="AU266" s="219" t="s">
        <v>164</v>
      </c>
      <c r="AY266" s="20" t="s">
        <v>146</v>
      </c>
      <c r="BE266" s="220">
        <f>IF(N266="základní",J266,0)</f>
        <v>0</v>
      </c>
      <c r="BF266" s="220">
        <f>IF(N266="snížená",J266,0)</f>
        <v>0</v>
      </c>
      <c r="BG266" s="220">
        <f>IF(N266="zákl. přenesená",J266,0)</f>
        <v>0</v>
      </c>
      <c r="BH266" s="220">
        <f>IF(N266="sníž. přenesená",J266,0)</f>
        <v>0</v>
      </c>
      <c r="BI266" s="220">
        <f>IF(N266="nulová",J266,0)</f>
        <v>0</v>
      </c>
      <c r="BJ266" s="20" t="s">
        <v>86</v>
      </c>
      <c r="BK266" s="220">
        <f>ROUND(I266*H266,2)</f>
        <v>0</v>
      </c>
      <c r="BL266" s="20" t="s">
        <v>362</v>
      </c>
      <c r="BM266" s="219" t="s">
        <v>1215</v>
      </c>
    </row>
    <row r="267" s="2" customFormat="1">
      <c r="A267" s="42"/>
      <c r="B267" s="43"/>
      <c r="C267" s="44"/>
      <c r="D267" s="221" t="s">
        <v>155</v>
      </c>
      <c r="E267" s="44"/>
      <c r="F267" s="222" t="s">
        <v>4508</v>
      </c>
      <c r="G267" s="44"/>
      <c r="H267" s="44"/>
      <c r="I267" s="223"/>
      <c r="J267" s="44"/>
      <c r="K267" s="44"/>
      <c r="L267" s="48"/>
      <c r="M267" s="224"/>
      <c r="N267" s="225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T267" s="20" t="s">
        <v>155</v>
      </c>
      <c r="AU267" s="20" t="s">
        <v>164</v>
      </c>
    </row>
    <row r="268" s="2" customFormat="1">
      <c r="A268" s="42"/>
      <c r="B268" s="43"/>
      <c r="C268" s="44"/>
      <c r="D268" s="226" t="s">
        <v>156</v>
      </c>
      <c r="E268" s="44"/>
      <c r="F268" s="227" t="s">
        <v>4509</v>
      </c>
      <c r="G268" s="44"/>
      <c r="H268" s="44"/>
      <c r="I268" s="223"/>
      <c r="J268" s="44"/>
      <c r="K268" s="44"/>
      <c r="L268" s="48"/>
      <c r="M268" s="224"/>
      <c r="N268" s="225"/>
      <c r="O268" s="88"/>
      <c r="P268" s="88"/>
      <c r="Q268" s="88"/>
      <c r="R268" s="88"/>
      <c r="S268" s="88"/>
      <c r="T268" s="89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T268" s="20" t="s">
        <v>156</v>
      </c>
      <c r="AU268" s="20" t="s">
        <v>164</v>
      </c>
    </row>
    <row r="269" s="2" customFormat="1" ht="16.5" customHeight="1">
      <c r="A269" s="42"/>
      <c r="B269" s="43"/>
      <c r="C269" s="208" t="s">
        <v>823</v>
      </c>
      <c r="D269" s="208" t="s">
        <v>149</v>
      </c>
      <c r="E269" s="209" t="s">
        <v>4017</v>
      </c>
      <c r="F269" s="210" t="s">
        <v>4510</v>
      </c>
      <c r="G269" s="211" t="s">
        <v>2698</v>
      </c>
      <c r="H269" s="212">
        <v>8</v>
      </c>
      <c r="I269" s="213"/>
      <c r="J269" s="214">
        <f>ROUND(I269*H269,2)</f>
        <v>0</v>
      </c>
      <c r="K269" s="210" t="s">
        <v>2693</v>
      </c>
      <c r="L269" s="48"/>
      <c r="M269" s="215" t="s">
        <v>32</v>
      </c>
      <c r="N269" s="216" t="s">
        <v>49</v>
      </c>
      <c r="O269" s="88"/>
      <c r="P269" s="217">
        <f>O269*H269</f>
        <v>0</v>
      </c>
      <c r="Q269" s="217">
        <v>0</v>
      </c>
      <c r="R269" s="217">
        <f>Q269*H269</f>
        <v>0</v>
      </c>
      <c r="S269" s="217">
        <v>0</v>
      </c>
      <c r="T269" s="218">
        <f>S269*H269</f>
        <v>0</v>
      </c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R269" s="219" t="s">
        <v>362</v>
      </c>
      <c r="AT269" s="219" t="s">
        <v>149</v>
      </c>
      <c r="AU269" s="219" t="s">
        <v>164</v>
      </c>
      <c r="AY269" s="20" t="s">
        <v>146</v>
      </c>
      <c r="BE269" s="220">
        <f>IF(N269="základní",J269,0)</f>
        <v>0</v>
      </c>
      <c r="BF269" s="220">
        <f>IF(N269="snížená",J269,0)</f>
        <v>0</v>
      </c>
      <c r="BG269" s="220">
        <f>IF(N269="zákl. přenesená",J269,0)</f>
        <v>0</v>
      </c>
      <c r="BH269" s="220">
        <f>IF(N269="sníž. přenesená",J269,0)</f>
        <v>0</v>
      </c>
      <c r="BI269" s="220">
        <f>IF(N269="nulová",J269,0)</f>
        <v>0</v>
      </c>
      <c r="BJ269" s="20" t="s">
        <v>86</v>
      </c>
      <c r="BK269" s="220">
        <f>ROUND(I269*H269,2)</f>
        <v>0</v>
      </c>
      <c r="BL269" s="20" t="s">
        <v>362</v>
      </c>
      <c r="BM269" s="219" t="s">
        <v>1234</v>
      </c>
    </row>
    <row r="270" s="2" customFormat="1">
      <c r="A270" s="42"/>
      <c r="B270" s="43"/>
      <c r="C270" s="44"/>
      <c r="D270" s="221" t="s">
        <v>155</v>
      </c>
      <c r="E270" s="44"/>
      <c r="F270" s="222" t="s">
        <v>4510</v>
      </c>
      <c r="G270" s="44"/>
      <c r="H270" s="44"/>
      <c r="I270" s="223"/>
      <c r="J270" s="44"/>
      <c r="K270" s="44"/>
      <c r="L270" s="48"/>
      <c r="M270" s="224"/>
      <c r="N270" s="225"/>
      <c r="O270" s="88"/>
      <c r="P270" s="88"/>
      <c r="Q270" s="88"/>
      <c r="R270" s="88"/>
      <c r="S270" s="88"/>
      <c r="T270" s="89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T270" s="20" t="s">
        <v>155</v>
      </c>
      <c r="AU270" s="20" t="s">
        <v>164</v>
      </c>
    </row>
    <row r="271" s="2" customFormat="1" ht="16.5" customHeight="1">
      <c r="A271" s="42"/>
      <c r="B271" s="43"/>
      <c r="C271" s="208" t="s">
        <v>832</v>
      </c>
      <c r="D271" s="208" t="s">
        <v>149</v>
      </c>
      <c r="E271" s="209" t="s">
        <v>4027</v>
      </c>
      <c r="F271" s="210" t="s">
        <v>4511</v>
      </c>
      <c r="G271" s="211" t="s">
        <v>2698</v>
      </c>
      <c r="H271" s="212">
        <v>3</v>
      </c>
      <c r="I271" s="213"/>
      <c r="J271" s="214">
        <f>ROUND(I271*H271,2)</f>
        <v>0</v>
      </c>
      <c r="K271" s="210" t="s">
        <v>2693</v>
      </c>
      <c r="L271" s="48"/>
      <c r="M271" s="215" t="s">
        <v>32</v>
      </c>
      <c r="N271" s="216" t="s">
        <v>49</v>
      </c>
      <c r="O271" s="88"/>
      <c r="P271" s="217">
        <f>O271*H271</f>
        <v>0</v>
      </c>
      <c r="Q271" s="217">
        <v>0</v>
      </c>
      <c r="R271" s="217">
        <f>Q271*H271</f>
        <v>0</v>
      </c>
      <c r="S271" s="217">
        <v>0</v>
      </c>
      <c r="T271" s="218">
        <f>S271*H271</f>
        <v>0</v>
      </c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R271" s="219" t="s">
        <v>362</v>
      </c>
      <c r="AT271" s="219" t="s">
        <v>149</v>
      </c>
      <c r="AU271" s="219" t="s">
        <v>164</v>
      </c>
      <c r="AY271" s="20" t="s">
        <v>146</v>
      </c>
      <c r="BE271" s="220">
        <f>IF(N271="základní",J271,0)</f>
        <v>0</v>
      </c>
      <c r="BF271" s="220">
        <f>IF(N271="snížená",J271,0)</f>
        <v>0</v>
      </c>
      <c r="BG271" s="220">
        <f>IF(N271="zákl. přenesená",J271,0)</f>
        <v>0</v>
      </c>
      <c r="BH271" s="220">
        <f>IF(N271="sníž. přenesená",J271,0)</f>
        <v>0</v>
      </c>
      <c r="BI271" s="220">
        <f>IF(N271="nulová",J271,0)</f>
        <v>0</v>
      </c>
      <c r="BJ271" s="20" t="s">
        <v>86</v>
      </c>
      <c r="BK271" s="220">
        <f>ROUND(I271*H271,2)</f>
        <v>0</v>
      </c>
      <c r="BL271" s="20" t="s">
        <v>362</v>
      </c>
      <c r="BM271" s="219" t="s">
        <v>1249</v>
      </c>
    </row>
    <row r="272" s="2" customFormat="1">
      <c r="A272" s="42"/>
      <c r="B272" s="43"/>
      <c r="C272" s="44"/>
      <c r="D272" s="221" t="s">
        <v>155</v>
      </c>
      <c r="E272" s="44"/>
      <c r="F272" s="222" t="s">
        <v>4511</v>
      </c>
      <c r="G272" s="44"/>
      <c r="H272" s="44"/>
      <c r="I272" s="223"/>
      <c r="J272" s="44"/>
      <c r="K272" s="44"/>
      <c r="L272" s="48"/>
      <c r="M272" s="224"/>
      <c r="N272" s="225"/>
      <c r="O272" s="88"/>
      <c r="P272" s="88"/>
      <c r="Q272" s="88"/>
      <c r="R272" s="88"/>
      <c r="S272" s="88"/>
      <c r="T272" s="89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T272" s="20" t="s">
        <v>155</v>
      </c>
      <c r="AU272" s="20" t="s">
        <v>164</v>
      </c>
    </row>
    <row r="273" s="2" customFormat="1" ht="16.5" customHeight="1">
      <c r="A273" s="42"/>
      <c r="B273" s="43"/>
      <c r="C273" s="208" t="s">
        <v>838</v>
      </c>
      <c r="D273" s="208" t="s">
        <v>149</v>
      </c>
      <c r="E273" s="209" t="s">
        <v>4030</v>
      </c>
      <c r="F273" s="210" t="s">
        <v>4512</v>
      </c>
      <c r="G273" s="211" t="s">
        <v>2698</v>
      </c>
      <c r="H273" s="212">
        <v>16</v>
      </c>
      <c r="I273" s="213"/>
      <c r="J273" s="214">
        <f>ROUND(I273*H273,2)</f>
        <v>0</v>
      </c>
      <c r="K273" s="210" t="s">
        <v>2693</v>
      </c>
      <c r="L273" s="48"/>
      <c r="M273" s="215" t="s">
        <v>32</v>
      </c>
      <c r="N273" s="216" t="s">
        <v>49</v>
      </c>
      <c r="O273" s="88"/>
      <c r="P273" s="217">
        <f>O273*H273</f>
        <v>0</v>
      </c>
      <c r="Q273" s="217">
        <v>0</v>
      </c>
      <c r="R273" s="217">
        <f>Q273*H273</f>
        <v>0</v>
      </c>
      <c r="S273" s="217">
        <v>0</v>
      </c>
      <c r="T273" s="218">
        <f>S273*H273</f>
        <v>0</v>
      </c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R273" s="219" t="s">
        <v>362</v>
      </c>
      <c r="AT273" s="219" t="s">
        <v>149</v>
      </c>
      <c r="AU273" s="219" t="s">
        <v>164</v>
      </c>
      <c r="AY273" s="20" t="s">
        <v>146</v>
      </c>
      <c r="BE273" s="220">
        <f>IF(N273="základní",J273,0)</f>
        <v>0</v>
      </c>
      <c r="BF273" s="220">
        <f>IF(N273="snížená",J273,0)</f>
        <v>0</v>
      </c>
      <c r="BG273" s="220">
        <f>IF(N273="zákl. přenesená",J273,0)</f>
        <v>0</v>
      </c>
      <c r="BH273" s="220">
        <f>IF(N273="sníž. přenesená",J273,0)</f>
        <v>0</v>
      </c>
      <c r="BI273" s="220">
        <f>IF(N273="nulová",J273,0)</f>
        <v>0</v>
      </c>
      <c r="BJ273" s="20" t="s">
        <v>86</v>
      </c>
      <c r="BK273" s="220">
        <f>ROUND(I273*H273,2)</f>
        <v>0</v>
      </c>
      <c r="BL273" s="20" t="s">
        <v>362</v>
      </c>
      <c r="BM273" s="219" t="s">
        <v>1264</v>
      </c>
    </row>
    <row r="274" s="2" customFormat="1">
      <c r="A274" s="42"/>
      <c r="B274" s="43"/>
      <c r="C274" s="44"/>
      <c r="D274" s="221" t="s">
        <v>155</v>
      </c>
      <c r="E274" s="44"/>
      <c r="F274" s="222" t="s">
        <v>4513</v>
      </c>
      <c r="G274" s="44"/>
      <c r="H274" s="44"/>
      <c r="I274" s="223"/>
      <c r="J274" s="44"/>
      <c r="K274" s="44"/>
      <c r="L274" s="48"/>
      <c r="M274" s="224"/>
      <c r="N274" s="225"/>
      <c r="O274" s="88"/>
      <c r="P274" s="88"/>
      <c r="Q274" s="88"/>
      <c r="R274" s="88"/>
      <c r="S274" s="88"/>
      <c r="T274" s="89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T274" s="20" t="s">
        <v>155</v>
      </c>
      <c r="AU274" s="20" t="s">
        <v>164</v>
      </c>
    </row>
    <row r="275" s="2" customFormat="1" ht="16.5" customHeight="1">
      <c r="A275" s="42"/>
      <c r="B275" s="43"/>
      <c r="C275" s="208" t="s">
        <v>844</v>
      </c>
      <c r="D275" s="208" t="s">
        <v>149</v>
      </c>
      <c r="E275" s="209" t="s">
        <v>4514</v>
      </c>
      <c r="F275" s="210" t="s">
        <v>4515</v>
      </c>
      <c r="G275" s="211" t="s">
        <v>303</v>
      </c>
      <c r="H275" s="212">
        <v>326</v>
      </c>
      <c r="I275" s="213"/>
      <c r="J275" s="214">
        <f>ROUND(I275*H275,2)</f>
        <v>0</v>
      </c>
      <c r="K275" s="210" t="s">
        <v>4516</v>
      </c>
      <c r="L275" s="48"/>
      <c r="M275" s="215" t="s">
        <v>32</v>
      </c>
      <c r="N275" s="216" t="s">
        <v>49</v>
      </c>
      <c r="O275" s="88"/>
      <c r="P275" s="217">
        <f>O275*H275</f>
        <v>0</v>
      </c>
      <c r="Q275" s="217">
        <v>0</v>
      </c>
      <c r="R275" s="217">
        <f>Q275*H275</f>
        <v>0</v>
      </c>
      <c r="S275" s="217">
        <v>0</v>
      </c>
      <c r="T275" s="218">
        <f>S275*H275</f>
        <v>0</v>
      </c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R275" s="219" t="s">
        <v>362</v>
      </c>
      <c r="AT275" s="219" t="s">
        <v>149</v>
      </c>
      <c r="AU275" s="219" t="s">
        <v>164</v>
      </c>
      <c r="AY275" s="20" t="s">
        <v>146</v>
      </c>
      <c r="BE275" s="220">
        <f>IF(N275="základní",J275,0)</f>
        <v>0</v>
      </c>
      <c r="BF275" s="220">
        <f>IF(N275="snížená",J275,0)</f>
        <v>0</v>
      </c>
      <c r="BG275" s="220">
        <f>IF(N275="zákl. přenesená",J275,0)</f>
        <v>0</v>
      </c>
      <c r="BH275" s="220">
        <f>IF(N275="sníž. přenesená",J275,0)</f>
        <v>0</v>
      </c>
      <c r="BI275" s="220">
        <f>IF(N275="nulová",J275,0)</f>
        <v>0</v>
      </c>
      <c r="BJ275" s="20" t="s">
        <v>86</v>
      </c>
      <c r="BK275" s="220">
        <f>ROUND(I275*H275,2)</f>
        <v>0</v>
      </c>
      <c r="BL275" s="20" t="s">
        <v>362</v>
      </c>
      <c r="BM275" s="219" t="s">
        <v>1277</v>
      </c>
    </row>
    <row r="276" s="2" customFormat="1">
      <c r="A276" s="42"/>
      <c r="B276" s="43"/>
      <c r="C276" s="44"/>
      <c r="D276" s="221" t="s">
        <v>155</v>
      </c>
      <c r="E276" s="44"/>
      <c r="F276" s="222" t="s">
        <v>4515</v>
      </c>
      <c r="G276" s="44"/>
      <c r="H276" s="44"/>
      <c r="I276" s="223"/>
      <c r="J276" s="44"/>
      <c r="K276" s="44"/>
      <c r="L276" s="48"/>
      <c r="M276" s="224"/>
      <c r="N276" s="225"/>
      <c r="O276" s="88"/>
      <c r="P276" s="88"/>
      <c r="Q276" s="88"/>
      <c r="R276" s="88"/>
      <c r="S276" s="88"/>
      <c r="T276" s="89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T276" s="20" t="s">
        <v>155</v>
      </c>
      <c r="AU276" s="20" t="s">
        <v>164</v>
      </c>
    </row>
    <row r="277" s="2" customFormat="1">
      <c r="A277" s="42"/>
      <c r="B277" s="43"/>
      <c r="C277" s="44"/>
      <c r="D277" s="226" t="s">
        <v>156</v>
      </c>
      <c r="E277" s="44"/>
      <c r="F277" s="227" t="s">
        <v>4517</v>
      </c>
      <c r="G277" s="44"/>
      <c r="H277" s="44"/>
      <c r="I277" s="223"/>
      <c r="J277" s="44"/>
      <c r="K277" s="44"/>
      <c r="L277" s="48"/>
      <c r="M277" s="224"/>
      <c r="N277" s="225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0" t="s">
        <v>156</v>
      </c>
      <c r="AU277" s="20" t="s">
        <v>164</v>
      </c>
    </row>
    <row r="278" s="12" customFormat="1" ht="20.88" customHeight="1">
      <c r="A278" s="12"/>
      <c r="B278" s="192"/>
      <c r="C278" s="193"/>
      <c r="D278" s="194" t="s">
        <v>77</v>
      </c>
      <c r="E278" s="206" t="s">
        <v>4002</v>
      </c>
      <c r="F278" s="206" t="s">
        <v>4518</v>
      </c>
      <c r="G278" s="193"/>
      <c r="H278" s="193"/>
      <c r="I278" s="196"/>
      <c r="J278" s="207">
        <f>BK278</f>
        <v>0</v>
      </c>
      <c r="K278" s="193"/>
      <c r="L278" s="198"/>
      <c r="M278" s="199"/>
      <c r="N278" s="200"/>
      <c r="O278" s="200"/>
      <c r="P278" s="201">
        <f>SUM(P279:P280)</f>
        <v>0</v>
      </c>
      <c r="Q278" s="200"/>
      <c r="R278" s="201">
        <f>SUM(R279:R280)</f>
        <v>0</v>
      </c>
      <c r="S278" s="200"/>
      <c r="T278" s="202">
        <f>SUM(T279:T280)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03" t="s">
        <v>86</v>
      </c>
      <c r="AT278" s="204" t="s">
        <v>77</v>
      </c>
      <c r="AU278" s="204" t="s">
        <v>88</v>
      </c>
      <c r="AY278" s="203" t="s">
        <v>146</v>
      </c>
      <c r="BK278" s="205">
        <f>SUM(BK279:BK280)</f>
        <v>0</v>
      </c>
    </row>
    <row r="279" s="2" customFormat="1" ht="16.5" customHeight="1">
      <c r="A279" s="42"/>
      <c r="B279" s="43"/>
      <c r="C279" s="208" t="s">
        <v>851</v>
      </c>
      <c r="D279" s="208" t="s">
        <v>149</v>
      </c>
      <c r="E279" s="209" t="s">
        <v>4043</v>
      </c>
      <c r="F279" s="210" t="s">
        <v>4519</v>
      </c>
      <c r="G279" s="211" t="s">
        <v>2698</v>
      </c>
      <c r="H279" s="212">
        <v>42</v>
      </c>
      <c r="I279" s="213"/>
      <c r="J279" s="214">
        <f>ROUND(I279*H279,2)</f>
        <v>0</v>
      </c>
      <c r="K279" s="210" t="s">
        <v>2693</v>
      </c>
      <c r="L279" s="48"/>
      <c r="M279" s="215" t="s">
        <v>32</v>
      </c>
      <c r="N279" s="216" t="s">
        <v>49</v>
      </c>
      <c r="O279" s="88"/>
      <c r="P279" s="217">
        <f>O279*H279</f>
        <v>0</v>
      </c>
      <c r="Q279" s="217">
        <v>0</v>
      </c>
      <c r="R279" s="217">
        <f>Q279*H279</f>
        <v>0</v>
      </c>
      <c r="S279" s="217">
        <v>0</v>
      </c>
      <c r="T279" s="218">
        <f>S279*H279</f>
        <v>0</v>
      </c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R279" s="219" t="s">
        <v>362</v>
      </c>
      <c r="AT279" s="219" t="s">
        <v>149</v>
      </c>
      <c r="AU279" s="219" t="s">
        <v>164</v>
      </c>
      <c r="AY279" s="20" t="s">
        <v>146</v>
      </c>
      <c r="BE279" s="220">
        <f>IF(N279="základní",J279,0)</f>
        <v>0</v>
      </c>
      <c r="BF279" s="220">
        <f>IF(N279="snížená",J279,0)</f>
        <v>0</v>
      </c>
      <c r="BG279" s="220">
        <f>IF(N279="zákl. přenesená",J279,0)</f>
        <v>0</v>
      </c>
      <c r="BH279" s="220">
        <f>IF(N279="sníž. přenesená",J279,0)</f>
        <v>0</v>
      </c>
      <c r="BI279" s="220">
        <f>IF(N279="nulová",J279,0)</f>
        <v>0</v>
      </c>
      <c r="BJ279" s="20" t="s">
        <v>86</v>
      </c>
      <c r="BK279" s="220">
        <f>ROUND(I279*H279,2)</f>
        <v>0</v>
      </c>
      <c r="BL279" s="20" t="s">
        <v>362</v>
      </c>
      <c r="BM279" s="219" t="s">
        <v>1294</v>
      </c>
    </row>
    <row r="280" s="2" customFormat="1">
      <c r="A280" s="42"/>
      <c r="B280" s="43"/>
      <c r="C280" s="44"/>
      <c r="D280" s="221" t="s">
        <v>155</v>
      </c>
      <c r="E280" s="44"/>
      <c r="F280" s="222" t="s">
        <v>4519</v>
      </c>
      <c r="G280" s="44"/>
      <c r="H280" s="44"/>
      <c r="I280" s="223"/>
      <c r="J280" s="44"/>
      <c r="K280" s="44"/>
      <c r="L280" s="48"/>
      <c r="M280" s="224"/>
      <c r="N280" s="225"/>
      <c r="O280" s="88"/>
      <c r="P280" s="88"/>
      <c r="Q280" s="88"/>
      <c r="R280" s="88"/>
      <c r="S280" s="88"/>
      <c r="T280" s="89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T280" s="20" t="s">
        <v>155</v>
      </c>
      <c r="AU280" s="20" t="s">
        <v>164</v>
      </c>
    </row>
    <row r="281" s="12" customFormat="1" ht="20.88" customHeight="1">
      <c r="A281" s="12"/>
      <c r="B281" s="192"/>
      <c r="C281" s="193"/>
      <c r="D281" s="194" t="s">
        <v>77</v>
      </c>
      <c r="E281" s="206" t="s">
        <v>4520</v>
      </c>
      <c r="F281" s="206" t="s">
        <v>2705</v>
      </c>
      <c r="G281" s="193"/>
      <c r="H281" s="193"/>
      <c r="I281" s="196"/>
      <c r="J281" s="207">
        <f>BK281</f>
        <v>0</v>
      </c>
      <c r="K281" s="193"/>
      <c r="L281" s="198"/>
      <c r="M281" s="199"/>
      <c r="N281" s="200"/>
      <c r="O281" s="200"/>
      <c r="P281" s="201">
        <f>SUM(P282:P301)</f>
        <v>0</v>
      </c>
      <c r="Q281" s="200"/>
      <c r="R281" s="201">
        <f>SUM(R282:R301)</f>
        <v>0</v>
      </c>
      <c r="S281" s="200"/>
      <c r="T281" s="202">
        <f>SUM(T282:T301)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03" t="s">
        <v>86</v>
      </c>
      <c r="AT281" s="204" t="s">
        <v>77</v>
      </c>
      <c r="AU281" s="204" t="s">
        <v>88</v>
      </c>
      <c r="AY281" s="203" t="s">
        <v>146</v>
      </c>
      <c r="BK281" s="205">
        <f>SUM(BK282:BK301)</f>
        <v>0</v>
      </c>
    </row>
    <row r="282" s="2" customFormat="1" ht="16.5" customHeight="1">
      <c r="A282" s="42"/>
      <c r="B282" s="43"/>
      <c r="C282" s="208" t="s">
        <v>859</v>
      </c>
      <c r="D282" s="208" t="s">
        <v>149</v>
      </c>
      <c r="E282" s="209" t="s">
        <v>4045</v>
      </c>
      <c r="F282" s="210" t="s">
        <v>4113</v>
      </c>
      <c r="G282" s="211" t="s">
        <v>2698</v>
      </c>
      <c r="H282" s="212">
        <v>6</v>
      </c>
      <c r="I282" s="213"/>
      <c r="J282" s="214">
        <f>ROUND(I282*H282,2)</f>
        <v>0</v>
      </c>
      <c r="K282" s="210" t="s">
        <v>2693</v>
      </c>
      <c r="L282" s="48"/>
      <c r="M282" s="215" t="s">
        <v>32</v>
      </c>
      <c r="N282" s="216" t="s">
        <v>49</v>
      </c>
      <c r="O282" s="88"/>
      <c r="P282" s="217">
        <f>O282*H282</f>
        <v>0</v>
      </c>
      <c r="Q282" s="217">
        <v>0</v>
      </c>
      <c r="R282" s="217">
        <f>Q282*H282</f>
        <v>0</v>
      </c>
      <c r="S282" s="217">
        <v>0</v>
      </c>
      <c r="T282" s="218">
        <f>S282*H282</f>
        <v>0</v>
      </c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R282" s="219" t="s">
        <v>362</v>
      </c>
      <c r="AT282" s="219" t="s">
        <v>149</v>
      </c>
      <c r="AU282" s="219" t="s">
        <v>164</v>
      </c>
      <c r="AY282" s="20" t="s">
        <v>146</v>
      </c>
      <c r="BE282" s="220">
        <f>IF(N282="základní",J282,0)</f>
        <v>0</v>
      </c>
      <c r="BF282" s="220">
        <f>IF(N282="snížená",J282,0)</f>
        <v>0</v>
      </c>
      <c r="BG282" s="220">
        <f>IF(N282="zákl. přenesená",J282,0)</f>
        <v>0</v>
      </c>
      <c r="BH282" s="220">
        <f>IF(N282="sníž. přenesená",J282,0)</f>
        <v>0</v>
      </c>
      <c r="BI282" s="220">
        <f>IF(N282="nulová",J282,0)</f>
        <v>0</v>
      </c>
      <c r="BJ282" s="20" t="s">
        <v>86</v>
      </c>
      <c r="BK282" s="220">
        <f>ROUND(I282*H282,2)</f>
        <v>0</v>
      </c>
      <c r="BL282" s="20" t="s">
        <v>362</v>
      </c>
      <c r="BM282" s="219" t="s">
        <v>1305</v>
      </c>
    </row>
    <row r="283" s="2" customFormat="1">
      <c r="A283" s="42"/>
      <c r="B283" s="43"/>
      <c r="C283" s="44"/>
      <c r="D283" s="221" t="s">
        <v>155</v>
      </c>
      <c r="E283" s="44"/>
      <c r="F283" s="222" t="s">
        <v>4113</v>
      </c>
      <c r="G283" s="44"/>
      <c r="H283" s="44"/>
      <c r="I283" s="223"/>
      <c r="J283" s="44"/>
      <c r="K283" s="44"/>
      <c r="L283" s="48"/>
      <c r="M283" s="224"/>
      <c r="N283" s="225"/>
      <c r="O283" s="88"/>
      <c r="P283" s="88"/>
      <c r="Q283" s="88"/>
      <c r="R283" s="88"/>
      <c r="S283" s="88"/>
      <c r="T283" s="89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T283" s="20" t="s">
        <v>155</v>
      </c>
      <c r="AU283" s="20" t="s">
        <v>164</v>
      </c>
    </row>
    <row r="284" s="2" customFormat="1" ht="33" customHeight="1">
      <c r="A284" s="42"/>
      <c r="B284" s="43"/>
      <c r="C284" s="208" t="s">
        <v>869</v>
      </c>
      <c r="D284" s="208" t="s">
        <v>149</v>
      </c>
      <c r="E284" s="209" t="s">
        <v>4521</v>
      </c>
      <c r="F284" s="210" t="s">
        <v>4522</v>
      </c>
      <c r="G284" s="211" t="s">
        <v>4523</v>
      </c>
      <c r="H284" s="212">
        <v>1</v>
      </c>
      <c r="I284" s="213"/>
      <c r="J284" s="214">
        <f>ROUND(I284*H284,2)</f>
        <v>0</v>
      </c>
      <c r="K284" s="210" t="s">
        <v>4524</v>
      </c>
      <c r="L284" s="48"/>
      <c r="M284" s="215" t="s">
        <v>32</v>
      </c>
      <c r="N284" s="216" t="s">
        <v>49</v>
      </c>
      <c r="O284" s="88"/>
      <c r="P284" s="217">
        <f>O284*H284</f>
        <v>0</v>
      </c>
      <c r="Q284" s="217">
        <v>0</v>
      </c>
      <c r="R284" s="217">
        <f>Q284*H284</f>
        <v>0</v>
      </c>
      <c r="S284" s="217">
        <v>0</v>
      </c>
      <c r="T284" s="218">
        <f>S284*H284</f>
        <v>0</v>
      </c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R284" s="219" t="s">
        <v>362</v>
      </c>
      <c r="AT284" s="219" t="s">
        <v>149</v>
      </c>
      <c r="AU284" s="219" t="s">
        <v>164</v>
      </c>
      <c r="AY284" s="20" t="s">
        <v>146</v>
      </c>
      <c r="BE284" s="220">
        <f>IF(N284="základní",J284,0)</f>
        <v>0</v>
      </c>
      <c r="BF284" s="220">
        <f>IF(N284="snížená",J284,0)</f>
        <v>0</v>
      </c>
      <c r="BG284" s="220">
        <f>IF(N284="zákl. přenesená",J284,0)</f>
        <v>0</v>
      </c>
      <c r="BH284" s="220">
        <f>IF(N284="sníž. přenesená",J284,0)</f>
        <v>0</v>
      </c>
      <c r="BI284" s="220">
        <f>IF(N284="nulová",J284,0)</f>
        <v>0</v>
      </c>
      <c r="BJ284" s="20" t="s">
        <v>86</v>
      </c>
      <c r="BK284" s="220">
        <f>ROUND(I284*H284,2)</f>
        <v>0</v>
      </c>
      <c r="BL284" s="20" t="s">
        <v>362</v>
      </c>
      <c r="BM284" s="219" t="s">
        <v>1324</v>
      </c>
    </row>
    <row r="285" s="2" customFormat="1">
      <c r="A285" s="42"/>
      <c r="B285" s="43"/>
      <c r="C285" s="44"/>
      <c r="D285" s="221" t="s">
        <v>155</v>
      </c>
      <c r="E285" s="44"/>
      <c r="F285" s="222" t="s">
        <v>4525</v>
      </c>
      <c r="G285" s="44"/>
      <c r="H285" s="44"/>
      <c r="I285" s="223"/>
      <c r="J285" s="44"/>
      <c r="K285" s="44"/>
      <c r="L285" s="48"/>
      <c r="M285" s="224"/>
      <c r="N285" s="225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0" t="s">
        <v>155</v>
      </c>
      <c r="AU285" s="20" t="s">
        <v>164</v>
      </c>
    </row>
    <row r="286" s="2" customFormat="1" ht="16.5" customHeight="1">
      <c r="A286" s="42"/>
      <c r="B286" s="43"/>
      <c r="C286" s="208" t="s">
        <v>879</v>
      </c>
      <c r="D286" s="208" t="s">
        <v>149</v>
      </c>
      <c r="E286" s="209" t="s">
        <v>4051</v>
      </c>
      <c r="F286" s="210" t="s">
        <v>4526</v>
      </c>
      <c r="G286" s="211" t="s">
        <v>2698</v>
      </c>
      <c r="H286" s="212">
        <v>14</v>
      </c>
      <c r="I286" s="213"/>
      <c r="J286" s="214">
        <f>ROUND(I286*H286,2)</f>
        <v>0</v>
      </c>
      <c r="K286" s="210" t="s">
        <v>2693</v>
      </c>
      <c r="L286" s="48"/>
      <c r="M286" s="215" t="s">
        <v>32</v>
      </c>
      <c r="N286" s="216" t="s">
        <v>49</v>
      </c>
      <c r="O286" s="88"/>
      <c r="P286" s="217">
        <f>O286*H286</f>
        <v>0</v>
      </c>
      <c r="Q286" s="217">
        <v>0</v>
      </c>
      <c r="R286" s="217">
        <f>Q286*H286</f>
        <v>0</v>
      </c>
      <c r="S286" s="217">
        <v>0</v>
      </c>
      <c r="T286" s="218">
        <f>S286*H286</f>
        <v>0</v>
      </c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R286" s="219" t="s">
        <v>362</v>
      </c>
      <c r="AT286" s="219" t="s">
        <v>149</v>
      </c>
      <c r="AU286" s="219" t="s">
        <v>164</v>
      </c>
      <c r="AY286" s="20" t="s">
        <v>146</v>
      </c>
      <c r="BE286" s="220">
        <f>IF(N286="základní",J286,0)</f>
        <v>0</v>
      </c>
      <c r="BF286" s="220">
        <f>IF(N286="snížená",J286,0)</f>
        <v>0</v>
      </c>
      <c r="BG286" s="220">
        <f>IF(N286="zákl. přenesená",J286,0)</f>
        <v>0</v>
      </c>
      <c r="BH286" s="220">
        <f>IF(N286="sníž. přenesená",J286,0)</f>
        <v>0</v>
      </c>
      <c r="BI286" s="220">
        <f>IF(N286="nulová",J286,0)</f>
        <v>0</v>
      </c>
      <c r="BJ286" s="20" t="s">
        <v>86</v>
      </c>
      <c r="BK286" s="220">
        <f>ROUND(I286*H286,2)</f>
        <v>0</v>
      </c>
      <c r="BL286" s="20" t="s">
        <v>362</v>
      </c>
      <c r="BM286" s="219" t="s">
        <v>1333</v>
      </c>
    </row>
    <row r="287" s="2" customFormat="1">
      <c r="A287" s="42"/>
      <c r="B287" s="43"/>
      <c r="C287" s="44"/>
      <c r="D287" s="221" t="s">
        <v>155</v>
      </c>
      <c r="E287" s="44"/>
      <c r="F287" s="222" t="s">
        <v>4526</v>
      </c>
      <c r="G287" s="44"/>
      <c r="H287" s="44"/>
      <c r="I287" s="223"/>
      <c r="J287" s="44"/>
      <c r="K287" s="44"/>
      <c r="L287" s="48"/>
      <c r="M287" s="224"/>
      <c r="N287" s="225"/>
      <c r="O287" s="88"/>
      <c r="P287" s="88"/>
      <c r="Q287" s="88"/>
      <c r="R287" s="88"/>
      <c r="S287" s="88"/>
      <c r="T287" s="89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T287" s="20" t="s">
        <v>155</v>
      </c>
      <c r="AU287" s="20" t="s">
        <v>164</v>
      </c>
    </row>
    <row r="288" s="2" customFormat="1" ht="37.8" customHeight="1">
      <c r="A288" s="42"/>
      <c r="B288" s="43"/>
      <c r="C288" s="208" t="s">
        <v>884</v>
      </c>
      <c r="D288" s="208" t="s">
        <v>149</v>
      </c>
      <c r="E288" s="209" t="s">
        <v>4057</v>
      </c>
      <c r="F288" s="210" t="s">
        <v>4527</v>
      </c>
      <c r="G288" s="211" t="s">
        <v>2698</v>
      </c>
      <c r="H288" s="212">
        <v>25</v>
      </c>
      <c r="I288" s="213"/>
      <c r="J288" s="214">
        <f>ROUND(I288*H288,2)</f>
        <v>0</v>
      </c>
      <c r="K288" s="210" t="s">
        <v>2693</v>
      </c>
      <c r="L288" s="48"/>
      <c r="M288" s="215" t="s">
        <v>32</v>
      </c>
      <c r="N288" s="216" t="s">
        <v>49</v>
      </c>
      <c r="O288" s="88"/>
      <c r="P288" s="217">
        <f>O288*H288</f>
        <v>0</v>
      </c>
      <c r="Q288" s="217">
        <v>0</v>
      </c>
      <c r="R288" s="217">
        <f>Q288*H288</f>
        <v>0</v>
      </c>
      <c r="S288" s="217">
        <v>0</v>
      </c>
      <c r="T288" s="218">
        <f>S288*H288</f>
        <v>0</v>
      </c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R288" s="219" t="s">
        <v>362</v>
      </c>
      <c r="AT288" s="219" t="s">
        <v>149</v>
      </c>
      <c r="AU288" s="219" t="s">
        <v>164</v>
      </c>
      <c r="AY288" s="20" t="s">
        <v>146</v>
      </c>
      <c r="BE288" s="220">
        <f>IF(N288="základní",J288,0)</f>
        <v>0</v>
      </c>
      <c r="BF288" s="220">
        <f>IF(N288="snížená",J288,0)</f>
        <v>0</v>
      </c>
      <c r="BG288" s="220">
        <f>IF(N288="zákl. přenesená",J288,0)</f>
        <v>0</v>
      </c>
      <c r="BH288" s="220">
        <f>IF(N288="sníž. přenesená",J288,0)</f>
        <v>0</v>
      </c>
      <c r="BI288" s="220">
        <f>IF(N288="nulová",J288,0)</f>
        <v>0</v>
      </c>
      <c r="BJ288" s="20" t="s">
        <v>86</v>
      </c>
      <c r="BK288" s="220">
        <f>ROUND(I288*H288,2)</f>
        <v>0</v>
      </c>
      <c r="BL288" s="20" t="s">
        <v>362</v>
      </c>
      <c r="BM288" s="219" t="s">
        <v>1344</v>
      </c>
    </row>
    <row r="289" s="2" customFormat="1">
      <c r="A289" s="42"/>
      <c r="B289" s="43"/>
      <c r="C289" s="44"/>
      <c r="D289" s="221" t="s">
        <v>155</v>
      </c>
      <c r="E289" s="44"/>
      <c r="F289" s="222" t="s">
        <v>4527</v>
      </c>
      <c r="G289" s="44"/>
      <c r="H289" s="44"/>
      <c r="I289" s="223"/>
      <c r="J289" s="44"/>
      <c r="K289" s="44"/>
      <c r="L289" s="48"/>
      <c r="M289" s="224"/>
      <c r="N289" s="225"/>
      <c r="O289" s="88"/>
      <c r="P289" s="88"/>
      <c r="Q289" s="88"/>
      <c r="R289" s="88"/>
      <c r="S289" s="88"/>
      <c r="T289" s="89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T289" s="20" t="s">
        <v>155</v>
      </c>
      <c r="AU289" s="20" t="s">
        <v>164</v>
      </c>
    </row>
    <row r="290" s="2" customFormat="1" ht="24.15" customHeight="1">
      <c r="A290" s="42"/>
      <c r="B290" s="43"/>
      <c r="C290" s="208" t="s">
        <v>890</v>
      </c>
      <c r="D290" s="208" t="s">
        <v>149</v>
      </c>
      <c r="E290" s="209" t="s">
        <v>4073</v>
      </c>
      <c r="F290" s="210" t="s">
        <v>4528</v>
      </c>
      <c r="G290" s="211" t="s">
        <v>2698</v>
      </c>
      <c r="H290" s="212">
        <v>10</v>
      </c>
      <c r="I290" s="213"/>
      <c r="J290" s="214">
        <f>ROUND(I290*H290,2)</f>
        <v>0</v>
      </c>
      <c r="K290" s="210" t="s">
        <v>2693</v>
      </c>
      <c r="L290" s="48"/>
      <c r="M290" s="215" t="s">
        <v>32</v>
      </c>
      <c r="N290" s="216" t="s">
        <v>49</v>
      </c>
      <c r="O290" s="88"/>
      <c r="P290" s="217">
        <f>O290*H290</f>
        <v>0</v>
      </c>
      <c r="Q290" s="217">
        <v>0</v>
      </c>
      <c r="R290" s="217">
        <f>Q290*H290</f>
        <v>0</v>
      </c>
      <c r="S290" s="217">
        <v>0</v>
      </c>
      <c r="T290" s="218">
        <f>S290*H290</f>
        <v>0</v>
      </c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R290" s="219" t="s">
        <v>362</v>
      </c>
      <c r="AT290" s="219" t="s">
        <v>149</v>
      </c>
      <c r="AU290" s="219" t="s">
        <v>164</v>
      </c>
      <c r="AY290" s="20" t="s">
        <v>146</v>
      </c>
      <c r="BE290" s="220">
        <f>IF(N290="základní",J290,0)</f>
        <v>0</v>
      </c>
      <c r="BF290" s="220">
        <f>IF(N290="snížená",J290,0)</f>
        <v>0</v>
      </c>
      <c r="BG290" s="220">
        <f>IF(N290="zákl. přenesená",J290,0)</f>
        <v>0</v>
      </c>
      <c r="BH290" s="220">
        <f>IF(N290="sníž. přenesená",J290,0)</f>
        <v>0</v>
      </c>
      <c r="BI290" s="220">
        <f>IF(N290="nulová",J290,0)</f>
        <v>0</v>
      </c>
      <c r="BJ290" s="20" t="s">
        <v>86</v>
      </c>
      <c r="BK290" s="220">
        <f>ROUND(I290*H290,2)</f>
        <v>0</v>
      </c>
      <c r="BL290" s="20" t="s">
        <v>362</v>
      </c>
      <c r="BM290" s="219" t="s">
        <v>1357</v>
      </c>
    </row>
    <row r="291" s="2" customFormat="1">
      <c r="A291" s="42"/>
      <c r="B291" s="43"/>
      <c r="C291" s="44"/>
      <c r="D291" s="221" t="s">
        <v>155</v>
      </c>
      <c r="E291" s="44"/>
      <c r="F291" s="222" t="s">
        <v>4528</v>
      </c>
      <c r="G291" s="44"/>
      <c r="H291" s="44"/>
      <c r="I291" s="223"/>
      <c r="J291" s="44"/>
      <c r="K291" s="44"/>
      <c r="L291" s="48"/>
      <c r="M291" s="224"/>
      <c r="N291" s="225"/>
      <c r="O291" s="88"/>
      <c r="P291" s="88"/>
      <c r="Q291" s="88"/>
      <c r="R291" s="88"/>
      <c r="S291" s="88"/>
      <c r="T291" s="89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T291" s="20" t="s">
        <v>155</v>
      </c>
      <c r="AU291" s="20" t="s">
        <v>164</v>
      </c>
    </row>
    <row r="292" s="2" customFormat="1" ht="44.25" customHeight="1">
      <c r="A292" s="42"/>
      <c r="B292" s="43"/>
      <c r="C292" s="208" t="s">
        <v>895</v>
      </c>
      <c r="D292" s="208" t="s">
        <v>149</v>
      </c>
      <c r="E292" s="209" t="s">
        <v>4098</v>
      </c>
      <c r="F292" s="210" t="s">
        <v>4529</v>
      </c>
      <c r="G292" s="211" t="s">
        <v>802</v>
      </c>
      <c r="H292" s="212">
        <v>1</v>
      </c>
      <c r="I292" s="213"/>
      <c r="J292" s="214">
        <f>ROUND(I292*H292,2)</f>
        <v>0</v>
      </c>
      <c r="K292" s="210" t="s">
        <v>152</v>
      </c>
      <c r="L292" s="48"/>
      <c r="M292" s="215" t="s">
        <v>32</v>
      </c>
      <c r="N292" s="216" t="s">
        <v>49</v>
      </c>
      <c r="O292" s="88"/>
      <c r="P292" s="217">
        <f>O292*H292</f>
        <v>0</v>
      </c>
      <c r="Q292" s="217">
        <v>0</v>
      </c>
      <c r="R292" s="217">
        <f>Q292*H292</f>
        <v>0</v>
      </c>
      <c r="S292" s="217">
        <v>0</v>
      </c>
      <c r="T292" s="218">
        <f>S292*H292</f>
        <v>0</v>
      </c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R292" s="219" t="s">
        <v>362</v>
      </c>
      <c r="AT292" s="219" t="s">
        <v>149</v>
      </c>
      <c r="AU292" s="219" t="s">
        <v>164</v>
      </c>
      <c r="AY292" s="20" t="s">
        <v>146</v>
      </c>
      <c r="BE292" s="220">
        <f>IF(N292="základní",J292,0)</f>
        <v>0</v>
      </c>
      <c r="BF292" s="220">
        <f>IF(N292="snížená",J292,0)</f>
        <v>0</v>
      </c>
      <c r="BG292" s="220">
        <f>IF(N292="zákl. přenesená",J292,0)</f>
        <v>0</v>
      </c>
      <c r="BH292" s="220">
        <f>IF(N292="sníž. přenesená",J292,0)</f>
        <v>0</v>
      </c>
      <c r="BI292" s="220">
        <f>IF(N292="nulová",J292,0)</f>
        <v>0</v>
      </c>
      <c r="BJ292" s="20" t="s">
        <v>86</v>
      </c>
      <c r="BK292" s="220">
        <f>ROUND(I292*H292,2)</f>
        <v>0</v>
      </c>
      <c r="BL292" s="20" t="s">
        <v>362</v>
      </c>
      <c r="BM292" s="219" t="s">
        <v>1368</v>
      </c>
    </row>
    <row r="293" s="2" customFormat="1">
      <c r="A293" s="42"/>
      <c r="B293" s="43"/>
      <c r="C293" s="44"/>
      <c r="D293" s="221" t="s">
        <v>155</v>
      </c>
      <c r="E293" s="44"/>
      <c r="F293" s="222" t="s">
        <v>4529</v>
      </c>
      <c r="G293" s="44"/>
      <c r="H293" s="44"/>
      <c r="I293" s="223"/>
      <c r="J293" s="44"/>
      <c r="K293" s="44"/>
      <c r="L293" s="48"/>
      <c r="M293" s="224"/>
      <c r="N293" s="225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0" t="s">
        <v>155</v>
      </c>
      <c r="AU293" s="20" t="s">
        <v>164</v>
      </c>
    </row>
    <row r="294" s="2" customFormat="1">
      <c r="A294" s="42"/>
      <c r="B294" s="43"/>
      <c r="C294" s="44"/>
      <c r="D294" s="226" t="s">
        <v>156</v>
      </c>
      <c r="E294" s="44"/>
      <c r="F294" s="227" t="s">
        <v>4101</v>
      </c>
      <c r="G294" s="44"/>
      <c r="H294" s="44"/>
      <c r="I294" s="223"/>
      <c r="J294" s="44"/>
      <c r="K294" s="44"/>
      <c r="L294" s="48"/>
      <c r="M294" s="224"/>
      <c r="N294" s="225"/>
      <c r="O294" s="88"/>
      <c r="P294" s="88"/>
      <c r="Q294" s="88"/>
      <c r="R294" s="88"/>
      <c r="S294" s="88"/>
      <c r="T294" s="89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T294" s="20" t="s">
        <v>156</v>
      </c>
      <c r="AU294" s="20" t="s">
        <v>164</v>
      </c>
    </row>
    <row r="295" s="2" customFormat="1" ht="24.15" customHeight="1">
      <c r="A295" s="42"/>
      <c r="B295" s="43"/>
      <c r="C295" s="208" t="s">
        <v>903</v>
      </c>
      <c r="D295" s="208" t="s">
        <v>149</v>
      </c>
      <c r="E295" s="209" t="s">
        <v>4530</v>
      </c>
      <c r="F295" s="210" t="s">
        <v>4531</v>
      </c>
      <c r="G295" s="211" t="s">
        <v>802</v>
      </c>
      <c r="H295" s="212">
        <v>1</v>
      </c>
      <c r="I295" s="213"/>
      <c r="J295" s="214">
        <f>ROUND(I295*H295,2)</f>
        <v>0</v>
      </c>
      <c r="K295" s="210" t="s">
        <v>152</v>
      </c>
      <c r="L295" s="48"/>
      <c r="M295" s="215" t="s">
        <v>32</v>
      </c>
      <c r="N295" s="216" t="s">
        <v>49</v>
      </c>
      <c r="O295" s="88"/>
      <c r="P295" s="217">
        <f>O295*H295</f>
        <v>0</v>
      </c>
      <c r="Q295" s="217">
        <v>0</v>
      </c>
      <c r="R295" s="217">
        <f>Q295*H295</f>
        <v>0</v>
      </c>
      <c r="S295" s="217">
        <v>0</v>
      </c>
      <c r="T295" s="218">
        <f>S295*H295</f>
        <v>0</v>
      </c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R295" s="219" t="s">
        <v>362</v>
      </c>
      <c r="AT295" s="219" t="s">
        <v>149</v>
      </c>
      <c r="AU295" s="219" t="s">
        <v>164</v>
      </c>
      <c r="AY295" s="20" t="s">
        <v>146</v>
      </c>
      <c r="BE295" s="220">
        <f>IF(N295="základní",J295,0)</f>
        <v>0</v>
      </c>
      <c r="BF295" s="220">
        <f>IF(N295="snížená",J295,0)</f>
        <v>0</v>
      </c>
      <c r="BG295" s="220">
        <f>IF(N295="zákl. přenesená",J295,0)</f>
        <v>0</v>
      </c>
      <c r="BH295" s="220">
        <f>IF(N295="sníž. přenesená",J295,0)</f>
        <v>0</v>
      </c>
      <c r="BI295" s="220">
        <f>IF(N295="nulová",J295,0)</f>
        <v>0</v>
      </c>
      <c r="BJ295" s="20" t="s">
        <v>86</v>
      </c>
      <c r="BK295" s="220">
        <f>ROUND(I295*H295,2)</f>
        <v>0</v>
      </c>
      <c r="BL295" s="20" t="s">
        <v>362</v>
      </c>
      <c r="BM295" s="219" t="s">
        <v>1399</v>
      </c>
    </row>
    <row r="296" s="2" customFormat="1">
      <c r="A296" s="42"/>
      <c r="B296" s="43"/>
      <c r="C296" s="44"/>
      <c r="D296" s="221" t="s">
        <v>155</v>
      </c>
      <c r="E296" s="44"/>
      <c r="F296" s="222" t="s">
        <v>4531</v>
      </c>
      <c r="G296" s="44"/>
      <c r="H296" s="44"/>
      <c r="I296" s="223"/>
      <c r="J296" s="44"/>
      <c r="K296" s="44"/>
      <c r="L296" s="48"/>
      <c r="M296" s="224"/>
      <c r="N296" s="225"/>
      <c r="O296" s="88"/>
      <c r="P296" s="88"/>
      <c r="Q296" s="88"/>
      <c r="R296" s="88"/>
      <c r="S296" s="88"/>
      <c r="T296" s="89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T296" s="20" t="s">
        <v>155</v>
      </c>
      <c r="AU296" s="20" t="s">
        <v>164</v>
      </c>
    </row>
    <row r="297" s="2" customFormat="1">
      <c r="A297" s="42"/>
      <c r="B297" s="43"/>
      <c r="C297" s="44"/>
      <c r="D297" s="226" t="s">
        <v>156</v>
      </c>
      <c r="E297" s="44"/>
      <c r="F297" s="227" t="s">
        <v>4532</v>
      </c>
      <c r="G297" s="44"/>
      <c r="H297" s="44"/>
      <c r="I297" s="223"/>
      <c r="J297" s="44"/>
      <c r="K297" s="44"/>
      <c r="L297" s="48"/>
      <c r="M297" s="224"/>
      <c r="N297" s="225"/>
      <c r="O297" s="88"/>
      <c r="P297" s="88"/>
      <c r="Q297" s="88"/>
      <c r="R297" s="88"/>
      <c r="S297" s="88"/>
      <c r="T297" s="89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T297" s="20" t="s">
        <v>156</v>
      </c>
      <c r="AU297" s="20" t="s">
        <v>164</v>
      </c>
    </row>
    <row r="298" s="2" customFormat="1" ht="16.5" customHeight="1">
      <c r="A298" s="42"/>
      <c r="B298" s="43"/>
      <c r="C298" s="208" t="s">
        <v>919</v>
      </c>
      <c r="D298" s="208" t="s">
        <v>149</v>
      </c>
      <c r="E298" s="209" t="s">
        <v>4084</v>
      </c>
      <c r="F298" s="210" t="s">
        <v>4351</v>
      </c>
      <c r="G298" s="211" t="s">
        <v>2709</v>
      </c>
      <c r="H298" s="212">
        <v>1</v>
      </c>
      <c r="I298" s="213"/>
      <c r="J298" s="214">
        <f>ROUND(I298*H298,2)</f>
        <v>0</v>
      </c>
      <c r="K298" s="210" t="s">
        <v>32</v>
      </c>
      <c r="L298" s="48"/>
      <c r="M298" s="215" t="s">
        <v>32</v>
      </c>
      <c r="N298" s="216" t="s">
        <v>49</v>
      </c>
      <c r="O298" s="88"/>
      <c r="P298" s="217">
        <f>O298*H298</f>
        <v>0</v>
      </c>
      <c r="Q298" s="217">
        <v>0</v>
      </c>
      <c r="R298" s="217">
        <f>Q298*H298</f>
        <v>0</v>
      </c>
      <c r="S298" s="217">
        <v>0</v>
      </c>
      <c r="T298" s="218">
        <f>S298*H298</f>
        <v>0</v>
      </c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R298" s="219" t="s">
        <v>362</v>
      </c>
      <c r="AT298" s="219" t="s">
        <v>149</v>
      </c>
      <c r="AU298" s="219" t="s">
        <v>164</v>
      </c>
      <c r="AY298" s="20" t="s">
        <v>146</v>
      </c>
      <c r="BE298" s="220">
        <f>IF(N298="základní",J298,0)</f>
        <v>0</v>
      </c>
      <c r="BF298" s="220">
        <f>IF(N298="snížená",J298,0)</f>
        <v>0</v>
      </c>
      <c r="BG298" s="220">
        <f>IF(N298="zákl. přenesená",J298,0)</f>
        <v>0</v>
      </c>
      <c r="BH298" s="220">
        <f>IF(N298="sníž. přenesená",J298,0)</f>
        <v>0</v>
      </c>
      <c r="BI298" s="220">
        <f>IF(N298="nulová",J298,0)</f>
        <v>0</v>
      </c>
      <c r="BJ298" s="20" t="s">
        <v>86</v>
      </c>
      <c r="BK298" s="220">
        <f>ROUND(I298*H298,2)</f>
        <v>0</v>
      </c>
      <c r="BL298" s="20" t="s">
        <v>362</v>
      </c>
      <c r="BM298" s="219" t="s">
        <v>4533</v>
      </c>
    </row>
    <row r="299" s="2" customFormat="1">
      <c r="A299" s="42"/>
      <c r="B299" s="43"/>
      <c r="C299" s="44"/>
      <c r="D299" s="221" t="s">
        <v>155</v>
      </c>
      <c r="E299" s="44"/>
      <c r="F299" s="222" t="s">
        <v>4133</v>
      </c>
      <c r="G299" s="44"/>
      <c r="H299" s="44"/>
      <c r="I299" s="223"/>
      <c r="J299" s="44"/>
      <c r="K299" s="44"/>
      <c r="L299" s="48"/>
      <c r="M299" s="224"/>
      <c r="N299" s="225"/>
      <c r="O299" s="88"/>
      <c r="P299" s="88"/>
      <c r="Q299" s="88"/>
      <c r="R299" s="88"/>
      <c r="S299" s="88"/>
      <c r="T299" s="89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T299" s="20" t="s">
        <v>155</v>
      </c>
      <c r="AU299" s="20" t="s">
        <v>164</v>
      </c>
    </row>
    <row r="300" s="2" customFormat="1" ht="21.75" customHeight="1">
      <c r="A300" s="42"/>
      <c r="B300" s="43"/>
      <c r="C300" s="208" t="s">
        <v>924</v>
      </c>
      <c r="D300" s="208" t="s">
        <v>149</v>
      </c>
      <c r="E300" s="209" t="s">
        <v>4095</v>
      </c>
      <c r="F300" s="210" t="s">
        <v>4136</v>
      </c>
      <c r="G300" s="211" t="s">
        <v>2709</v>
      </c>
      <c r="H300" s="212">
        <v>1</v>
      </c>
      <c r="I300" s="213"/>
      <c r="J300" s="214">
        <f>ROUND(I300*H300,2)</f>
        <v>0</v>
      </c>
      <c r="K300" s="210" t="s">
        <v>32</v>
      </c>
      <c r="L300" s="48"/>
      <c r="M300" s="215" t="s">
        <v>32</v>
      </c>
      <c r="N300" s="216" t="s">
        <v>49</v>
      </c>
      <c r="O300" s="88"/>
      <c r="P300" s="217">
        <f>O300*H300</f>
        <v>0</v>
      </c>
      <c r="Q300" s="217">
        <v>0</v>
      </c>
      <c r="R300" s="217">
        <f>Q300*H300</f>
        <v>0</v>
      </c>
      <c r="S300" s="217">
        <v>0</v>
      </c>
      <c r="T300" s="218">
        <f>S300*H300</f>
        <v>0</v>
      </c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R300" s="219" t="s">
        <v>362</v>
      </c>
      <c r="AT300" s="219" t="s">
        <v>149</v>
      </c>
      <c r="AU300" s="219" t="s">
        <v>164</v>
      </c>
      <c r="AY300" s="20" t="s">
        <v>146</v>
      </c>
      <c r="BE300" s="220">
        <f>IF(N300="základní",J300,0)</f>
        <v>0</v>
      </c>
      <c r="BF300" s="220">
        <f>IF(N300="snížená",J300,0)</f>
        <v>0</v>
      </c>
      <c r="BG300" s="220">
        <f>IF(N300="zákl. přenesená",J300,0)</f>
        <v>0</v>
      </c>
      <c r="BH300" s="220">
        <f>IF(N300="sníž. přenesená",J300,0)</f>
        <v>0</v>
      </c>
      <c r="BI300" s="220">
        <f>IF(N300="nulová",J300,0)</f>
        <v>0</v>
      </c>
      <c r="BJ300" s="20" t="s">
        <v>86</v>
      </c>
      <c r="BK300" s="220">
        <f>ROUND(I300*H300,2)</f>
        <v>0</v>
      </c>
      <c r="BL300" s="20" t="s">
        <v>362</v>
      </c>
      <c r="BM300" s="219" t="s">
        <v>4534</v>
      </c>
    </row>
    <row r="301" s="2" customFormat="1">
      <c r="A301" s="42"/>
      <c r="B301" s="43"/>
      <c r="C301" s="44"/>
      <c r="D301" s="221" t="s">
        <v>155</v>
      </c>
      <c r="E301" s="44"/>
      <c r="F301" s="222" t="s">
        <v>4136</v>
      </c>
      <c r="G301" s="44"/>
      <c r="H301" s="44"/>
      <c r="I301" s="223"/>
      <c r="J301" s="44"/>
      <c r="K301" s="44"/>
      <c r="L301" s="48"/>
      <c r="M301" s="240"/>
      <c r="N301" s="241"/>
      <c r="O301" s="242"/>
      <c r="P301" s="242"/>
      <c r="Q301" s="242"/>
      <c r="R301" s="242"/>
      <c r="S301" s="242"/>
      <c r="T301" s="243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0" t="s">
        <v>155</v>
      </c>
      <c r="AU301" s="20" t="s">
        <v>164</v>
      </c>
    </row>
    <row r="302" s="2" customFormat="1" ht="6.96" customHeight="1">
      <c r="A302" s="42"/>
      <c r="B302" s="63"/>
      <c r="C302" s="64"/>
      <c r="D302" s="64"/>
      <c r="E302" s="64"/>
      <c r="F302" s="64"/>
      <c r="G302" s="64"/>
      <c r="H302" s="64"/>
      <c r="I302" s="64"/>
      <c r="J302" s="64"/>
      <c r="K302" s="64"/>
      <c r="L302" s="48"/>
      <c r="M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</row>
  </sheetData>
  <sheetProtection sheet="1" autoFilter="0" formatColumns="0" formatRows="0" objects="1" scenarios="1" spinCount="100000" saltValue="l0GjdSfl5wKrOFJG3MqAQx9GyDwbNP7JQoyL+6YjCRoTlNLoVtEspzFp99WHVxKHuUTxfX8qAzXdxrApIeMaUg==" hashValue="r0290x1QSLrrdl/8EKIUyAnHznP6UuT5HWuXXIV1Hk/mJYf/btPTvYyPokIGd9TO3Y2D1fz1hEDwrBp4DVnelg==" algorithmName="SHA-512" password="EC2B"/>
  <autoFilter ref="C97:K301"/>
  <mergeCells count="9">
    <mergeCell ref="E7:H7"/>
    <mergeCell ref="E9:H9"/>
    <mergeCell ref="E18:H18"/>
    <mergeCell ref="E27:H27"/>
    <mergeCell ref="E48:H48"/>
    <mergeCell ref="E50:H50"/>
    <mergeCell ref="E88:H88"/>
    <mergeCell ref="E90:H90"/>
    <mergeCell ref="L2:V2"/>
  </mergeCells>
  <hyperlinks>
    <hyperlink ref="F165" r:id="rId1" display="https://podminky.urs.cz/item/CS_URS_2023_02/741210001"/>
    <hyperlink ref="F175" r:id="rId2" display="https://podminky.urs.cz/item/CS_URS_2023_02/742230003"/>
    <hyperlink ref="F178" r:id="rId3" display="https://podminky.urs.cz/item/CS_URS_2023_02/742230005"/>
    <hyperlink ref="F181" r:id="rId4" display="https://podminky.urs.cz/item/CS_URS_2023_02/742230101"/>
    <hyperlink ref="F184" r:id="rId5" display="https://podminky.urs.cz/item/CS_URS_2023_02/742230102"/>
    <hyperlink ref="F189" r:id="rId6" display="https://podminky.urs.cz/item/CS_URS_2023_02/741330371"/>
    <hyperlink ref="F192" r:id="rId7" display="https://podminky.urs.cz/item/CS_URS_2023_02/210120102"/>
    <hyperlink ref="F196" r:id="rId8" display="https://podminky.urs.cz/item/CS_URS_2023_02/741122632"/>
    <hyperlink ref="F199" r:id="rId9" display="https://podminky.urs.cz/item/CS_URS_2023_02/741122624"/>
    <hyperlink ref="F202" r:id="rId10" display="https://podminky.urs.cz/item/CS_URS_2023_02/741122623"/>
    <hyperlink ref="F205" r:id="rId11" display="https://podminky.urs.cz/item/CS_URS_2023_02/741122601"/>
    <hyperlink ref="F208" r:id="rId12" display="https://podminky.urs.cz/item/CS_URS_2023_02/741122611"/>
    <hyperlink ref="F211" r:id="rId13" display="https://podminky.urs.cz/item/CS_URS_2023_02/741124731"/>
    <hyperlink ref="F220" r:id="rId14" display="https://podminky.urs.cz/item/CS_URS_2023_02/741420022"/>
    <hyperlink ref="F223" r:id="rId15" display="https://podminky.urs.cz/item/CS_URS_2023_02/741410041"/>
    <hyperlink ref="F227" r:id="rId16" display="https://podminky.urs.cz/item/CS_URS_2023_02/210204011"/>
    <hyperlink ref="F235" r:id="rId17" display="https://podminky.urs.cz/item/CS_URS_2023_02/210202013"/>
    <hyperlink ref="F241" r:id="rId18" display="https://podminky.urs.cz/item/CS_URS_2023_02/741136001"/>
    <hyperlink ref="F244" r:id="rId19" display="https://podminky.urs.cz/item/CS_URS_2023_02/460010024"/>
    <hyperlink ref="F247" r:id="rId20" display="https://podminky.urs.cz/item/CS_URS_2023_02/460010025"/>
    <hyperlink ref="F250" r:id="rId21" display="https://podminky.urs.cz/item/CS_URS_2023_02/460171331"/>
    <hyperlink ref="F253" r:id="rId22" display="https://podminky.urs.cz/item/CS_URS_2023_02/460431342"/>
    <hyperlink ref="F256" r:id="rId23" display="https://podminky.urs.cz/item/CS_URS_2023_02/460171161"/>
    <hyperlink ref="F259" r:id="rId24" display="https://podminky.urs.cz/item/CS_URS_2023_02/460431171"/>
    <hyperlink ref="F262" r:id="rId25" display="https://podminky.urs.cz/item/CS_URS_2023_02/460791212"/>
    <hyperlink ref="F265" r:id="rId26" display="https://podminky.urs.cz/item/CS_URS_2023_02/460791214"/>
    <hyperlink ref="F268" r:id="rId27" display="https://podminky.urs.cz/item/CS_URS_2023_02/460641112"/>
    <hyperlink ref="F277" r:id="rId28" display="https://podminky.urs.cz/item/CS_URS_2022_02/460671113"/>
    <hyperlink ref="F294" r:id="rId29" display="https://podminky.urs.cz/item/CS_URS_2023_02/741810001"/>
    <hyperlink ref="F297" r:id="rId30" display="https://podminky.urs.cz/item/CS_URS_2023_02/7418200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109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122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123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4535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24. 10. 2023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4536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ROUND(J86,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ROUND((SUM(BE86:BE161)),  2)</f>
        <v>0</v>
      </c>
      <c r="G33" s="42"/>
      <c r="H33" s="42"/>
      <c r="I33" s="152">
        <v>0.20999999999999999</v>
      </c>
      <c r="J33" s="151">
        <f>ROUND(((SUM(BE86:BE161))*I33),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ROUND((SUM(BF86:BF161)),  2)</f>
        <v>0</v>
      </c>
      <c r="G34" s="42"/>
      <c r="H34" s="42"/>
      <c r="I34" s="152">
        <v>0.14999999999999999</v>
      </c>
      <c r="J34" s="151">
        <f>ROUND(((SUM(BF86:BF161))*I34),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ROUND((SUM(BG86:BG161)),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ROUND((SUM(BH86:BH161)),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ROUND((SUM(BI86:BI161)),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125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123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SLPO - Elektroinstalace - optické kabely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24. 10. 2023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Ing. Ivan Kobza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126</v>
      </c>
      <c r="D57" s="166"/>
      <c r="E57" s="166"/>
      <c r="F57" s="166"/>
      <c r="G57" s="166"/>
      <c r="H57" s="166"/>
      <c r="I57" s="166"/>
      <c r="J57" s="167" t="s">
        <v>127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J86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128</v>
      </c>
    </row>
    <row r="60" s="9" customFormat="1" ht="24.96" customHeight="1">
      <c r="A60" s="9"/>
      <c r="B60" s="169"/>
      <c r="C60" s="170"/>
      <c r="D60" s="171" t="s">
        <v>4139</v>
      </c>
      <c r="E60" s="172"/>
      <c r="F60" s="172"/>
      <c r="G60" s="172"/>
      <c r="H60" s="172"/>
      <c r="I60" s="172"/>
      <c r="J60" s="173">
        <f>J87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4537</v>
      </c>
      <c r="E61" s="178"/>
      <c r="F61" s="178"/>
      <c r="G61" s="178"/>
      <c r="H61" s="178"/>
      <c r="I61" s="178"/>
      <c r="J61" s="179">
        <f>J88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75"/>
      <c r="C62" s="176"/>
      <c r="D62" s="177" t="s">
        <v>4538</v>
      </c>
      <c r="E62" s="178"/>
      <c r="F62" s="178"/>
      <c r="G62" s="178"/>
      <c r="H62" s="178"/>
      <c r="I62" s="178"/>
      <c r="J62" s="179">
        <f>J89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75"/>
      <c r="C63" s="176"/>
      <c r="D63" s="177" t="s">
        <v>4539</v>
      </c>
      <c r="E63" s="178"/>
      <c r="F63" s="178"/>
      <c r="G63" s="178"/>
      <c r="H63" s="178"/>
      <c r="I63" s="178"/>
      <c r="J63" s="179">
        <f>J110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4540</v>
      </c>
      <c r="E64" s="178"/>
      <c r="F64" s="178"/>
      <c r="G64" s="178"/>
      <c r="H64" s="178"/>
      <c r="I64" s="178"/>
      <c r="J64" s="179">
        <f>J113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75"/>
      <c r="C65" s="176"/>
      <c r="D65" s="177" t="s">
        <v>4541</v>
      </c>
      <c r="E65" s="178"/>
      <c r="F65" s="178"/>
      <c r="G65" s="178"/>
      <c r="H65" s="178"/>
      <c r="I65" s="178"/>
      <c r="J65" s="179">
        <f>J114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75"/>
      <c r="C66" s="176"/>
      <c r="D66" s="177" t="s">
        <v>4542</v>
      </c>
      <c r="E66" s="178"/>
      <c r="F66" s="178"/>
      <c r="G66" s="178"/>
      <c r="H66" s="178"/>
      <c r="I66" s="178"/>
      <c r="J66" s="179">
        <f>J139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2"/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138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</row>
    <row r="68" s="2" customFormat="1" ht="6.96" customHeight="1">
      <c r="A68" s="42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8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</row>
    <row r="72" s="2" customFormat="1" ht="6.96" customHeight="1">
      <c r="A72" s="42"/>
      <c r="B72" s="65"/>
      <c r="C72" s="66"/>
      <c r="D72" s="66"/>
      <c r="E72" s="66"/>
      <c r="F72" s="66"/>
      <c r="G72" s="66"/>
      <c r="H72" s="66"/>
      <c r="I72" s="66"/>
      <c r="J72" s="66"/>
      <c r="K72" s="66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24.96" customHeight="1">
      <c r="A73" s="42"/>
      <c r="B73" s="43"/>
      <c r="C73" s="26" t="s">
        <v>132</v>
      </c>
      <c r="D73" s="44"/>
      <c r="E73" s="44"/>
      <c r="F73" s="44"/>
      <c r="G73" s="44"/>
      <c r="H73" s="44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6.96" customHeight="1">
      <c r="A74" s="42"/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12" customHeight="1">
      <c r="A75" s="42"/>
      <c r="B75" s="43"/>
      <c r="C75" s="35" t="s">
        <v>16</v>
      </c>
      <c r="D75" s="44"/>
      <c r="E75" s="44"/>
      <c r="F75" s="44"/>
      <c r="G75" s="44"/>
      <c r="H75" s="44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26.25" customHeight="1">
      <c r="A76" s="42"/>
      <c r="B76" s="43"/>
      <c r="C76" s="44"/>
      <c r="D76" s="44"/>
      <c r="E76" s="164" t="str">
        <f>E7</f>
        <v>Novostavba zař. pro vých. a vzdělávání dětí a zahr. domku, Suchdol</v>
      </c>
      <c r="F76" s="35"/>
      <c r="G76" s="35"/>
      <c r="H76" s="35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2" customHeight="1">
      <c r="A77" s="42"/>
      <c r="B77" s="43"/>
      <c r="C77" s="35" t="s">
        <v>123</v>
      </c>
      <c r="D77" s="44"/>
      <c r="E77" s="44"/>
      <c r="F77" s="44"/>
      <c r="G77" s="44"/>
      <c r="H77" s="44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6.5" customHeight="1">
      <c r="A78" s="42"/>
      <c r="B78" s="43"/>
      <c r="C78" s="44"/>
      <c r="D78" s="44"/>
      <c r="E78" s="73" t="str">
        <f>E9</f>
        <v>SLPO - Elektroinstalace - optické kabely</v>
      </c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2" customHeight="1">
      <c r="A80" s="42"/>
      <c r="B80" s="43"/>
      <c r="C80" s="35" t="s">
        <v>22</v>
      </c>
      <c r="D80" s="44"/>
      <c r="E80" s="44"/>
      <c r="F80" s="30" t="str">
        <f>F12</f>
        <v>Suchdol</v>
      </c>
      <c r="G80" s="44"/>
      <c r="H80" s="44"/>
      <c r="I80" s="35" t="s">
        <v>24</v>
      </c>
      <c r="J80" s="76" t="str">
        <f>IF(J12="","",J12)</f>
        <v>24. 10. 2023</v>
      </c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6.96" customHeight="1">
      <c r="A81" s="42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25.65" customHeight="1">
      <c r="A82" s="42"/>
      <c r="B82" s="43"/>
      <c r="C82" s="35" t="s">
        <v>30</v>
      </c>
      <c r="D82" s="44"/>
      <c r="E82" s="44"/>
      <c r="F82" s="30" t="str">
        <f>E15</f>
        <v>Česká zemědělská univerzita v Praze. Kamýcká 129</v>
      </c>
      <c r="G82" s="44"/>
      <c r="H82" s="44"/>
      <c r="I82" s="35" t="s">
        <v>37</v>
      </c>
      <c r="J82" s="40" t="str">
        <f>E21</f>
        <v>PilsProjekt s.r.o., Částkova 74, Plzeň</v>
      </c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5.15" customHeight="1">
      <c r="A83" s="42"/>
      <c r="B83" s="43"/>
      <c r="C83" s="35" t="s">
        <v>35</v>
      </c>
      <c r="D83" s="44"/>
      <c r="E83" s="44"/>
      <c r="F83" s="30" t="str">
        <f>IF(E18="","",E18)</f>
        <v>Vyplň údaj</v>
      </c>
      <c r="G83" s="44"/>
      <c r="H83" s="44"/>
      <c r="I83" s="35" t="s">
        <v>40</v>
      </c>
      <c r="J83" s="40" t="str">
        <f>E24</f>
        <v>Ing. Ivan Kobza</v>
      </c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0.32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11" customFormat="1" ht="29.28" customHeight="1">
      <c r="A85" s="181"/>
      <c r="B85" s="182"/>
      <c r="C85" s="183" t="s">
        <v>133</v>
      </c>
      <c r="D85" s="184" t="s">
        <v>63</v>
      </c>
      <c r="E85" s="184" t="s">
        <v>59</v>
      </c>
      <c r="F85" s="184" t="s">
        <v>60</v>
      </c>
      <c r="G85" s="184" t="s">
        <v>134</v>
      </c>
      <c r="H85" s="184" t="s">
        <v>135</v>
      </c>
      <c r="I85" s="184" t="s">
        <v>136</v>
      </c>
      <c r="J85" s="184" t="s">
        <v>127</v>
      </c>
      <c r="K85" s="185" t="s">
        <v>137</v>
      </c>
      <c r="L85" s="186"/>
      <c r="M85" s="96" t="s">
        <v>32</v>
      </c>
      <c r="N85" s="97" t="s">
        <v>48</v>
      </c>
      <c r="O85" s="97" t="s">
        <v>138</v>
      </c>
      <c r="P85" s="97" t="s">
        <v>139</v>
      </c>
      <c r="Q85" s="97" t="s">
        <v>140</v>
      </c>
      <c r="R85" s="97" t="s">
        <v>141</v>
      </c>
      <c r="S85" s="97" t="s">
        <v>142</v>
      </c>
      <c r="T85" s="98" t="s">
        <v>143</v>
      </c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</row>
    <row r="86" s="2" customFormat="1" ht="22.8" customHeight="1">
      <c r="A86" s="42"/>
      <c r="B86" s="43"/>
      <c r="C86" s="103" t="s">
        <v>144</v>
      </c>
      <c r="D86" s="44"/>
      <c r="E86" s="44"/>
      <c r="F86" s="44"/>
      <c r="G86" s="44"/>
      <c r="H86" s="44"/>
      <c r="I86" s="44"/>
      <c r="J86" s="187">
        <f>BK86</f>
        <v>0</v>
      </c>
      <c r="K86" s="44"/>
      <c r="L86" s="48"/>
      <c r="M86" s="99"/>
      <c r="N86" s="188"/>
      <c r="O86" s="100"/>
      <c r="P86" s="189">
        <f>P87</f>
        <v>0</v>
      </c>
      <c r="Q86" s="100"/>
      <c r="R86" s="189">
        <f>R87</f>
        <v>0</v>
      </c>
      <c r="S86" s="100"/>
      <c r="T86" s="190">
        <f>T87</f>
        <v>0</v>
      </c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T86" s="20" t="s">
        <v>77</v>
      </c>
      <c r="AU86" s="20" t="s">
        <v>128</v>
      </c>
      <c r="BK86" s="191">
        <f>BK87</f>
        <v>0</v>
      </c>
    </row>
    <row r="87" s="12" customFormat="1" ht="25.92" customHeight="1">
      <c r="A87" s="12"/>
      <c r="B87" s="192"/>
      <c r="C87" s="193"/>
      <c r="D87" s="194" t="s">
        <v>77</v>
      </c>
      <c r="E87" s="195" t="s">
        <v>1150</v>
      </c>
      <c r="F87" s="195" t="s">
        <v>4144</v>
      </c>
      <c r="G87" s="193"/>
      <c r="H87" s="193"/>
      <c r="I87" s="196"/>
      <c r="J87" s="197">
        <f>BK87</f>
        <v>0</v>
      </c>
      <c r="K87" s="193"/>
      <c r="L87" s="198"/>
      <c r="M87" s="199"/>
      <c r="N87" s="200"/>
      <c r="O87" s="200"/>
      <c r="P87" s="201">
        <f>P88+P113</f>
        <v>0</v>
      </c>
      <c r="Q87" s="200"/>
      <c r="R87" s="201">
        <f>R88+R113</f>
        <v>0</v>
      </c>
      <c r="S87" s="200"/>
      <c r="T87" s="202">
        <f>T88+T113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3" t="s">
        <v>88</v>
      </c>
      <c r="AT87" s="204" t="s">
        <v>77</v>
      </c>
      <c r="AU87" s="204" t="s">
        <v>78</v>
      </c>
      <c r="AY87" s="203" t="s">
        <v>146</v>
      </c>
      <c r="BK87" s="205">
        <f>BK88+BK113</f>
        <v>0</v>
      </c>
    </row>
    <row r="88" s="12" customFormat="1" ht="22.8" customHeight="1">
      <c r="A88" s="12"/>
      <c r="B88" s="192"/>
      <c r="C88" s="193"/>
      <c r="D88" s="194" t="s">
        <v>77</v>
      </c>
      <c r="E88" s="206" t="s">
        <v>4543</v>
      </c>
      <c r="F88" s="206" t="s">
        <v>3654</v>
      </c>
      <c r="G88" s="193"/>
      <c r="H88" s="193"/>
      <c r="I88" s="196"/>
      <c r="J88" s="207">
        <f>BK88</f>
        <v>0</v>
      </c>
      <c r="K88" s="193"/>
      <c r="L88" s="198"/>
      <c r="M88" s="199"/>
      <c r="N88" s="200"/>
      <c r="O88" s="200"/>
      <c r="P88" s="201">
        <f>P89+P110</f>
        <v>0</v>
      </c>
      <c r="Q88" s="200"/>
      <c r="R88" s="201">
        <f>R89+R110</f>
        <v>0</v>
      </c>
      <c r="S88" s="200"/>
      <c r="T88" s="202">
        <f>T89+T110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3" t="s">
        <v>86</v>
      </c>
      <c r="AT88" s="204" t="s">
        <v>77</v>
      </c>
      <c r="AU88" s="204" t="s">
        <v>86</v>
      </c>
      <c r="AY88" s="203" t="s">
        <v>146</v>
      </c>
      <c r="BK88" s="205">
        <f>BK89+BK110</f>
        <v>0</v>
      </c>
    </row>
    <row r="89" s="12" customFormat="1" ht="20.88" customHeight="1">
      <c r="A89" s="12"/>
      <c r="B89" s="192"/>
      <c r="C89" s="193"/>
      <c r="D89" s="194" t="s">
        <v>77</v>
      </c>
      <c r="E89" s="206" t="s">
        <v>4145</v>
      </c>
      <c r="F89" s="206" t="s">
        <v>4386</v>
      </c>
      <c r="G89" s="193"/>
      <c r="H89" s="193"/>
      <c r="I89" s="196"/>
      <c r="J89" s="207">
        <f>BK89</f>
        <v>0</v>
      </c>
      <c r="K89" s="193"/>
      <c r="L89" s="198"/>
      <c r="M89" s="199"/>
      <c r="N89" s="200"/>
      <c r="O89" s="200"/>
      <c r="P89" s="201">
        <f>SUM(P90:P109)</f>
        <v>0</v>
      </c>
      <c r="Q89" s="200"/>
      <c r="R89" s="201">
        <f>SUM(R90:R109)</f>
        <v>0</v>
      </c>
      <c r="S89" s="200"/>
      <c r="T89" s="202">
        <f>SUM(T90:T109)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3" t="s">
        <v>86</v>
      </c>
      <c r="AT89" s="204" t="s">
        <v>77</v>
      </c>
      <c r="AU89" s="204" t="s">
        <v>88</v>
      </c>
      <c r="AY89" s="203" t="s">
        <v>146</v>
      </c>
      <c r="BK89" s="205">
        <f>SUM(BK90:BK109)</f>
        <v>0</v>
      </c>
    </row>
    <row r="90" s="2" customFormat="1" ht="16.5" customHeight="1">
      <c r="A90" s="42"/>
      <c r="B90" s="43"/>
      <c r="C90" s="265" t="s">
        <v>86</v>
      </c>
      <c r="D90" s="265" t="s">
        <v>286</v>
      </c>
      <c r="E90" s="266" t="s">
        <v>4544</v>
      </c>
      <c r="F90" s="267" t="s">
        <v>4545</v>
      </c>
      <c r="G90" s="268" t="s">
        <v>303</v>
      </c>
      <c r="H90" s="269">
        <v>1450</v>
      </c>
      <c r="I90" s="270"/>
      <c r="J90" s="271">
        <f>ROUND(I90*H90,2)</f>
        <v>0</v>
      </c>
      <c r="K90" s="267" t="s">
        <v>3659</v>
      </c>
      <c r="L90" s="272"/>
      <c r="M90" s="273" t="s">
        <v>32</v>
      </c>
      <c r="N90" s="274" t="s">
        <v>49</v>
      </c>
      <c r="O90" s="88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8">
        <f>S90*H90</f>
        <v>0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R90" s="219" t="s">
        <v>538</v>
      </c>
      <c r="AT90" s="219" t="s">
        <v>286</v>
      </c>
      <c r="AU90" s="219" t="s">
        <v>164</v>
      </c>
      <c r="AY90" s="20" t="s">
        <v>146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20" t="s">
        <v>86</v>
      </c>
      <c r="BK90" s="220">
        <f>ROUND(I90*H90,2)</f>
        <v>0</v>
      </c>
      <c r="BL90" s="20" t="s">
        <v>362</v>
      </c>
      <c r="BM90" s="219" t="s">
        <v>88</v>
      </c>
    </row>
    <row r="91" s="2" customFormat="1">
      <c r="A91" s="42"/>
      <c r="B91" s="43"/>
      <c r="C91" s="44"/>
      <c r="D91" s="221" t="s">
        <v>155</v>
      </c>
      <c r="E91" s="44"/>
      <c r="F91" s="222" t="s">
        <v>4545</v>
      </c>
      <c r="G91" s="44"/>
      <c r="H91" s="44"/>
      <c r="I91" s="223"/>
      <c r="J91" s="44"/>
      <c r="K91" s="44"/>
      <c r="L91" s="48"/>
      <c r="M91" s="224"/>
      <c r="N91" s="225"/>
      <c r="O91" s="88"/>
      <c r="P91" s="88"/>
      <c r="Q91" s="88"/>
      <c r="R91" s="88"/>
      <c r="S91" s="88"/>
      <c r="T91" s="89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155</v>
      </c>
      <c r="AU91" s="20" t="s">
        <v>164</v>
      </c>
    </row>
    <row r="92" s="2" customFormat="1" ht="16.5" customHeight="1">
      <c r="A92" s="42"/>
      <c r="B92" s="43"/>
      <c r="C92" s="265" t="s">
        <v>88</v>
      </c>
      <c r="D92" s="265" t="s">
        <v>286</v>
      </c>
      <c r="E92" s="266" t="s">
        <v>4524</v>
      </c>
      <c r="F92" s="267" t="s">
        <v>4546</v>
      </c>
      <c r="G92" s="268" t="s">
        <v>303</v>
      </c>
      <c r="H92" s="269">
        <v>250</v>
      </c>
      <c r="I92" s="270"/>
      <c r="J92" s="271">
        <f>ROUND(I92*H92,2)</f>
        <v>0</v>
      </c>
      <c r="K92" s="267" t="s">
        <v>3659</v>
      </c>
      <c r="L92" s="272"/>
      <c r="M92" s="273" t="s">
        <v>32</v>
      </c>
      <c r="N92" s="274" t="s">
        <v>49</v>
      </c>
      <c r="O92" s="88"/>
      <c r="P92" s="217">
        <f>O92*H92</f>
        <v>0</v>
      </c>
      <c r="Q92" s="217">
        <v>0</v>
      </c>
      <c r="R92" s="217">
        <f>Q92*H92</f>
        <v>0</v>
      </c>
      <c r="S92" s="217">
        <v>0</v>
      </c>
      <c r="T92" s="218">
        <f>S92*H92</f>
        <v>0</v>
      </c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R92" s="219" t="s">
        <v>538</v>
      </c>
      <c r="AT92" s="219" t="s">
        <v>286</v>
      </c>
      <c r="AU92" s="219" t="s">
        <v>164</v>
      </c>
      <c r="AY92" s="20" t="s">
        <v>146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20" t="s">
        <v>86</v>
      </c>
      <c r="BK92" s="220">
        <f>ROUND(I92*H92,2)</f>
        <v>0</v>
      </c>
      <c r="BL92" s="20" t="s">
        <v>362</v>
      </c>
      <c r="BM92" s="219" t="s">
        <v>171</v>
      </c>
    </row>
    <row r="93" s="2" customFormat="1">
      <c r="A93" s="42"/>
      <c r="B93" s="43"/>
      <c r="C93" s="44"/>
      <c r="D93" s="221" t="s">
        <v>155</v>
      </c>
      <c r="E93" s="44"/>
      <c r="F93" s="222" t="s">
        <v>4546</v>
      </c>
      <c r="G93" s="44"/>
      <c r="H93" s="44"/>
      <c r="I93" s="223"/>
      <c r="J93" s="44"/>
      <c r="K93" s="44"/>
      <c r="L93" s="48"/>
      <c r="M93" s="224"/>
      <c r="N93" s="225"/>
      <c r="O93" s="88"/>
      <c r="P93" s="88"/>
      <c r="Q93" s="88"/>
      <c r="R93" s="88"/>
      <c r="S93" s="88"/>
      <c r="T93" s="89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T93" s="20" t="s">
        <v>155</v>
      </c>
      <c r="AU93" s="20" t="s">
        <v>164</v>
      </c>
    </row>
    <row r="94" s="2" customFormat="1" ht="16.5" customHeight="1">
      <c r="A94" s="42"/>
      <c r="B94" s="43"/>
      <c r="C94" s="265" t="s">
        <v>164</v>
      </c>
      <c r="D94" s="265" t="s">
        <v>286</v>
      </c>
      <c r="E94" s="266" t="s">
        <v>4410</v>
      </c>
      <c r="F94" s="267" t="s">
        <v>4547</v>
      </c>
      <c r="G94" s="268" t="s">
        <v>303</v>
      </c>
      <c r="H94" s="269">
        <v>1450</v>
      </c>
      <c r="I94" s="270"/>
      <c r="J94" s="271">
        <f>ROUND(I94*H94,2)</f>
        <v>0</v>
      </c>
      <c r="K94" s="267" t="s">
        <v>3659</v>
      </c>
      <c r="L94" s="272"/>
      <c r="M94" s="273" t="s">
        <v>32</v>
      </c>
      <c r="N94" s="274" t="s">
        <v>49</v>
      </c>
      <c r="O94" s="88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538</v>
      </c>
      <c r="AT94" s="219" t="s">
        <v>286</v>
      </c>
      <c r="AU94" s="219" t="s">
        <v>164</v>
      </c>
      <c r="AY94" s="20" t="s">
        <v>146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86</v>
      </c>
      <c r="BK94" s="220">
        <f>ROUND(I94*H94,2)</f>
        <v>0</v>
      </c>
      <c r="BL94" s="20" t="s">
        <v>362</v>
      </c>
      <c r="BM94" s="219" t="s">
        <v>181</v>
      </c>
    </row>
    <row r="95" s="2" customFormat="1">
      <c r="A95" s="42"/>
      <c r="B95" s="43"/>
      <c r="C95" s="44"/>
      <c r="D95" s="221" t="s">
        <v>155</v>
      </c>
      <c r="E95" s="44"/>
      <c r="F95" s="222" t="s">
        <v>4547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155</v>
      </c>
      <c r="AU95" s="20" t="s">
        <v>164</v>
      </c>
    </row>
    <row r="96" s="2" customFormat="1" ht="24.15" customHeight="1">
      <c r="A96" s="42"/>
      <c r="B96" s="43"/>
      <c r="C96" s="265" t="s">
        <v>171</v>
      </c>
      <c r="D96" s="265" t="s">
        <v>286</v>
      </c>
      <c r="E96" s="266" t="s">
        <v>4548</v>
      </c>
      <c r="F96" s="267" t="s">
        <v>4549</v>
      </c>
      <c r="G96" s="268" t="s">
        <v>4550</v>
      </c>
      <c r="H96" s="269">
        <v>48</v>
      </c>
      <c r="I96" s="270"/>
      <c r="J96" s="271">
        <f>ROUND(I96*H96,2)</f>
        <v>0</v>
      </c>
      <c r="K96" s="267" t="s">
        <v>3659</v>
      </c>
      <c r="L96" s="272"/>
      <c r="M96" s="273" t="s">
        <v>32</v>
      </c>
      <c r="N96" s="274" t="s">
        <v>49</v>
      </c>
      <c r="O96" s="88"/>
      <c r="P96" s="217">
        <f>O96*H96</f>
        <v>0</v>
      </c>
      <c r="Q96" s="217">
        <v>0</v>
      </c>
      <c r="R96" s="217">
        <f>Q96*H96</f>
        <v>0</v>
      </c>
      <c r="S96" s="217">
        <v>0</v>
      </c>
      <c r="T96" s="218">
        <f>S96*H96</f>
        <v>0</v>
      </c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R96" s="219" t="s">
        <v>538</v>
      </c>
      <c r="AT96" s="219" t="s">
        <v>286</v>
      </c>
      <c r="AU96" s="219" t="s">
        <v>164</v>
      </c>
      <c r="AY96" s="20" t="s">
        <v>146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20" t="s">
        <v>86</v>
      </c>
      <c r="BK96" s="220">
        <f>ROUND(I96*H96,2)</f>
        <v>0</v>
      </c>
      <c r="BL96" s="20" t="s">
        <v>362</v>
      </c>
      <c r="BM96" s="219" t="s">
        <v>277</v>
      </c>
    </row>
    <row r="97" s="2" customFormat="1">
      <c r="A97" s="42"/>
      <c r="B97" s="43"/>
      <c r="C97" s="44"/>
      <c r="D97" s="221" t="s">
        <v>155</v>
      </c>
      <c r="E97" s="44"/>
      <c r="F97" s="222" t="s">
        <v>4549</v>
      </c>
      <c r="G97" s="44"/>
      <c r="H97" s="44"/>
      <c r="I97" s="223"/>
      <c r="J97" s="44"/>
      <c r="K97" s="44"/>
      <c r="L97" s="48"/>
      <c r="M97" s="224"/>
      <c r="N97" s="225"/>
      <c r="O97" s="88"/>
      <c r="P97" s="88"/>
      <c r="Q97" s="88"/>
      <c r="R97" s="88"/>
      <c r="S97" s="88"/>
      <c r="T97" s="89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T97" s="20" t="s">
        <v>155</v>
      </c>
      <c r="AU97" s="20" t="s">
        <v>164</v>
      </c>
    </row>
    <row r="98" s="2" customFormat="1" ht="16.5" customHeight="1">
      <c r="A98" s="42"/>
      <c r="B98" s="43"/>
      <c r="C98" s="265" t="s">
        <v>145</v>
      </c>
      <c r="D98" s="265" t="s">
        <v>286</v>
      </c>
      <c r="E98" s="266" t="s">
        <v>4551</v>
      </c>
      <c r="F98" s="267" t="s">
        <v>4552</v>
      </c>
      <c r="G98" s="268" t="s">
        <v>802</v>
      </c>
      <c r="H98" s="269">
        <v>3</v>
      </c>
      <c r="I98" s="270"/>
      <c r="J98" s="271">
        <f>ROUND(I98*H98,2)</f>
        <v>0</v>
      </c>
      <c r="K98" s="267" t="s">
        <v>3659</v>
      </c>
      <c r="L98" s="272"/>
      <c r="M98" s="273" t="s">
        <v>32</v>
      </c>
      <c r="N98" s="274" t="s">
        <v>49</v>
      </c>
      <c r="O98" s="88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R98" s="219" t="s">
        <v>538</v>
      </c>
      <c r="AT98" s="219" t="s">
        <v>286</v>
      </c>
      <c r="AU98" s="219" t="s">
        <v>164</v>
      </c>
      <c r="AY98" s="20" t="s">
        <v>146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20" t="s">
        <v>86</v>
      </c>
      <c r="BK98" s="220">
        <f>ROUND(I98*H98,2)</f>
        <v>0</v>
      </c>
      <c r="BL98" s="20" t="s">
        <v>362</v>
      </c>
      <c r="BM98" s="219" t="s">
        <v>291</v>
      </c>
    </row>
    <row r="99" s="2" customFormat="1">
      <c r="A99" s="42"/>
      <c r="B99" s="43"/>
      <c r="C99" s="44"/>
      <c r="D99" s="221" t="s">
        <v>155</v>
      </c>
      <c r="E99" s="44"/>
      <c r="F99" s="222" t="s">
        <v>4552</v>
      </c>
      <c r="G99" s="44"/>
      <c r="H99" s="44"/>
      <c r="I99" s="223"/>
      <c r="J99" s="44"/>
      <c r="K99" s="44"/>
      <c r="L99" s="48"/>
      <c r="M99" s="224"/>
      <c r="N99" s="225"/>
      <c r="O99" s="88"/>
      <c r="P99" s="88"/>
      <c r="Q99" s="88"/>
      <c r="R99" s="88"/>
      <c r="S99" s="88"/>
      <c r="T99" s="89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0" t="s">
        <v>155</v>
      </c>
      <c r="AU99" s="20" t="s">
        <v>164</v>
      </c>
    </row>
    <row r="100" s="2" customFormat="1" ht="16.5" customHeight="1">
      <c r="A100" s="42"/>
      <c r="B100" s="43"/>
      <c r="C100" s="265" t="s">
        <v>181</v>
      </c>
      <c r="D100" s="265" t="s">
        <v>286</v>
      </c>
      <c r="E100" s="266" t="s">
        <v>3765</v>
      </c>
      <c r="F100" s="267" t="s">
        <v>4553</v>
      </c>
      <c r="G100" s="268" t="s">
        <v>303</v>
      </c>
      <c r="H100" s="269">
        <v>60</v>
      </c>
      <c r="I100" s="270"/>
      <c r="J100" s="271">
        <f>ROUND(I100*H100,2)</f>
        <v>0</v>
      </c>
      <c r="K100" s="267" t="s">
        <v>3659</v>
      </c>
      <c r="L100" s="272"/>
      <c r="M100" s="273" t="s">
        <v>32</v>
      </c>
      <c r="N100" s="274" t="s">
        <v>49</v>
      </c>
      <c r="O100" s="88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19" t="s">
        <v>538</v>
      </c>
      <c r="AT100" s="219" t="s">
        <v>286</v>
      </c>
      <c r="AU100" s="219" t="s">
        <v>164</v>
      </c>
      <c r="AY100" s="20" t="s">
        <v>146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86</v>
      </c>
      <c r="BK100" s="220">
        <f>ROUND(I100*H100,2)</f>
        <v>0</v>
      </c>
      <c r="BL100" s="20" t="s">
        <v>362</v>
      </c>
      <c r="BM100" s="219" t="s">
        <v>311</v>
      </c>
    </row>
    <row r="101" s="2" customFormat="1">
      <c r="A101" s="42"/>
      <c r="B101" s="43"/>
      <c r="C101" s="44"/>
      <c r="D101" s="221" t="s">
        <v>155</v>
      </c>
      <c r="E101" s="44"/>
      <c r="F101" s="222" t="s">
        <v>4553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155</v>
      </c>
      <c r="AU101" s="20" t="s">
        <v>164</v>
      </c>
    </row>
    <row r="102" s="2" customFormat="1" ht="16.5" customHeight="1">
      <c r="A102" s="42"/>
      <c r="B102" s="43"/>
      <c r="C102" s="265" t="s">
        <v>188</v>
      </c>
      <c r="D102" s="265" t="s">
        <v>286</v>
      </c>
      <c r="E102" s="266" t="s">
        <v>3767</v>
      </c>
      <c r="F102" s="267" t="s">
        <v>3768</v>
      </c>
      <c r="G102" s="268" t="s">
        <v>802</v>
      </c>
      <c r="H102" s="269">
        <v>60</v>
      </c>
      <c r="I102" s="270"/>
      <c r="J102" s="271">
        <f>ROUND(I102*H102,2)</f>
        <v>0</v>
      </c>
      <c r="K102" s="267" t="s">
        <v>3659</v>
      </c>
      <c r="L102" s="272"/>
      <c r="M102" s="273" t="s">
        <v>32</v>
      </c>
      <c r="N102" s="274" t="s">
        <v>49</v>
      </c>
      <c r="O102" s="88"/>
      <c r="P102" s="217">
        <f>O102*H102</f>
        <v>0</v>
      </c>
      <c r="Q102" s="217">
        <v>0</v>
      </c>
      <c r="R102" s="217">
        <f>Q102*H102</f>
        <v>0</v>
      </c>
      <c r="S102" s="217">
        <v>0</v>
      </c>
      <c r="T102" s="218">
        <f>S102*H102</f>
        <v>0</v>
      </c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R102" s="219" t="s">
        <v>538</v>
      </c>
      <c r="AT102" s="219" t="s">
        <v>286</v>
      </c>
      <c r="AU102" s="219" t="s">
        <v>164</v>
      </c>
      <c r="AY102" s="20" t="s">
        <v>146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20" t="s">
        <v>86</v>
      </c>
      <c r="BK102" s="220">
        <f>ROUND(I102*H102,2)</f>
        <v>0</v>
      </c>
      <c r="BL102" s="20" t="s">
        <v>362</v>
      </c>
      <c r="BM102" s="219" t="s">
        <v>346</v>
      </c>
    </row>
    <row r="103" s="2" customFormat="1">
      <c r="A103" s="42"/>
      <c r="B103" s="43"/>
      <c r="C103" s="44"/>
      <c r="D103" s="221" t="s">
        <v>155</v>
      </c>
      <c r="E103" s="44"/>
      <c r="F103" s="222" t="s">
        <v>3768</v>
      </c>
      <c r="G103" s="44"/>
      <c r="H103" s="44"/>
      <c r="I103" s="223"/>
      <c r="J103" s="44"/>
      <c r="K103" s="44"/>
      <c r="L103" s="48"/>
      <c r="M103" s="224"/>
      <c r="N103" s="225"/>
      <c r="O103" s="88"/>
      <c r="P103" s="88"/>
      <c r="Q103" s="88"/>
      <c r="R103" s="88"/>
      <c r="S103" s="88"/>
      <c r="T103" s="89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T103" s="20" t="s">
        <v>155</v>
      </c>
      <c r="AU103" s="20" t="s">
        <v>164</v>
      </c>
    </row>
    <row r="104" s="2" customFormat="1" ht="16.5" customHeight="1">
      <c r="A104" s="42"/>
      <c r="B104" s="43"/>
      <c r="C104" s="265" t="s">
        <v>277</v>
      </c>
      <c r="D104" s="265" t="s">
        <v>286</v>
      </c>
      <c r="E104" s="266" t="s">
        <v>3771</v>
      </c>
      <c r="F104" s="267" t="s">
        <v>3772</v>
      </c>
      <c r="G104" s="268" t="s">
        <v>2112</v>
      </c>
      <c r="H104" s="269">
        <v>20</v>
      </c>
      <c r="I104" s="270"/>
      <c r="J104" s="271">
        <f>ROUND(I104*H104,2)</f>
        <v>0</v>
      </c>
      <c r="K104" s="267" t="s">
        <v>3659</v>
      </c>
      <c r="L104" s="272"/>
      <c r="M104" s="273" t="s">
        <v>32</v>
      </c>
      <c r="N104" s="274" t="s">
        <v>49</v>
      </c>
      <c r="O104" s="88"/>
      <c r="P104" s="217">
        <f>O104*H104</f>
        <v>0</v>
      </c>
      <c r="Q104" s="217">
        <v>0</v>
      </c>
      <c r="R104" s="217">
        <f>Q104*H104</f>
        <v>0</v>
      </c>
      <c r="S104" s="217">
        <v>0</v>
      </c>
      <c r="T104" s="218">
        <f>S104*H104</f>
        <v>0</v>
      </c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R104" s="219" t="s">
        <v>538</v>
      </c>
      <c r="AT104" s="219" t="s">
        <v>286</v>
      </c>
      <c r="AU104" s="219" t="s">
        <v>164</v>
      </c>
      <c r="AY104" s="20" t="s">
        <v>146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20" t="s">
        <v>86</v>
      </c>
      <c r="BK104" s="220">
        <f>ROUND(I104*H104,2)</f>
        <v>0</v>
      </c>
      <c r="BL104" s="20" t="s">
        <v>362</v>
      </c>
      <c r="BM104" s="219" t="s">
        <v>362</v>
      </c>
    </row>
    <row r="105" s="2" customFormat="1">
      <c r="A105" s="42"/>
      <c r="B105" s="43"/>
      <c r="C105" s="44"/>
      <c r="D105" s="221" t="s">
        <v>155</v>
      </c>
      <c r="E105" s="44"/>
      <c r="F105" s="222" t="s">
        <v>3772</v>
      </c>
      <c r="G105" s="44"/>
      <c r="H105" s="44"/>
      <c r="I105" s="223"/>
      <c r="J105" s="44"/>
      <c r="K105" s="44"/>
      <c r="L105" s="48"/>
      <c r="M105" s="224"/>
      <c r="N105" s="225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155</v>
      </c>
      <c r="AU105" s="20" t="s">
        <v>164</v>
      </c>
    </row>
    <row r="106" s="2" customFormat="1" ht="16.5" customHeight="1">
      <c r="A106" s="42"/>
      <c r="B106" s="43"/>
      <c r="C106" s="265" t="s">
        <v>285</v>
      </c>
      <c r="D106" s="265" t="s">
        <v>286</v>
      </c>
      <c r="E106" s="266" t="s">
        <v>3787</v>
      </c>
      <c r="F106" s="267" t="s">
        <v>3788</v>
      </c>
      <c r="G106" s="268" t="s">
        <v>802</v>
      </c>
      <c r="H106" s="269">
        <v>500</v>
      </c>
      <c r="I106" s="270"/>
      <c r="J106" s="271">
        <f>ROUND(I106*H106,2)</f>
        <v>0</v>
      </c>
      <c r="K106" s="267" t="s">
        <v>3659</v>
      </c>
      <c r="L106" s="272"/>
      <c r="M106" s="273" t="s">
        <v>32</v>
      </c>
      <c r="N106" s="274" t="s">
        <v>49</v>
      </c>
      <c r="O106" s="88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19" t="s">
        <v>538</v>
      </c>
      <c r="AT106" s="219" t="s">
        <v>286</v>
      </c>
      <c r="AU106" s="219" t="s">
        <v>164</v>
      </c>
      <c r="AY106" s="20" t="s">
        <v>146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0" t="s">
        <v>86</v>
      </c>
      <c r="BK106" s="220">
        <f>ROUND(I106*H106,2)</f>
        <v>0</v>
      </c>
      <c r="BL106" s="20" t="s">
        <v>362</v>
      </c>
      <c r="BM106" s="219" t="s">
        <v>377</v>
      </c>
    </row>
    <row r="107" s="2" customFormat="1">
      <c r="A107" s="42"/>
      <c r="B107" s="43"/>
      <c r="C107" s="44"/>
      <c r="D107" s="221" t="s">
        <v>155</v>
      </c>
      <c r="E107" s="44"/>
      <c r="F107" s="222" t="s">
        <v>3788</v>
      </c>
      <c r="G107" s="44"/>
      <c r="H107" s="44"/>
      <c r="I107" s="223"/>
      <c r="J107" s="44"/>
      <c r="K107" s="44"/>
      <c r="L107" s="48"/>
      <c r="M107" s="224"/>
      <c r="N107" s="225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155</v>
      </c>
      <c r="AU107" s="20" t="s">
        <v>164</v>
      </c>
    </row>
    <row r="108" s="2" customFormat="1" ht="16.5" customHeight="1">
      <c r="A108" s="42"/>
      <c r="B108" s="43"/>
      <c r="C108" s="265" t="s">
        <v>291</v>
      </c>
      <c r="D108" s="265" t="s">
        <v>286</v>
      </c>
      <c r="E108" s="266" t="s">
        <v>3789</v>
      </c>
      <c r="F108" s="267" t="s">
        <v>3790</v>
      </c>
      <c r="G108" s="268" t="s">
        <v>802</v>
      </c>
      <c r="H108" s="269">
        <v>1</v>
      </c>
      <c r="I108" s="270"/>
      <c r="J108" s="271">
        <f>ROUND(I108*H108,2)</f>
        <v>0</v>
      </c>
      <c r="K108" s="267" t="s">
        <v>3659</v>
      </c>
      <c r="L108" s="272"/>
      <c r="M108" s="273" t="s">
        <v>32</v>
      </c>
      <c r="N108" s="274" t="s">
        <v>49</v>
      </c>
      <c r="O108" s="88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R108" s="219" t="s">
        <v>538</v>
      </c>
      <c r="AT108" s="219" t="s">
        <v>286</v>
      </c>
      <c r="AU108" s="219" t="s">
        <v>164</v>
      </c>
      <c r="AY108" s="20" t="s">
        <v>146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0" t="s">
        <v>86</v>
      </c>
      <c r="BK108" s="220">
        <f>ROUND(I108*H108,2)</f>
        <v>0</v>
      </c>
      <c r="BL108" s="20" t="s">
        <v>362</v>
      </c>
      <c r="BM108" s="219" t="s">
        <v>432</v>
      </c>
    </row>
    <row r="109" s="2" customFormat="1">
      <c r="A109" s="42"/>
      <c r="B109" s="43"/>
      <c r="C109" s="44"/>
      <c r="D109" s="221" t="s">
        <v>155</v>
      </c>
      <c r="E109" s="44"/>
      <c r="F109" s="222" t="s">
        <v>3790</v>
      </c>
      <c r="G109" s="44"/>
      <c r="H109" s="44"/>
      <c r="I109" s="223"/>
      <c r="J109" s="44"/>
      <c r="K109" s="44"/>
      <c r="L109" s="48"/>
      <c r="M109" s="224"/>
      <c r="N109" s="225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0" t="s">
        <v>155</v>
      </c>
      <c r="AU109" s="20" t="s">
        <v>164</v>
      </c>
    </row>
    <row r="110" s="12" customFormat="1" ht="20.88" customHeight="1">
      <c r="A110" s="12"/>
      <c r="B110" s="192"/>
      <c r="C110" s="193"/>
      <c r="D110" s="194" t="s">
        <v>77</v>
      </c>
      <c r="E110" s="206" t="s">
        <v>4245</v>
      </c>
      <c r="F110" s="206" t="s">
        <v>2705</v>
      </c>
      <c r="G110" s="193"/>
      <c r="H110" s="193"/>
      <c r="I110" s="196"/>
      <c r="J110" s="207">
        <f>BK110</f>
        <v>0</v>
      </c>
      <c r="K110" s="193"/>
      <c r="L110" s="198"/>
      <c r="M110" s="199"/>
      <c r="N110" s="200"/>
      <c r="O110" s="200"/>
      <c r="P110" s="201">
        <f>SUM(P111:P112)</f>
        <v>0</v>
      </c>
      <c r="Q110" s="200"/>
      <c r="R110" s="201">
        <f>SUM(R111:R112)</f>
        <v>0</v>
      </c>
      <c r="S110" s="200"/>
      <c r="T110" s="202">
        <f>SUM(T111:T112)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3" t="s">
        <v>86</v>
      </c>
      <c r="AT110" s="204" t="s">
        <v>77</v>
      </c>
      <c r="AU110" s="204" t="s">
        <v>88</v>
      </c>
      <c r="AY110" s="203" t="s">
        <v>146</v>
      </c>
      <c r="BK110" s="205">
        <f>SUM(BK111:BK112)</f>
        <v>0</v>
      </c>
    </row>
    <row r="111" s="2" customFormat="1" ht="66.75" customHeight="1">
      <c r="A111" s="42"/>
      <c r="B111" s="43"/>
      <c r="C111" s="265" t="s">
        <v>300</v>
      </c>
      <c r="D111" s="265" t="s">
        <v>286</v>
      </c>
      <c r="E111" s="266" t="s">
        <v>3861</v>
      </c>
      <c r="F111" s="267" t="s">
        <v>4554</v>
      </c>
      <c r="G111" s="268" t="s">
        <v>32</v>
      </c>
      <c r="H111" s="269">
        <v>1</v>
      </c>
      <c r="I111" s="270"/>
      <c r="J111" s="271">
        <f>ROUND(I111*H111,2)</f>
        <v>0</v>
      </c>
      <c r="K111" s="267" t="s">
        <v>3659</v>
      </c>
      <c r="L111" s="272"/>
      <c r="M111" s="273" t="s">
        <v>32</v>
      </c>
      <c r="N111" s="274" t="s">
        <v>49</v>
      </c>
      <c r="O111" s="88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19" t="s">
        <v>538</v>
      </c>
      <c r="AT111" s="219" t="s">
        <v>286</v>
      </c>
      <c r="AU111" s="219" t="s">
        <v>164</v>
      </c>
      <c r="AY111" s="20" t="s">
        <v>146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0" t="s">
        <v>86</v>
      </c>
      <c r="BK111" s="220">
        <f>ROUND(I111*H111,2)</f>
        <v>0</v>
      </c>
      <c r="BL111" s="20" t="s">
        <v>362</v>
      </c>
      <c r="BM111" s="219" t="s">
        <v>456</v>
      </c>
    </row>
    <row r="112" s="2" customFormat="1">
      <c r="A112" s="42"/>
      <c r="B112" s="43"/>
      <c r="C112" s="44"/>
      <c r="D112" s="221" t="s">
        <v>155</v>
      </c>
      <c r="E112" s="44"/>
      <c r="F112" s="222" t="s">
        <v>4555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155</v>
      </c>
      <c r="AU112" s="20" t="s">
        <v>164</v>
      </c>
    </row>
    <row r="113" s="12" customFormat="1" ht="22.8" customHeight="1">
      <c r="A113" s="12"/>
      <c r="B113" s="192"/>
      <c r="C113" s="193"/>
      <c r="D113" s="194" t="s">
        <v>77</v>
      </c>
      <c r="E113" s="206" t="s">
        <v>4556</v>
      </c>
      <c r="F113" s="206" t="s">
        <v>4247</v>
      </c>
      <c r="G113" s="193"/>
      <c r="H113" s="193"/>
      <c r="I113" s="196"/>
      <c r="J113" s="207">
        <f>BK113</f>
        <v>0</v>
      </c>
      <c r="K113" s="193"/>
      <c r="L113" s="198"/>
      <c r="M113" s="199"/>
      <c r="N113" s="200"/>
      <c r="O113" s="200"/>
      <c r="P113" s="201">
        <f>P114+P139</f>
        <v>0</v>
      </c>
      <c r="Q113" s="200"/>
      <c r="R113" s="201">
        <f>R114+R139</f>
        <v>0</v>
      </c>
      <c r="S113" s="200"/>
      <c r="T113" s="202">
        <f>T114+T139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3" t="s">
        <v>86</v>
      </c>
      <c r="AT113" s="204" t="s">
        <v>77</v>
      </c>
      <c r="AU113" s="204" t="s">
        <v>86</v>
      </c>
      <c r="AY113" s="203" t="s">
        <v>146</v>
      </c>
      <c r="BK113" s="205">
        <f>BK114+BK139</f>
        <v>0</v>
      </c>
    </row>
    <row r="114" s="12" customFormat="1" ht="20.88" customHeight="1">
      <c r="A114" s="12"/>
      <c r="B114" s="192"/>
      <c r="C114" s="193"/>
      <c r="D114" s="194" t="s">
        <v>77</v>
      </c>
      <c r="E114" s="206" t="s">
        <v>4246</v>
      </c>
      <c r="F114" s="206" t="s">
        <v>4386</v>
      </c>
      <c r="G114" s="193"/>
      <c r="H114" s="193"/>
      <c r="I114" s="196"/>
      <c r="J114" s="207">
        <f>BK114</f>
        <v>0</v>
      </c>
      <c r="K114" s="193"/>
      <c r="L114" s="198"/>
      <c r="M114" s="199"/>
      <c r="N114" s="200"/>
      <c r="O114" s="200"/>
      <c r="P114" s="201">
        <f>SUM(P115:P138)</f>
        <v>0</v>
      </c>
      <c r="Q114" s="200"/>
      <c r="R114" s="201">
        <f>SUM(R115:R138)</f>
        <v>0</v>
      </c>
      <c r="S114" s="200"/>
      <c r="T114" s="202">
        <f>SUM(T115:T138)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3" t="s">
        <v>86</v>
      </c>
      <c r="AT114" s="204" t="s">
        <v>77</v>
      </c>
      <c r="AU114" s="204" t="s">
        <v>88</v>
      </c>
      <c r="AY114" s="203" t="s">
        <v>146</v>
      </c>
      <c r="BK114" s="205">
        <f>SUM(BK115:BK138)</f>
        <v>0</v>
      </c>
    </row>
    <row r="115" s="2" customFormat="1" ht="16.5" customHeight="1">
      <c r="A115" s="42"/>
      <c r="B115" s="43"/>
      <c r="C115" s="208" t="s">
        <v>311</v>
      </c>
      <c r="D115" s="208" t="s">
        <v>149</v>
      </c>
      <c r="E115" s="209" t="s">
        <v>3896</v>
      </c>
      <c r="F115" s="210" t="s">
        <v>4557</v>
      </c>
      <c r="G115" s="211" t="s">
        <v>2698</v>
      </c>
      <c r="H115" s="212">
        <v>42</v>
      </c>
      <c r="I115" s="213"/>
      <c r="J115" s="214">
        <f>ROUND(I115*H115,2)</f>
        <v>0</v>
      </c>
      <c r="K115" s="210" t="s">
        <v>2693</v>
      </c>
      <c r="L115" s="48"/>
      <c r="M115" s="215" t="s">
        <v>32</v>
      </c>
      <c r="N115" s="216" t="s">
        <v>49</v>
      </c>
      <c r="O115" s="88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19" t="s">
        <v>362</v>
      </c>
      <c r="AT115" s="219" t="s">
        <v>149</v>
      </c>
      <c r="AU115" s="219" t="s">
        <v>164</v>
      </c>
      <c r="AY115" s="20" t="s">
        <v>146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20" t="s">
        <v>86</v>
      </c>
      <c r="BK115" s="220">
        <f>ROUND(I115*H115,2)</f>
        <v>0</v>
      </c>
      <c r="BL115" s="20" t="s">
        <v>362</v>
      </c>
      <c r="BM115" s="219" t="s">
        <v>475</v>
      </c>
    </row>
    <row r="116" s="2" customFormat="1">
      <c r="A116" s="42"/>
      <c r="B116" s="43"/>
      <c r="C116" s="44"/>
      <c r="D116" s="221" t="s">
        <v>155</v>
      </c>
      <c r="E116" s="44"/>
      <c r="F116" s="222" t="s">
        <v>4557</v>
      </c>
      <c r="G116" s="44"/>
      <c r="H116" s="44"/>
      <c r="I116" s="223"/>
      <c r="J116" s="44"/>
      <c r="K116" s="44"/>
      <c r="L116" s="48"/>
      <c r="M116" s="224"/>
      <c r="N116" s="225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155</v>
      </c>
      <c r="AU116" s="20" t="s">
        <v>164</v>
      </c>
    </row>
    <row r="117" s="2" customFormat="1" ht="24.15" customHeight="1">
      <c r="A117" s="42"/>
      <c r="B117" s="43"/>
      <c r="C117" s="208" t="s">
        <v>319</v>
      </c>
      <c r="D117" s="208" t="s">
        <v>149</v>
      </c>
      <c r="E117" s="209" t="s">
        <v>3936</v>
      </c>
      <c r="F117" s="210" t="s">
        <v>4558</v>
      </c>
      <c r="G117" s="211" t="s">
        <v>2698</v>
      </c>
      <c r="H117" s="212">
        <v>12</v>
      </c>
      <c r="I117" s="213"/>
      <c r="J117" s="214">
        <f>ROUND(I117*H117,2)</f>
        <v>0</v>
      </c>
      <c r="K117" s="210" t="s">
        <v>2693</v>
      </c>
      <c r="L117" s="48"/>
      <c r="M117" s="215" t="s">
        <v>32</v>
      </c>
      <c r="N117" s="216" t="s">
        <v>49</v>
      </c>
      <c r="O117" s="88"/>
      <c r="P117" s="217">
        <f>O117*H117</f>
        <v>0</v>
      </c>
      <c r="Q117" s="217">
        <v>0</v>
      </c>
      <c r="R117" s="217">
        <f>Q117*H117</f>
        <v>0</v>
      </c>
      <c r="S117" s="217">
        <v>0</v>
      </c>
      <c r="T117" s="218">
        <f>S117*H117</f>
        <v>0</v>
      </c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R117" s="219" t="s">
        <v>362</v>
      </c>
      <c r="AT117" s="219" t="s">
        <v>149</v>
      </c>
      <c r="AU117" s="219" t="s">
        <v>164</v>
      </c>
      <c r="AY117" s="20" t="s">
        <v>146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20" t="s">
        <v>86</v>
      </c>
      <c r="BK117" s="220">
        <f>ROUND(I117*H117,2)</f>
        <v>0</v>
      </c>
      <c r="BL117" s="20" t="s">
        <v>362</v>
      </c>
      <c r="BM117" s="219" t="s">
        <v>487</v>
      </c>
    </row>
    <row r="118" s="2" customFormat="1">
      <c r="A118" s="42"/>
      <c r="B118" s="43"/>
      <c r="C118" s="44"/>
      <c r="D118" s="221" t="s">
        <v>155</v>
      </c>
      <c r="E118" s="44"/>
      <c r="F118" s="222" t="s">
        <v>4559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155</v>
      </c>
      <c r="AU118" s="20" t="s">
        <v>164</v>
      </c>
    </row>
    <row r="119" s="2" customFormat="1" ht="16.5" customHeight="1">
      <c r="A119" s="42"/>
      <c r="B119" s="43"/>
      <c r="C119" s="208" t="s">
        <v>346</v>
      </c>
      <c r="D119" s="208" t="s">
        <v>149</v>
      </c>
      <c r="E119" s="209" t="s">
        <v>3938</v>
      </c>
      <c r="F119" s="210" t="s">
        <v>4560</v>
      </c>
      <c r="G119" s="211" t="s">
        <v>2698</v>
      </c>
      <c r="H119" s="212">
        <v>12</v>
      </c>
      <c r="I119" s="213"/>
      <c r="J119" s="214">
        <f>ROUND(I119*H119,2)</f>
        <v>0</v>
      </c>
      <c r="K119" s="210" t="s">
        <v>2693</v>
      </c>
      <c r="L119" s="48"/>
      <c r="M119" s="215" t="s">
        <v>32</v>
      </c>
      <c r="N119" s="216" t="s">
        <v>49</v>
      </c>
      <c r="O119" s="88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19" t="s">
        <v>362</v>
      </c>
      <c r="AT119" s="219" t="s">
        <v>149</v>
      </c>
      <c r="AU119" s="219" t="s">
        <v>164</v>
      </c>
      <c r="AY119" s="20" t="s">
        <v>146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0" t="s">
        <v>86</v>
      </c>
      <c r="BK119" s="220">
        <f>ROUND(I119*H119,2)</f>
        <v>0</v>
      </c>
      <c r="BL119" s="20" t="s">
        <v>362</v>
      </c>
      <c r="BM119" s="219" t="s">
        <v>500</v>
      </c>
    </row>
    <row r="120" s="2" customFormat="1">
      <c r="A120" s="42"/>
      <c r="B120" s="43"/>
      <c r="C120" s="44"/>
      <c r="D120" s="221" t="s">
        <v>155</v>
      </c>
      <c r="E120" s="44"/>
      <c r="F120" s="222" t="s">
        <v>4560</v>
      </c>
      <c r="G120" s="44"/>
      <c r="H120" s="44"/>
      <c r="I120" s="223"/>
      <c r="J120" s="44"/>
      <c r="K120" s="44"/>
      <c r="L120" s="48"/>
      <c r="M120" s="224"/>
      <c r="N120" s="225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0" t="s">
        <v>155</v>
      </c>
      <c r="AU120" s="20" t="s">
        <v>164</v>
      </c>
    </row>
    <row r="121" s="2" customFormat="1" ht="16.5" customHeight="1">
      <c r="A121" s="42"/>
      <c r="B121" s="43"/>
      <c r="C121" s="208" t="s">
        <v>8</v>
      </c>
      <c r="D121" s="208" t="s">
        <v>149</v>
      </c>
      <c r="E121" s="209" t="s">
        <v>3967</v>
      </c>
      <c r="F121" s="210" t="s">
        <v>4561</v>
      </c>
      <c r="G121" s="211" t="s">
        <v>2698</v>
      </c>
      <c r="H121" s="212">
        <v>96</v>
      </c>
      <c r="I121" s="213"/>
      <c r="J121" s="214">
        <f>ROUND(I121*H121,2)</f>
        <v>0</v>
      </c>
      <c r="K121" s="210" t="s">
        <v>2693</v>
      </c>
      <c r="L121" s="48"/>
      <c r="M121" s="215" t="s">
        <v>32</v>
      </c>
      <c r="N121" s="216" t="s">
        <v>49</v>
      </c>
      <c r="O121" s="88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19" t="s">
        <v>362</v>
      </c>
      <c r="AT121" s="219" t="s">
        <v>149</v>
      </c>
      <c r="AU121" s="219" t="s">
        <v>164</v>
      </c>
      <c r="AY121" s="20" t="s">
        <v>146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20" t="s">
        <v>86</v>
      </c>
      <c r="BK121" s="220">
        <f>ROUND(I121*H121,2)</f>
        <v>0</v>
      </c>
      <c r="BL121" s="20" t="s">
        <v>362</v>
      </c>
      <c r="BM121" s="219" t="s">
        <v>518</v>
      </c>
    </row>
    <row r="122" s="2" customFormat="1">
      <c r="A122" s="42"/>
      <c r="B122" s="43"/>
      <c r="C122" s="44"/>
      <c r="D122" s="221" t="s">
        <v>155</v>
      </c>
      <c r="E122" s="44"/>
      <c r="F122" s="222" t="s">
        <v>4561</v>
      </c>
      <c r="G122" s="44"/>
      <c r="H122" s="44"/>
      <c r="I122" s="223"/>
      <c r="J122" s="44"/>
      <c r="K122" s="44"/>
      <c r="L122" s="48"/>
      <c r="M122" s="224"/>
      <c r="N122" s="225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155</v>
      </c>
      <c r="AU122" s="20" t="s">
        <v>164</v>
      </c>
    </row>
    <row r="123" s="2" customFormat="1" ht="24.15" customHeight="1">
      <c r="A123" s="42"/>
      <c r="B123" s="43"/>
      <c r="C123" s="208" t="s">
        <v>362</v>
      </c>
      <c r="D123" s="208" t="s">
        <v>149</v>
      </c>
      <c r="E123" s="209" t="s">
        <v>3984</v>
      </c>
      <c r="F123" s="210" t="s">
        <v>4562</v>
      </c>
      <c r="G123" s="211" t="s">
        <v>2698</v>
      </c>
      <c r="H123" s="212">
        <v>4</v>
      </c>
      <c r="I123" s="213"/>
      <c r="J123" s="214">
        <f>ROUND(I123*H123,2)</f>
        <v>0</v>
      </c>
      <c r="K123" s="210" t="s">
        <v>2693</v>
      </c>
      <c r="L123" s="48"/>
      <c r="M123" s="215" t="s">
        <v>32</v>
      </c>
      <c r="N123" s="216" t="s">
        <v>49</v>
      </c>
      <c r="O123" s="88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19" t="s">
        <v>362</v>
      </c>
      <c r="AT123" s="219" t="s">
        <v>149</v>
      </c>
      <c r="AU123" s="219" t="s">
        <v>164</v>
      </c>
      <c r="AY123" s="20" t="s">
        <v>146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20" t="s">
        <v>86</v>
      </c>
      <c r="BK123" s="220">
        <f>ROUND(I123*H123,2)</f>
        <v>0</v>
      </c>
      <c r="BL123" s="20" t="s">
        <v>362</v>
      </c>
      <c r="BM123" s="219" t="s">
        <v>538</v>
      </c>
    </row>
    <row r="124" s="2" customFormat="1">
      <c r="A124" s="42"/>
      <c r="B124" s="43"/>
      <c r="C124" s="44"/>
      <c r="D124" s="221" t="s">
        <v>155</v>
      </c>
      <c r="E124" s="44"/>
      <c r="F124" s="222" t="s">
        <v>4562</v>
      </c>
      <c r="G124" s="44"/>
      <c r="H124" s="44"/>
      <c r="I124" s="223"/>
      <c r="J124" s="44"/>
      <c r="K124" s="44"/>
      <c r="L124" s="48"/>
      <c r="M124" s="224"/>
      <c r="N124" s="225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0" t="s">
        <v>155</v>
      </c>
      <c r="AU124" s="20" t="s">
        <v>164</v>
      </c>
    </row>
    <row r="125" s="2" customFormat="1" ht="21.75" customHeight="1">
      <c r="A125" s="42"/>
      <c r="B125" s="43"/>
      <c r="C125" s="208" t="s">
        <v>368</v>
      </c>
      <c r="D125" s="208" t="s">
        <v>149</v>
      </c>
      <c r="E125" s="209" t="s">
        <v>3994</v>
      </c>
      <c r="F125" s="210" t="s">
        <v>4563</v>
      </c>
      <c r="G125" s="211" t="s">
        <v>2698</v>
      </c>
      <c r="H125" s="212">
        <v>4</v>
      </c>
      <c r="I125" s="213"/>
      <c r="J125" s="214">
        <f>ROUND(I125*H125,2)</f>
        <v>0</v>
      </c>
      <c r="K125" s="210" t="s">
        <v>2693</v>
      </c>
      <c r="L125" s="48"/>
      <c r="M125" s="215" t="s">
        <v>32</v>
      </c>
      <c r="N125" s="216" t="s">
        <v>49</v>
      </c>
      <c r="O125" s="88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19" t="s">
        <v>362</v>
      </c>
      <c r="AT125" s="219" t="s">
        <v>149</v>
      </c>
      <c r="AU125" s="219" t="s">
        <v>164</v>
      </c>
      <c r="AY125" s="20" t="s">
        <v>146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20" t="s">
        <v>86</v>
      </c>
      <c r="BK125" s="220">
        <f>ROUND(I125*H125,2)</f>
        <v>0</v>
      </c>
      <c r="BL125" s="20" t="s">
        <v>362</v>
      </c>
      <c r="BM125" s="219" t="s">
        <v>558</v>
      </c>
    </row>
    <row r="126" s="2" customFormat="1">
      <c r="A126" s="42"/>
      <c r="B126" s="43"/>
      <c r="C126" s="44"/>
      <c r="D126" s="221" t="s">
        <v>155</v>
      </c>
      <c r="E126" s="44"/>
      <c r="F126" s="222" t="s">
        <v>4563</v>
      </c>
      <c r="G126" s="44"/>
      <c r="H126" s="44"/>
      <c r="I126" s="223"/>
      <c r="J126" s="44"/>
      <c r="K126" s="44"/>
      <c r="L126" s="48"/>
      <c r="M126" s="224"/>
      <c r="N126" s="225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0" t="s">
        <v>155</v>
      </c>
      <c r="AU126" s="20" t="s">
        <v>164</v>
      </c>
    </row>
    <row r="127" s="2" customFormat="1" ht="16.5" customHeight="1">
      <c r="A127" s="42"/>
      <c r="B127" s="43"/>
      <c r="C127" s="208" t="s">
        <v>377</v>
      </c>
      <c r="D127" s="208" t="s">
        <v>149</v>
      </c>
      <c r="E127" s="209" t="s">
        <v>3997</v>
      </c>
      <c r="F127" s="210" t="s">
        <v>4564</v>
      </c>
      <c r="G127" s="211" t="s">
        <v>2698</v>
      </c>
      <c r="H127" s="212">
        <v>0.5</v>
      </c>
      <c r="I127" s="213"/>
      <c r="J127" s="214">
        <f>ROUND(I127*H127,2)</f>
        <v>0</v>
      </c>
      <c r="K127" s="210" t="s">
        <v>2693</v>
      </c>
      <c r="L127" s="48"/>
      <c r="M127" s="215" t="s">
        <v>32</v>
      </c>
      <c r="N127" s="216" t="s">
        <v>49</v>
      </c>
      <c r="O127" s="88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19" t="s">
        <v>362</v>
      </c>
      <c r="AT127" s="219" t="s">
        <v>149</v>
      </c>
      <c r="AU127" s="219" t="s">
        <v>164</v>
      </c>
      <c r="AY127" s="20" t="s">
        <v>146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0" t="s">
        <v>86</v>
      </c>
      <c r="BK127" s="220">
        <f>ROUND(I127*H127,2)</f>
        <v>0</v>
      </c>
      <c r="BL127" s="20" t="s">
        <v>362</v>
      </c>
      <c r="BM127" s="219" t="s">
        <v>574</v>
      </c>
    </row>
    <row r="128" s="2" customFormat="1">
      <c r="A128" s="42"/>
      <c r="B128" s="43"/>
      <c r="C128" s="44"/>
      <c r="D128" s="221" t="s">
        <v>155</v>
      </c>
      <c r="E128" s="44"/>
      <c r="F128" s="222" t="s">
        <v>4564</v>
      </c>
      <c r="G128" s="44"/>
      <c r="H128" s="44"/>
      <c r="I128" s="223"/>
      <c r="J128" s="44"/>
      <c r="K128" s="44"/>
      <c r="L128" s="48"/>
      <c r="M128" s="224"/>
      <c r="N128" s="225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0" t="s">
        <v>155</v>
      </c>
      <c r="AU128" s="20" t="s">
        <v>164</v>
      </c>
    </row>
    <row r="129" s="2" customFormat="1" ht="16.5" customHeight="1">
      <c r="A129" s="42"/>
      <c r="B129" s="43"/>
      <c r="C129" s="208" t="s">
        <v>422</v>
      </c>
      <c r="D129" s="208" t="s">
        <v>149</v>
      </c>
      <c r="E129" s="209" t="s">
        <v>4565</v>
      </c>
      <c r="F129" s="210" t="s">
        <v>4566</v>
      </c>
      <c r="G129" s="211" t="s">
        <v>2698</v>
      </c>
      <c r="H129" s="212">
        <v>17</v>
      </c>
      <c r="I129" s="213"/>
      <c r="J129" s="214">
        <f>ROUND(I129*H129,2)</f>
        <v>0</v>
      </c>
      <c r="K129" s="210" t="s">
        <v>2693</v>
      </c>
      <c r="L129" s="48"/>
      <c r="M129" s="215" t="s">
        <v>32</v>
      </c>
      <c r="N129" s="216" t="s">
        <v>49</v>
      </c>
      <c r="O129" s="88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19" t="s">
        <v>362</v>
      </c>
      <c r="AT129" s="219" t="s">
        <v>149</v>
      </c>
      <c r="AU129" s="219" t="s">
        <v>164</v>
      </c>
      <c r="AY129" s="20" t="s">
        <v>146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86</v>
      </c>
      <c r="BK129" s="220">
        <f>ROUND(I129*H129,2)</f>
        <v>0</v>
      </c>
      <c r="BL129" s="20" t="s">
        <v>362</v>
      </c>
      <c r="BM129" s="219" t="s">
        <v>592</v>
      </c>
    </row>
    <row r="130" s="2" customFormat="1">
      <c r="A130" s="42"/>
      <c r="B130" s="43"/>
      <c r="C130" s="44"/>
      <c r="D130" s="221" t="s">
        <v>155</v>
      </c>
      <c r="E130" s="44"/>
      <c r="F130" s="222" t="s">
        <v>4567</v>
      </c>
      <c r="G130" s="44"/>
      <c r="H130" s="44"/>
      <c r="I130" s="223"/>
      <c r="J130" s="44"/>
      <c r="K130" s="44"/>
      <c r="L130" s="48"/>
      <c r="M130" s="224"/>
      <c r="N130" s="22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155</v>
      </c>
      <c r="AU130" s="20" t="s">
        <v>164</v>
      </c>
    </row>
    <row r="131" s="2" customFormat="1" ht="16.5" customHeight="1">
      <c r="A131" s="42"/>
      <c r="B131" s="43"/>
      <c r="C131" s="208" t="s">
        <v>432</v>
      </c>
      <c r="D131" s="208" t="s">
        <v>149</v>
      </c>
      <c r="E131" s="209" t="s">
        <v>4000</v>
      </c>
      <c r="F131" s="210" t="s">
        <v>4568</v>
      </c>
      <c r="G131" s="211" t="s">
        <v>2698</v>
      </c>
      <c r="H131" s="212">
        <v>8</v>
      </c>
      <c r="I131" s="213"/>
      <c r="J131" s="214">
        <f>ROUND(I131*H131,2)</f>
        <v>0</v>
      </c>
      <c r="K131" s="210" t="s">
        <v>2693</v>
      </c>
      <c r="L131" s="48"/>
      <c r="M131" s="215" t="s">
        <v>32</v>
      </c>
      <c r="N131" s="216" t="s">
        <v>49</v>
      </c>
      <c r="O131" s="88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19" t="s">
        <v>362</v>
      </c>
      <c r="AT131" s="219" t="s">
        <v>149</v>
      </c>
      <c r="AU131" s="219" t="s">
        <v>164</v>
      </c>
      <c r="AY131" s="20" t="s">
        <v>146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20" t="s">
        <v>86</v>
      </c>
      <c r="BK131" s="220">
        <f>ROUND(I131*H131,2)</f>
        <v>0</v>
      </c>
      <c r="BL131" s="20" t="s">
        <v>362</v>
      </c>
      <c r="BM131" s="219" t="s">
        <v>637</v>
      </c>
    </row>
    <row r="132" s="2" customFormat="1">
      <c r="A132" s="42"/>
      <c r="B132" s="43"/>
      <c r="C132" s="44"/>
      <c r="D132" s="221" t="s">
        <v>155</v>
      </c>
      <c r="E132" s="44"/>
      <c r="F132" s="222" t="s">
        <v>4568</v>
      </c>
      <c r="G132" s="44"/>
      <c r="H132" s="44"/>
      <c r="I132" s="223"/>
      <c r="J132" s="44"/>
      <c r="K132" s="44"/>
      <c r="L132" s="48"/>
      <c r="M132" s="224"/>
      <c r="N132" s="225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155</v>
      </c>
      <c r="AU132" s="20" t="s">
        <v>164</v>
      </c>
    </row>
    <row r="133" s="2" customFormat="1" ht="21.75" customHeight="1">
      <c r="A133" s="42"/>
      <c r="B133" s="43"/>
      <c r="C133" s="208" t="s">
        <v>7</v>
      </c>
      <c r="D133" s="208" t="s">
        <v>149</v>
      </c>
      <c r="E133" s="209" t="s">
        <v>4013</v>
      </c>
      <c r="F133" s="210" t="s">
        <v>4569</v>
      </c>
      <c r="G133" s="211" t="s">
        <v>2698</v>
      </c>
      <c r="H133" s="212">
        <v>6</v>
      </c>
      <c r="I133" s="213"/>
      <c r="J133" s="214">
        <f>ROUND(I133*H133,2)</f>
        <v>0</v>
      </c>
      <c r="K133" s="210" t="s">
        <v>2693</v>
      </c>
      <c r="L133" s="48"/>
      <c r="M133" s="215" t="s">
        <v>32</v>
      </c>
      <c r="N133" s="216" t="s">
        <v>49</v>
      </c>
      <c r="O133" s="88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19" t="s">
        <v>362</v>
      </c>
      <c r="AT133" s="219" t="s">
        <v>149</v>
      </c>
      <c r="AU133" s="219" t="s">
        <v>164</v>
      </c>
      <c r="AY133" s="20" t="s">
        <v>146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0" t="s">
        <v>86</v>
      </c>
      <c r="BK133" s="220">
        <f>ROUND(I133*H133,2)</f>
        <v>0</v>
      </c>
      <c r="BL133" s="20" t="s">
        <v>362</v>
      </c>
      <c r="BM133" s="219" t="s">
        <v>680</v>
      </c>
    </row>
    <row r="134" s="2" customFormat="1">
      <c r="A134" s="42"/>
      <c r="B134" s="43"/>
      <c r="C134" s="44"/>
      <c r="D134" s="221" t="s">
        <v>155</v>
      </c>
      <c r="E134" s="44"/>
      <c r="F134" s="222" t="s">
        <v>4569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155</v>
      </c>
      <c r="AU134" s="20" t="s">
        <v>164</v>
      </c>
    </row>
    <row r="135" s="2" customFormat="1" ht="16.5" customHeight="1">
      <c r="A135" s="42"/>
      <c r="B135" s="43"/>
      <c r="C135" s="208" t="s">
        <v>456</v>
      </c>
      <c r="D135" s="208" t="s">
        <v>149</v>
      </c>
      <c r="E135" s="209" t="s">
        <v>4017</v>
      </c>
      <c r="F135" s="210" t="s">
        <v>4570</v>
      </c>
      <c r="G135" s="211" t="s">
        <v>2698</v>
      </c>
      <c r="H135" s="212">
        <v>18</v>
      </c>
      <c r="I135" s="213"/>
      <c r="J135" s="214">
        <f>ROUND(I135*H135,2)</f>
        <v>0</v>
      </c>
      <c r="K135" s="210" t="s">
        <v>2693</v>
      </c>
      <c r="L135" s="48"/>
      <c r="M135" s="215" t="s">
        <v>32</v>
      </c>
      <c r="N135" s="216" t="s">
        <v>49</v>
      </c>
      <c r="O135" s="88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19" t="s">
        <v>362</v>
      </c>
      <c r="AT135" s="219" t="s">
        <v>149</v>
      </c>
      <c r="AU135" s="219" t="s">
        <v>164</v>
      </c>
      <c r="AY135" s="20" t="s">
        <v>146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0" t="s">
        <v>86</v>
      </c>
      <c r="BK135" s="220">
        <f>ROUND(I135*H135,2)</f>
        <v>0</v>
      </c>
      <c r="BL135" s="20" t="s">
        <v>362</v>
      </c>
      <c r="BM135" s="219" t="s">
        <v>697</v>
      </c>
    </row>
    <row r="136" s="2" customFormat="1">
      <c r="A136" s="42"/>
      <c r="B136" s="43"/>
      <c r="C136" s="44"/>
      <c r="D136" s="221" t="s">
        <v>155</v>
      </c>
      <c r="E136" s="44"/>
      <c r="F136" s="222" t="s">
        <v>4570</v>
      </c>
      <c r="G136" s="44"/>
      <c r="H136" s="44"/>
      <c r="I136" s="223"/>
      <c r="J136" s="44"/>
      <c r="K136" s="44"/>
      <c r="L136" s="48"/>
      <c r="M136" s="224"/>
      <c r="N136" s="22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155</v>
      </c>
      <c r="AU136" s="20" t="s">
        <v>164</v>
      </c>
    </row>
    <row r="137" s="2" customFormat="1" ht="16.5" customHeight="1">
      <c r="A137" s="42"/>
      <c r="B137" s="43"/>
      <c r="C137" s="208" t="s">
        <v>469</v>
      </c>
      <c r="D137" s="208" t="s">
        <v>149</v>
      </c>
      <c r="E137" s="209" t="s">
        <v>4027</v>
      </c>
      <c r="F137" s="210" t="s">
        <v>4571</v>
      </c>
      <c r="G137" s="211" t="s">
        <v>2698</v>
      </c>
      <c r="H137" s="212">
        <v>4</v>
      </c>
      <c r="I137" s="213"/>
      <c r="J137" s="214">
        <f>ROUND(I137*H137,2)</f>
        <v>0</v>
      </c>
      <c r="K137" s="210" t="s">
        <v>2693</v>
      </c>
      <c r="L137" s="48"/>
      <c r="M137" s="215" t="s">
        <v>32</v>
      </c>
      <c r="N137" s="216" t="s">
        <v>49</v>
      </c>
      <c r="O137" s="88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R137" s="219" t="s">
        <v>362</v>
      </c>
      <c r="AT137" s="219" t="s">
        <v>149</v>
      </c>
      <c r="AU137" s="219" t="s">
        <v>164</v>
      </c>
      <c r="AY137" s="20" t="s">
        <v>146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20" t="s">
        <v>86</v>
      </c>
      <c r="BK137" s="220">
        <f>ROUND(I137*H137,2)</f>
        <v>0</v>
      </c>
      <c r="BL137" s="20" t="s">
        <v>362</v>
      </c>
      <c r="BM137" s="219" t="s">
        <v>704</v>
      </c>
    </row>
    <row r="138" s="2" customFormat="1">
      <c r="A138" s="42"/>
      <c r="B138" s="43"/>
      <c r="C138" s="44"/>
      <c r="D138" s="221" t="s">
        <v>155</v>
      </c>
      <c r="E138" s="44"/>
      <c r="F138" s="222" t="s">
        <v>4571</v>
      </c>
      <c r="G138" s="44"/>
      <c r="H138" s="44"/>
      <c r="I138" s="223"/>
      <c r="J138" s="44"/>
      <c r="K138" s="44"/>
      <c r="L138" s="48"/>
      <c r="M138" s="224"/>
      <c r="N138" s="225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155</v>
      </c>
      <c r="AU138" s="20" t="s">
        <v>164</v>
      </c>
    </row>
    <row r="139" s="12" customFormat="1" ht="20.88" customHeight="1">
      <c r="A139" s="12"/>
      <c r="B139" s="192"/>
      <c r="C139" s="193"/>
      <c r="D139" s="194" t="s">
        <v>77</v>
      </c>
      <c r="E139" s="206" t="s">
        <v>4346</v>
      </c>
      <c r="F139" s="206" t="s">
        <v>2705</v>
      </c>
      <c r="G139" s="193"/>
      <c r="H139" s="193"/>
      <c r="I139" s="196"/>
      <c r="J139" s="207">
        <f>BK139</f>
        <v>0</v>
      </c>
      <c r="K139" s="193"/>
      <c r="L139" s="198"/>
      <c r="M139" s="199"/>
      <c r="N139" s="200"/>
      <c r="O139" s="200"/>
      <c r="P139" s="201">
        <f>SUM(P140:P161)</f>
        <v>0</v>
      </c>
      <c r="Q139" s="200"/>
      <c r="R139" s="201">
        <f>SUM(R140:R161)</f>
        <v>0</v>
      </c>
      <c r="S139" s="200"/>
      <c r="T139" s="202">
        <f>SUM(T140:T161)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3" t="s">
        <v>86</v>
      </c>
      <c r="AT139" s="204" t="s">
        <v>77</v>
      </c>
      <c r="AU139" s="204" t="s">
        <v>88</v>
      </c>
      <c r="AY139" s="203" t="s">
        <v>146</v>
      </c>
      <c r="BK139" s="205">
        <f>SUM(BK140:BK161)</f>
        <v>0</v>
      </c>
    </row>
    <row r="140" s="2" customFormat="1" ht="16.5" customHeight="1">
      <c r="A140" s="42"/>
      <c r="B140" s="43"/>
      <c r="C140" s="208" t="s">
        <v>475</v>
      </c>
      <c r="D140" s="208" t="s">
        <v>149</v>
      </c>
      <c r="E140" s="209" t="s">
        <v>4030</v>
      </c>
      <c r="F140" s="210" t="s">
        <v>4113</v>
      </c>
      <c r="G140" s="211" t="s">
        <v>2698</v>
      </c>
      <c r="H140" s="212">
        <v>8</v>
      </c>
      <c r="I140" s="213"/>
      <c r="J140" s="214">
        <f>ROUND(I140*H140,2)</f>
        <v>0</v>
      </c>
      <c r="K140" s="210" t="s">
        <v>2693</v>
      </c>
      <c r="L140" s="48"/>
      <c r="M140" s="215" t="s">
        <v>32</v>
      </c>
      <c r="N140" s="216" t="s">
        <v>49</v>
      </c>
      <c r="O140" s="88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19" t="s">
        <v>362</v>
      </c>
      <c r="AT140" s="219" t="s">
        <v>149</v>
      </c>
      <c r="AU140" s="219" t="s">
        <v>164</v>
      </c>
      <c r="AY140" s="20" t="s">
        <v>146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0" t="s">
        <v>86</v>
      </c>
      <c r="BK140" s="220">
        <f>ROUND(I140*H140,2)</f>
        <v>0</v>
      </c>
      <c r="BL140" s="20" t="s">
        <v>362</v>
      </c>
      <c r="BM140" s="219" t="s">
        <v>717</v>
      </c>
    </row>
    <row r="141" s="2" customFormat="1">
      <c r="A141" s="42"/>
      <c r="B141" s="43"/>
      <c r="C141" s="44"/>
      <c r="D141" s="221" t="s">
        <v>155</v>
      </c>
      <c r="E141" s="44"/>
      <c r="F141" s="222" t="s">
        <v>4113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155</v>
      </c>
      <c r="AU141" s="20" t="s">
        <v>164</v>
      </c>
    </row>
    <row r="142" s="2" customFormat="1" ht="16.5" customHeight="1">
      <c r="A142" s="42"/>
      <c r="B142" s="43"/>
      <c r="C142" s="208" t="s">
        <v>481</v>
      </c>
      <c r="D142" s="208" t="s">
        <v>149</v>
      </c>
      <c r="E142" s="209" t="s">
        <v>4043</v>
      </c>
      <c r="F142" s="210" t="s">
        <v>4572</v>
      </c>
      <c r="G142" s="211" t="s">
        <v>2698</v>
      </c>
      <c r="H142" s="212">
        <v>8</v>
      </c>
      <c r="I142" s="213"/>
      <c r="J142" s="214">
        <f>ROUND(I142*H142,2)</f>
        <v>0</v>
      </c>
      <c r="K142" s="210" t="s">
        <v>2693</v>
      </c>
      <c r="L142" s="48"/>
      <c r="M142" s="215" t="s">
        <v>32</v>
      </c>
      <c r="N142" s="216" t="s">
        <v>49</v>
      </c>
      <c r="O142" s="88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19" t="s">
        <v>362</v>
      </c>
      <c r="AT142" s="219" t="s">
        <v>149</v>
      </c>
      <c r="AU142" s="219" t="s">
        <v>164</v>
      </c>
      <c r="AY142" s="20" t="s">
        <v>146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0" t="s">
        <v>86</v>
      </c>
      <c r="BK142" s="220">
        <f>ROUND(I142*H142,2)</f>
        <v>0</v>
      </c>
      <c r="BL142" s="20" t="s">
        <v>362</v>
      </c>
      <c r="BM142" s="219" t="s">
        <v>732</v>
      </c>
    </row>
    <row r="143" s="2" customFormat="1">
      <c r="A143" s="42"/>
      <c r="B143" s="43"/>
      <c r="C143" s="44"/>
      <c r="D143" s="221" t="s">
        <v>155</v>
      </c>
      <c r="E143" s="44"/>
      <c r="F143" s="222" t="s">
        <v>4572</v>
      </c>
      <c r="G143" s="44"/>
      <c r="H143" s="44"/>
      <c r="I143" s="223"/>
      <c r="J143" s="44"/>
      <c r="K143" s="44"/>
      <c r="L143" s="48"/>
      <c r="M143" s="224"/>
      <c r="N143" s="225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155</v>
      </c>
      <c r="AU143" s="20" t="s">
        <v>164</v>
      </c>
    </row>
    <row r="144" s="2" customFormat="1" ht="16.5" customHeight="1">
      <c r="A144" s="42"/>
      <c r="B144" s="43"/>
      <c r="C144" s="208" t="s">
        <v>487</v>
      </c>
      <c r="D144" s="208" t="s">
        <v>149</v>
      </c>
      <c r="E144" s="209" t="s">
        <v>4045</v>
      </c>
      <c r="F144" s="210" t="s">
        <v>4573</v>
      </c>
      <c r="G144" s="211" t="s">
        <v>2698</v>
      </c>
      <c r="H144" s="212">
        <v>17</v>
      </c>
      <c r="I144" s="213"/>
      <c r="J144" s="214">
        <f>ROUND(I144*H144,2)</f>
        <v>0</v>
      </c>
      <c r="K144" s="210" t="s">
        <v>2693</v>
      </c>
      <c r="L144" s="48"/>
      <c r="M144" s="215" t="s">
        <v>32</v>
      </c>
      <c r="N144" s="216" t="s">
        <v>49</v>
      </c>
      <c r="O144" s="88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19" t="s">
        <v>362</v>
      </c>
      <c r="AT144" s="219" t="s">
        <v>149</v>
      </c>
      <c r="AU144" s="219" t="s">
        <v>164</v>
      </c>
      <c r="AY144" s="20" t="s">
        <v>146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20" t="s">
        <v>86</v>
      </c>
      <c r="BK144" s="220">
        <f>ROUND(I144*H144,2)</f>
        <v>0</v>
      </c>
      <c r="BL144" s="20" t="s">
        <v>362</v>
      </c>
      <c r="BM144" s="219" t="s">
        <v>743</v>
      </c>
    </row>
    <row r="145" s="2" customFormat="1">
      <c r="A145" s="42"/>
      <c r="B145" s="43"/>
      <c r="C145" s="44"/>
      <c r="D145" s="221" t="s">
        <v>155</v>
      </c>
      <c r="E145" s="44"/>
      <c r="F145" s="222" t="s">
        <v>4573</v>
      </c>
      <c r="G145" s="44"/>
      <c r="H145" s="44"/>
      <c r="I145" s="223"/>
      <c r="J145" s="44"/>
      <c r="K145" s="44"/>
      <c r="L145" s="48"/>
      <c r="M145" s="224"/>
      <c r="N145" s="225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155</v>
      </c>
      <c r="AU145" s="20" t="s">
        <v>164</v>
      </c>
    </row>
    <row r="146" s="2" customFormat="1" ht="16.5" customHeight="1">
      <c r="A146" s="42"/>
      <c r="B146" s="43"/>
      <c r="C146" s="208" t="s">
        <v>495</v>
      </c>
      <c r="D146" s="208" t="s">
        <v>149</v>
      </c>
      <c r="E146" s="209" t="s">
        <v>4051</v>
      </c>
      <c r="F146" s="210" t="s">
        <v>4574</v>
      </c>
      <c r="G146" s="211" t="s">
        <v>2698</v>
      </c>
      <c r="H146" s="212">
        <v>6</v>
      </c>
      <c r="I146" s="213"/>
      <c r="J146" s="214">
        <f>ROUND(I146*H146,2)</f>
        <v>0</v>
      </c>
      <c r="K146" s="210" t="s">
        <v>2693</v>
      </c>
      <c r="L146" s="48"/>
      <c r="M146" s="215" t="s">
        <v>32</v>
      </c>
      <c r="N146" s="216" t="s">
        <v>49</v>
      </c>
      <c r="O146" s="88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19" t="s">
        <v>362</v>
      </c>
      <c r="AT146" s="219" t="s">
        <v>149</v>
      </c>
      <c r="AU146" s="219" t="s">
        <v>164</v>
      </c>
      <c r="AY146" s="20" t="s">
        <v>146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20" t="s">
        <v>86</v>
      </c>
      <c r="BK146" s="220">
        <f>ROUND(I146*H146,2)</f>
        <v>0</v>
      </c>
      <c r="BL146" s="20" t="s">
        <v>362</v>
      </c>
      <c r="BM146" s="219" t="s">
        <v>755</v>
      </c>
    </row>
    <row r="147" s="2" customFormat="1">
      <c r="A147" s="42"/>
      <c r="B147" s="43"/>
      <c r="C147" s="44"/>
      <c r="D147" s="221" t="s">
        <v>155</v>
      </c>
      <c r="E147" s="44"/>
      <c r="F147" s="222" t="s">
        <v>4574</v>
      </c>
      <c r="G147" s="44"/>
      <c r="H147" s="44"/>
      <c r="I147" s="223"/>
      <c r="J147" s="44"/>
      <c r="K147" s="44"/>
      <c r="L147" s="48"/>
      <c r="M147" s="224"/>
      <c r="N147" s="225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155</v>
      </c>
      <c r="AU147" s="20" t="s">
        <v>164</v>
      </c>
    </row>
    <row r="148" s="2" customFormat="1" ht="16.5" customHeight="1">
      <c r="A148" s="42"/>
      <c r="B148" s="43"/>
      <c r="C148" s="208" t="s">
        <v>500</v>
      </c>
      <c r="D148" s="208" t="s">
        <v>149</v>
      </c>
      <c r="E148" s="209" t="s">
        <v>4575</v>
      </c>
      <c r="F148" s="210" t="s">
        <v>4526</v>
      </c>
      <c r="G148" s="211" t="s">
        <v>2698</v>
      </c>
      <c r="H148" s="212">
        <v>17</v>
      </c>
      <c r="I148" s="213"/>
      <c r="J148" s="214">
        <f>ROUND(I148*H148,2)</f>
        <v>0</v>
      </c>
      <c r="K148" s="210" t="s">
        <v>2693</v>
      </c>
      <c r="L148" s="48"/>
      <c r="M148" s="215" t="s">
        <v>32</v>
      </c>
      <c r="N148" s="216" t="s">
        <v>49</v>
      </c>
      <c r="O148" s="88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19" t="s">
        <v>362</v>
      </c>
      <c r="AT148" s="219" t="s">
        <v>149</v>
      </c>
      <c r="AU148" s="219" t="s">
        <v>164</v>
      </c>
      <c r="AY148" s="20" t="s">
        <v>146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20" t="s">
        <v>86</v>
      </c>
      <c r="BK148" s="220">
        <f>ROUND(I148*H148,2)</f>
        <v>0</v>
      </c>
      <c r="BL148" s="20" t="s">
        <v>362</v>
      </c>
      <c r="BM148" s="219" t="s">
        <v>768</v>
      </c>
    </row>
    <row r="149" s="2" customFormat="1">
      <c r="A149" s="42"/>
      <c r="B149" s="43"/>
      <c r="C149" s="44"/>
      <c r="D149" s="221" t="s">
        <v>155</v>
      </c>
      <c r="E149" s="44"/>
      <c r="F149" s="222" t="s">
        <v>4526</v>
      </c>
      <c r="G149" s="44"/>
      <c r="H149" s="44"/>
      <c r="I149" s="223"/>
      <c r="J149" s="44"/>
      <c r="K149" s="44"/>
      <c r="L149" s="48"/>
      <c r="M149" s="224"/>
      <c r="N149" s="225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0" t="s">
        <v>155</v>
      </c>
      <c r="AU149" s="20" t="s">
        <v>164</v>
      </c>
    </row>
    <row r="150" s="2" customFormat="1" ht="37.8" customHeight="1">
      <c r="A150" s="42"/>
      <c r="B150" s="43"/>
      <c r="C150" s="208" t="s">
        <v>509</v>
      </c>
      <c r="D150" s="208" t="s">
        <v>149</v>
      </c>
      <c r="E150" s="209" t="s">
        <v>4057</v>
      </c>
      <c r="F150" s="210" t="s">
        <v>4527</v>
      </c>
      <c r="G150" s="211" t="s">
        <v>2698</v>
      </c>
      <c r="H150" s="212">
        <v>34</v>
      </c>
      <c r="I150" s="213"/>
      <c r="J150" s="214">
        <f>ROUND(I150*H150,2)</f>
        <v>0</v>
      </c>
      <c r="K150" s="210" t="s">
        <v>2693</v>
      </c>
      <c r="L150" s="48"/>
      <c r="M150" s="215" t="s">
        <v>32</v>
      </c>
      <c r="N150" s="216" t="s">
        <v>49</v>
      </c>
      <c r="O150" s="88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19" t="s">
        <v>362</v>
      </c>
      <c r="AT150" s="219" t="s">
        <v>149</v>
      </c>
      <c r="AU150" s="219" t="s">
        <v>164</v>
      </c>
      <c r="AY150" s="20" t="s">
        <v>146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20" t="s">
        <v>86</v>
      </c>
      <c r="BK150" s="220">
        <f>ROUND(I150*H150,2)</f>
        <v>0</v>
      </c>
      <c r="BL150" s="20" t="s">
        <v>362</v>
      </c>
      <c r="BM150" s="219" t="s">
        <v>781</v>
      </c>
    </row>
    <row r="151" s="2" customFormat="1">
      <c r="A151" s="42"/>
      <c r="B151" s="43"/>
      <c r="C151" s="44"/>
      <c r="D151" s="221" t="s">
        <v>155</v>
      </c>
      <c r="E151" s="44"/>
      <c r="F151" s="222" t="s">
        <v>4527</v>
      </c>
      <c r="G151" s="44"/>
      <c r="H151" s="44"/>
      <c r="I151" s="223"/>
      <c r="J151" s="44"/>
      <c r="K151" s="44"/>
      <c r="L151" s="48"/>
      <c r="M151" s="224"/>
      <c r="N151" s="225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0" t="s">
        <v>155</v>
      </c>
      <c r="AU151" s="20" t="s">
        <v>164</v>
      </c>
    </row>
    <row r="152" s="2" customFormat="1" ht="24.15" customHeight="1">
      <c r="A152" s="42"/>
      <c r="B152" s="43"/>
      <c r="C152" s="208" t="s">
        <v>518</v>
      </c>
      <c r="D152" s="208" t="s">
        <v>149</v>
      </c>
      <c r="E152" s="209" t="s">
        <v>4073</v>
      </c>
      <c r="F152" s="210" t="s">
        <v>4528</v>
      </c>
      <c r="G152" s="211" t="s">
        <v>2698</v>
      </c>
      <c r="H152" s="212">
        <v>34</v>
      </c>
      <c r="I152" s="213"/>
      <c r="J152" s="214">
        <f>ROUND(I152*H152,2)</f>
        <v>0</v>
      </c>
      <c r="K152" s="210" t="s">
        <v>2693</v>
      </c>
      <c r="L152" s="48"/>
      <c r="M152" s="215" t="s">
        <v>32</v>
      </c>
      <c r="N152" s="216" t="s">
        <v>49</v>
      </c>
      <c r="O152" s="88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19" t="s">
        <v>362</v>
      </c>
      <c r="AT152" s="219" t="s">
        <v>149</v>
      </c>
      <c r="AU152" s="219" t="s">
        <v>164</v>
      </c>
      <c r="AY152" s="20" t="s">
        <v>146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20" t="s">
        <v>86</v>
      </c>
      <c r="BK152" s="220">
        <f>ROUND(I152*H152,2)</f>
        <v>0</v>
      </c>
      <c r="BL152" s="20" t="s">
        <v>362</v>
      </c>
      <c r="BM152" s="219" t="s">
        <v>793</v>
      </c>
    </row>
    <row r="153" s="2" customFormat="1">
      <c r="A153" s="42"/>
      <c r="B153" s="43"/>
      <c r="C153" s="44"/>
      <c r="D153" s="221" t="s">
        <v>155</v>
      </c>
      <c r="E153" s="44"/>
      <c r="F153" s="222" t="s">
        <v>4528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155</v>
      </c>
      <c r="AU153" s="20" t="s">
        <v>164</v>
      </c>
    </row>
    <row r="154" s="2" customFormat="1" ht="16.5" customHeight="1">
      <c r="A154" s="42"/>
      <c r="B154" s="43"/>
      <c r="C154" s="208" t="s">
        <v>532</v>
      </c>
      <c r="D154" s="208" t="s">
        <v>149</v>
      </c>
      <c r="E154" s="209" t="s">
        <v>4084</v>
      </c>
      <c r="F154" s="210" t="s">
        <v>4576</v>
      </c>
      <c r="G154" s="211" t="s">
        <v>2698</v>
      </c>
      <c r="H154" s="212">
        <v>17</v>
      </c>
      <c r="I154" s="213"/>
      <c r="J154" s="214">
        <f>ROUND(I154*H154,2)</f>
        <v>0</v>
      </c>
      <c r="K154" s="210" t="s">
        <v>2693</v>
      </c>
      <c r="L154" s="48"/>
      <c r="M154" s="215" t="s">
        <v>32</v>
      </c>
      <c r="N154" s="216" t="s">
        <v>49</v>
      </c>
      <c r="O154" s="88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19" t="s">
        <v>362</v>
      </c>
      <c r="AT154" s="219" t="s">
        <v>149</v>
      </c>
      <c r="AU154" s="219" t="s">
        <v>164</v>
      </c>
      <c r="AY154" s="20" t="s">
        <v>146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0" t="s">
        <v>86</v>
      </c>
      <c r="BK154" s="220">
        <f>ROUND(I154*H154,2)</f>
        <v>0</v>
      </c>
      <c r="BL154" s="20" t="s">
        <v>362</v>
      </c>
      <c r="BM154" s="219" t="s">
        <v>811</v>
      </c>
    </row>
    <row r="155" s="2" customFormat="1">
      <c r="A155" s="42"/>
      <c r="B155" s="43"/>
      <c r="C155" s="44"/>
      <c r="D155" s="221" t="s">
        <v>155</v>
      </c>
      <c r="E155" s="44"/>
      <c r="F155" s="222" t="s">
        <v>4576</v>
      </c>
      <c r="G155" s="44"/>
      <c r="H155" s="44"/>
      <c r="I155" s="223"/>
      <c r="J155" s="44"/>
      <c r="K155" s="44"/>
      <c r="L155" s="48"/>
      <c r="M155" s="224"/>
      <c r="N155" s="22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155</v>
      </c>
      <c r="AU155" s="20" t="s">
        <v>164</v>
      </c>
    </row>
    <row r="156" s="2" customFormat="1" ht="16.5" customHeight="1">
      <c r="A156" s="42"/>
      <c r="B156" s="43"/>
      <c r="C156" s="208" t="s">
        <v>538</v>
      </c>
      <c r="D156" s="208" t="s">
        <v>149</v>
      </c>
      <c r="E156" s="209" t="s">
        <v>4095</v>
      </c>
      <c r="F156" s="210" t="s">
        <v>4577</v>
      </c>
      <c r="G156" s="211" t="s">
        <v>2709</v>
      </c>
      <c r="H156" s="212">
        <v>1</v>
      </c>
      <c r="I156" s="213"/>
      <c r="J156" s="214">
        <f>ROUND(I156*H156,2)</f>
        <v>0</v>
      </c>
      <c r="K156" s="210" t="s">
        <v>32</v>
      </c>
      <c r="L156" s="48"/>
      <c r="M156" s="215" t="s">
        <v>32</v>
      </c>
      <c r="N156" s="216" t="s">
        <v>49</v>
      </c>
      <c r="O156" s="88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19" t="s">
        <v>362</v>
      </c>
      <c r="AT156" s="219" t="s">
        <v>149</v>
      </c>
      <c r="AU156" s="219" t="s">
        <v>164</v>
      </c>
      <c r="AY156" s="20" t="s">
        <v>146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86</v>
      </c>
      <c r="BK156" s="220">
        <f>ROUND(I156*H156,2)</f>
        <v>0</v>
      </c>
      <c r="BL156" s="20" t="s">
        <v>362</v>
      </c>
      <c r="BM156" s="219" t="s">
        <v>4578</v>
      </c>
    </row>
    <row r="157" s="2" customFormat="1">
      <c r="A157" s="42"/>
      <c r="B157" s="43"/>
      <c r="C157" s="44"/>
      <c r="D157" s="221" t="s">
        <v>155</v>
      </c>
      <c r="E157" s="44"/>
      <c r="F157" s="222" t="s">
        <v>4577</v>
      </c>
      <c r="G157" s="44"/>
      <c r="H157" s="44"/>
      <c r="I157" s="223"/>
      <c r="J157" s="44"/>
      <c r="K157" s="44"/>
      <c r="L157" s="48"/>
      <c r="M157" s="224"/>
      <c r="N157" s="225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0" t="s">
        <v>155</v>
      </c>
      <c r="AU157" s="20" t="s">
        <v>164</v>
      </c>
    </row>
    <row r="158" s="2" customFormat="1" ht="21.75" customHeight="1">
      <c r="A158" s="42"/>
      <c r="B158" s="43"/>
      <c r="C158" s="208" t="s">
        <v>547</v>
      </c>
      <c r="D158" s="208" t="s">
        <v>149</v>
      </c>
      <c r="E158" s="209" t="s">
        <v>4103</v>
      </c>
      <c r="F158" s="210" t="s">
        <v>4136</v>
      </c>
      <c r="G158" s="211" t="s">
        <v>2709</v>
      </c>
      <c r="H158" s="212">
        <v>1</v>
      </c>
      <c r="I158" s="213"/>
      <c r="J158" s="214">
        <f>ROUND(I158*H158,2)</f>
        <v>0</v>
      </c>
      <c r="K158" s="210" t="s">
        <v>32</v>
      </c>
      <c r="L158" s="48"/>
      <c r="M158" s="215" t="s">
        <v>32</v>
      </c>
      <c r="N158" s="216" t="s">
        <v>49</v>
      </c>
      <c r="O158" s="88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19" t="s">
        <v>362</v>
      </c>
      <c r="AT158" s="219" t="s">
        <v>149</v>
      </c>
      <c r="AU158" s="219" t="s">
        <v>164</v>
      </c>
      <c r="AY158" s="20" t="s">
        <v>146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20" t="s">
        <v>86</v>
      </c>
      <c r="BK158" s="220">
        <f>ROUND(I158*H158,2)</f>
        <v>0</v>
      </c>
      <c r="BL158" s="20" t="s">
        <v>362</v>
      </c>
      <c r="BM158" s="219" t="s">
        <v>4579</v>
      </c>
    </row>
    <row r="159" s="2" customFormat="1">
      <c r="A159" s="42"/>
      <c r="B159" s="43"/>
      <c r="C159" s="44"/>
      <c r="D159" s="221" t="s">
        <v>155</v>
      </c>
      <c r="E159" s="44"/>
      <c r="F159" s="222" t="s">
        <v>4136</v>
      </c>
      <c r="G159" s="44"/>
      <c r="H159" s="44"/>
      <c r="I159" s="223"/>
      <c r="J159" s="44"/>
      <c r="K159" s="44"/>
      <c r="L159" s="48"/>
      <c r="M159" s="224"/>
      <c r="N159" s="225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155</v>
      </c>
      <c r="AU159" s="20" t="s">
        <v>164</v>
      </c>
    </row>
    <row r="160" s="2" customFormat="1" ht="16.5" customHeight="1">
      <c r="A160" s="42"/>
      <c r="B160" s="43"/>
      <c r="C160" s="208" t="s">
        <v>558</v>
      </c>
      <c r="D160" s="208" t="s">
        <v>149</v>
      </c>
      <c r="E160" s="209" t="s">
        <v>4106</v>
      </c>
      <c r="F160" s="210" t="s">
        <v>4580</v>
      </c>
      <c r="G160" s="211" t="s">
        <v>2709</v>
      </c>
      <c r="H160" s="212">
        <v>1</v>
      </c>
      <c r="I160" s="213"/>
      <c r="J160" s="214">
        <f>ROUND(I160*H160,2)</f>
        <v>0</v>
      </c>
      <c r="K160" s="210" t="s">
        <v>32</v>
      </c>
      <c r="L160" s="48"/>
      <c r="M160" s="215" t="s">
        <v>32</v>
      </c>
      <c r="N160" s="216" t="s">
        <v>49</v>
      </c>
      <c r="O160" s="88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19" t="s">
        <v>362</v>
      </c>
      <c r="AT160" s="219" t="s">
        <v>149</v>
      </c>
      <c r="AU160" s="219" t="s">
        <v>164</v>
      </c>
      <c r="AY160" s="20" t="s">
        <v>146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20" t="s">
        <v>86</v>
      </c>
      <c r="BK160" s="220">
        <f>ROUND(I160*H160,2)</f>
        <v>0</v>
      </c>
      <c r="BL160" s="20" t="s">
        <v>362</v>
      </c>
      <c r="BM160" s="219" t="s">
        <v>4581</v>
      </c>
    </row>
    <row r="161" s="2" customFormat="1">
      <c r="A161" s="42"/>
      <c r="B161" s="43"/>
      <c r="C161" s="44"/>
      <c r="D161" s="221" t="s">
        <v>155</v>
      </c>
      <c r="E161" s="44"/>
      <c r="F161" s="222" t="s">
        <v>4580</v>
      </c>
      <c r="G161" s="44"/>
      <c r="H161" s="44"/>
      <c r="I161" s="223"/>
      <c r="J161" s="44"/>
      <c r="K161" s="44"/>
      <c r="L161" s="48"/>
      <c r="M161" s="240"/>
      <c r="N161" s="241"/>
      <c r="O161" s="242"/>
      <c r="P161" s="242"/>
      <c r="Q161" s="242"/>
      <c r="R161" s="242"/>
      <c r="S161" s="242"/>
      <c r="T161" s="243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0" t="s">
        <v>155</v>
      </c>
      <c r="AU161" s="20" t="s">
        <v>164</v>
      </c>
    </row>
    <row r="162" s="2" customFormat="1" ht="6.96" customHeight="1">
      <c r="A162" s="42"/>
      <c r="B162" s="63"/>
      <c r="C162" s="64"/>
      <c r="D162" s="64"/>
      <c r="E162" s="64"/>
      <c r="F162" s="64"/>
      <c r="G162" s="64"/>
      <c r="H162" s="64"/>
      <c r="I162" s="64"/>
      <c r="J162" s="64"/>
      <c r="K162" s="64"/>
      <c r="L162" s="48"/>
      <c r="M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</row>
  </sheetData>
  <sheetProtection sheet="1" autoFilter="0" formatColumns="0" formatRows="0" objects="1" scenarios="1" spinCount="100000" saltValue="Ei97C0I4GCoSVuoNLU/8XQRB2ZYBsJLGgjGlN7oJn8FovNH+Gsykg0iC4VaS7h8k7nmPHqce/MNXq2+ORMsh3Q==" hashValue="XR7FyhWfiDaUN7rrpaOo55bMHahaMqiAd2+4xwa6RRZuVO5w3EIc/BL6hWfDQCcYSNfo/TuKA8CeGoH0uaZ+GA==" algorithmName="SHA-512" password="EC2B"/>
  <autoFilter ref="C85:K161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112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122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123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4582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24. 10. 2023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tr">
        <f>IF('Rekapitulace stavby'!AN19="","",'Rekapitulace stavby'!AN19)</f>
        <v/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tr">
        <f>IF('Rekapitulace stavby'!E20="","",'Rekapitulace stavby'!E20)</f>
        <v>Jakub Vilingr</v>
      </c>
      <c r="F24" s="42"/>
      <c r="G24" s="42"/>
      <c r="H24" s="42"/>
      <c r="I24" s="136" t="s">
        <v>34</v>
      </c>
      <c r="J24" s="140" t="str">
        <f>IF('Rekapitulace stavby'!AN20="","",'Rekapitulace stavby'!AN20)</f>
        <v/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ROUND(J86,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ROUND((SUM(BE86:BE295)),  2)</f>
        <v>0</v>
      </c>
      <c r="G33" s="42"/>
      <c r="H33" s="42"/>
      <c r="I33" s="152">
        <v>0.20999999999999999</v>
      </c>
      <c r="J33" s="151">
        <f>ROUND(((SUM(BE86:BE295))*I33),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ROUND((SUM(BF86:BF295)),  2)</f>
        <v>0</v>
      </c>
      <c r="G34" s="42"/>
      <c r="H34" s="42"/>
      <c r="I34" s="152">
        <v>0.14999999999999999</v>
      </c>
      <c r="J34" s="151">
        <f>ROUND(((SUM(BF86:BF295))*I34),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ROUND((SUM(BG86:BG295)),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ROUND((SUM(BH86:BH295)),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ROUND((SUM(BI86:BI295)),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125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123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VZT - Vzduchotechnika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24. 10. 2023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Jakub Vilingr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126</v>
      </c>
      <c r="D57" s="166"/>
      <c r="E57" s="166"/>
      <c r="F57" s="166"/>
      <c r="G57" s="166"/>
      <c r="H57" s="166"/>
      <c r="I57" s="166"/>
      <c r="J57" s="167" t="s">
        <v>127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J86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128</v>
      </c>
    </row>
    <row r="60" s="9" customFormat="1" ht="24.96" customHeight="1">
      <c r="A60" s="9"/>
      <c r="B60" s="169"/>
      <c r="C60" s="170"/>
      <c r="D60" s="171" t="s">
        <v>4583</v>
      </c>
      <c r="E60" s="172"/>
      <c r="F60" s="172"/>
      <c r="G60" s="172"/>
      <c r="H60" s="172"/>
      <c r="I60" s="172"/>
      <c r="J60" s="173">
        <f>J87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4584</v>
      </c>
      <c r="E61" s="178"/>
      <c r="F61" s="178"/>
      <c r="G61" s="178"/>
      <c r="H61" s="178"/>
      <c r="I61" s="178"/>
      <c r="J61" s="179">
        <f>J88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4585</v>
      </c>
      <c r="E62" s="178"/>
      <c r="F62" s="178"/>
      <c r="G62" s="178"/>
      <c r="H62" s="178"/>
      <c r="I62" s="178"/>
      <c r="J62" s="179">
        <f>J189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4586</v>
      </c>
      <c r="E63" s="178"/>
      <c r="F63" s="178"/>
      <c r="G63" s="178"/>
      <c r="H63" s="178"/>
      <c r="I63" s="178"/>
      <c r="J63" s="179">
        <f>J206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4587</v>
      </c>
      <c r="E64" s="178"/>
      <c r="F64" s="178"/>
      <c r="G64" s="178"/>
      <c r="H64" s="178"/>
      <c r="I64" s="178"/>
      <c r="J64" s="179">
        <f>J222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9"/>
      <c r="C65" s="170"/>
      <c r="D65" s="171" t="s">
        <v>220</v>
      </c>
      <c r="E65" s="172"/>
      <c r="F65" s="172"/>
      <c r="G65" s="172"/>
      <c r="H65" s="172"/>
      <c r="I65" s="172"/>
      <c r="J65" s="173">
        <f>J250</f>
        <v>0</v>
      </c>
      <c r="K65" s="170"/>
      <c r="L65" s="17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9"/>
      <c r="C66" s="170"/>
      <c r="D66" s="171" t="s">
        <v>124</v>
      </c>
      <c r="E66" s="172"/>
      <c r="F66" s="172"/>
      <c r="G66" s="172"/>
      <c r="H66" s="172"/>
      <c r="I66" s="172"/>
      <c r="J66" s="173">
        <f>J287</f>
        <v>0</v>
      </c>
      <c r="K66" s="170"/>
      <c r="L66" s="17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2"/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138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</row>
    <row r="68" s="2" customFormat="1" ht="6.96" customHeight="1">
      <c r="A68" s="42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8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</row>
    <row r="72" s="2" customFormat="1" ht="6.96" customHeight="1">
      <c r="A72" s="42"/>
      <c r="B72" s="65"/>
      <c r="C72" s="66"/>
      <c r="D72" s="66"/>
      <c r="E72" s="66"/>
      <c r="F72" s="66"/>
      <c r="G72" s="66"/>
      <c r="H72" s="66"/>
      <c r="I72" s="66"/>
      <c r="J72" s="66"/>
      <c r="K72" s="66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24.96" customHeight="1">
      <c r="A73" s="42"/>
      <c r="B73" s="43"/>
      <c r="C73" s="26" t="s">
        <v>132</v>
      </c>
      <c r="D73" s="44"/>
      <c r="E73" s="44"/>
      <c r="F73" s="44"/>
      <c r="G73" s="44"/>
      <c r="H73" s="44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6.96" customHeight="1">
      <c r="A74" s="42"/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12" customHeight="1">
      <c r="A75" s="42"/>
      <c r="B75" s="43"/>
      <c r="C75" s="35" t="s">
        <v>16</v>
      </c>
      <c r="D75" s="44"/>
      <c r="E75" s="44"/>
      <c r="F75" s="44"/>
      <c r="G75" s="44"/>
      <c r="H75" s="44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26.25" customHeight="1">
      <c r="A76" s="42"/>
      <c r="B76" s="43"/>
      <c r="C76" s="44"/>
      <c r="D76" s="44"/>
      <c r="E76" s="164" t="str">
        <f>E7</f>
        <v>Novostavba zař. pro vých. a vzdělávání dětí a zahr. domku, Suchdol</v>
      </c>
      <c r="F76" s="35"/>
      <c r="G76" s="35"/>
      <c r="H76" s="35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2" customHeight="1">
      <c r="A77" s="42"/>
      <c r="B77" s="43"/>
      <c r="C77" s="35" t="s">
        <v>123</v>
      </c>
      <c r="D77" s="44"/>
      <c r="E77" s="44"/>
      <c r="F77" s="44"/>
      <c r="G77" s="44"/>
      <c r="H77" s="44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6.5" customHeight="1">
      <c r="A78" s="42"/>
      <c r="B78" s="43"/>
      <c r="C78" s="44"/>
      <c r="D78" s="44"/>
      <c r="E78" s="73" t="str">
        <f>E9</f>
        <v>VZT - Vzduchotechnika</v>
      </c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2" customHeight="1">
      <c r="A80" s="42"/>
      <c r="B80" s="43"/>
      <c r="C80" s="35" t="s">
        <v>22</v>
      </c>
      <c r="D80" s="44"/>
      <c r="E80" s="44"/>
      <c r="F80" s="30" t="str">
        <f>F12</f>
        <v>Suchdol</v>
      </c>
      <c r="G80" s="44"/>
      <c r="H80" s="44"/>
      <c r="I80" s="35" t="s">
        <v>24</v>
      </c>
      <c r="J80" s="76" t="str">
        <f>IF(J12="","",J12)</f>
        <v>24. 10. 2023</v>
      </c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6.96" customHeight="1">
      <c r="A81" s="42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25.65" customHeight="1">
      <c r="A82" s="42"/>
      <c r="B82" s="43"/>
      <c r="C82" s="35" t="s">
        <v>30</v>
      </c>
      <c r="D82" s="44"/>
      <c r="E82" s="44"/>
      <c r="F82" s="30" t="str">
        <f>E15</f>
        <v>Česká zemědělská univerzita v Praze. Kamýcká 129</v>
      </c>
      <c r="G82" s="44"/>
      <c r="H82" s="44"/>
      <c r="I82" s="35" t="s">
        <v>37</v>
      </c>
      <c r="J82" s="40" t="str">
        <f>E21</f>
        <v>PilsProjekt s.r.o., Částkova 74, Plzeň</v>
      </c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5.15" customHeight="1">
      <c r="A83" s="42"/>
      <c r="B83" s="43"/>
      <c r="C83" s="35" t="s">
        <v>35</v>
      </c>
      <c r="D83" s="44"/>
      <c r="E83" s="44"/>
      <c r="F83" s="30" t="str">
        <f>IF(E18="","",E18)</f>
        <v>Vyplň údaj</v>
      </c>
      <c r="G83" s="44"/>
      <c r="H83" s="44"/>
      <c r="I83" s="35" t="s">
        <v>40</v>
      </c>
      <c r="J83" s="40" t="str">
        <f>E24</f>
        <v>Jakub Vilingr</v>
      </c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0.32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11" customFormat="1" ht="29.28" customHeight="1">
      <c r="A85" s="181"/>
      <c r="B85" s="182"/>
      <c r="C85" s="183" t="s">
        <v>133</v>
      </c>
      <c r="D85" s="184" t="s">
        <v>63</v>
      </c>
      <c r="E85" s="184" t="s">
        <v>59</v>
      </c>
      <c r="F85" s="184" t="s">
        <v>60</v>
      </c>
      <c r="G85" s="184" t="s">
        <v>134</v>
      </c>
      <c r="H85" s="184" t="s">
        <v>135</v>
      </c>
      <c r="I85" s="184" t="s">
        <v>136</v>
      </c>
      <c r="J85" s="184" t="s">
        <v>127</v>
      </c>
      <c r="K85" s="185" t="s">
        <v>137</v>
      </c>
      <c r="L85" s="186"/>
      <c r="M85" s="96" t="s">
        <v>32</v>
      </c>
      <c r="N85" s="97" t="s">
        <v>48</v>
      </c>
      <c r="O85" s="97" t="s">
        <v>138</v>
      </c>
      <c r="P85" s="97" t="s">
        <v>139</v>
      </c>
      <c r="Q85" s="97" t="s">
        <v>140</v>
      </c>
      <c r="R85" s="97" t="s">
        <v>141</v>
      </c>
      <c r="S85" s="97" t="s">
        <v>142</v>
      </c>
      <c r="T85" s="98" t="s">
        <v>143</v>
      </c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</row>
    <row r="86" s="2" customFormat="1" ht="22.8" customHeight="1">
      <c r="A86" s="42"/>
      <c r="B86" s="43"/>
      <c r="C86" s="103" t="s">
        <v>144</v>
      </c>
      <c r="D86" s="44"/>
      <c r="E86" s="44"/>
      <c r="F86" s="44"/>
      <c r="G86" s="44"/>
      <c r="H86" s="44"/>
      <c r="I86" s="44"/>
      <c r="J86" s="187">
        <f>BK86</f>
        <v>0</v>
      </c>
      <c r="K86" s="44"/>
      <c r="L86" s="48"/>
      <c r="M86" s="99"/>
      <c r="N86" s="188"/>
      <c r="O86" s="100"/>
      <c r="P86" s="189">
        <f>P87+P250+P287</f>
        <v>0</v>
      </c>
      <c r="Q86" s="100"/>
      <c r="R86" s="189">
        <f>R87+R250+R287</f>
        <v>3625.04</v>
      </c>
      <c r="S86" s="100"/>
      <c r="T86" s="190">
        <f>T87+T250+T287</f>
        <v>0</v>
      </c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T86" s="20" t="s">
        <v>77</v>
      </c>
      <c r="AU86" s="20" t="s">
        <v>128</v>
      </c>
      <c r="BK86" s="191">
        <f>BK87+BK250+BK287</f>
        <v>0</v>
      </c>
    </row>
    <row r="87" s="12" customFormat="1" ht="25.92" customHeight="1">
      <c r="A87" s="12"/>
      <c r="B87" s="192"/>
      <c r="C87" s="193"/>
      <c r="D87" s="194" t="s">
        <v>77</v>
      </c>
      <c r="E87" s="195" t="s">
        <v>4588</v>
      </c>
      <c r="F87" s="195" t="s">
        <v>111</v>
      </c>
      <c r="G87" s="193"/>
      <c r="H87" s="193"/>
      <c r="I87" s="196"/>
      <c r="J87" s="197">
        <f>BK87</f>
        <v>0</v>
      </c>
      <c r="K87" s="193"/>
      <c r="L87" s="198"/>
      <c r="M87" s="199"/>
      <c r="N87" s="200"/>
      <c r="O87" s="200"/>
      <c r="P87" s="201">
        <f>P88+P189+P206+P222</f>
        <v>0</v>
      </c>
      <c r="Q87" s="200"/>
      <c r="R87" s="201">
        <f>R88+R189+R206+R222</f>
        <v>3625.04</v>
      </c>
      <c r="S87" s="200"/>
      <c r="T87" s="202">
        <f>T88+T189+T206+T222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3" t="s">
        <v>88</v>
      </c>
      <c r="AT87" s="204" t="s">
        <v>77</v>
      </c>
      <c r="AU87" s="204" t="s">
        <v>78</v>
      </c>
      <c r="AY87" s="203" t="s">
        <v>146</v>
      </c>
      <c r="BK87" s="205">
        <f>BK88+BK189+BK206+BK222</f>
        <v>0</v>
      </c>
    </row>
    <row r="88" s="12" customFormat="1" ht="22.8" customHeight="1">
      <c r="A88" s="12"/>
      <c r="B88" s="192"/>
      <c r="C88" s="193"/>
      <c r="D88" s="194" t="s">
        <v>77</v>
      </c>
      <c r="E88" s="206" t="s">
        <v>4589</v>
      </c>
      <c r="F88" s="206" t="s">
        <v>4590</v>
      </c>
      <c r="G88" s="193"/>
      <c r="H88" s="193"/>
      <c r="I88" s="196"/>
      <c r="J88" s="207">
        <f>BK88</f>
        <v>0</v>
      </c>
      <c r="K88" s="193"/>
      <c r="L88" s="198"/>
      <c r="M88" s="199"/>
      <c r="N88" s="200"/>
      <c r="O88" s="200"/>
      <c r="P88" s="201">
        <f>SUM(P89:P188)</f>
        <v>0</v>
      </c>
      <c r="Q88" s="200"/>
      <c r="R88" s="201">
        <f>SUM(R89:R188)</f>
        <v>3372.9400000000001</v>
      </c>
      <c r="S88" s="200"/>
      <c r="T88" s="202">
        <f>SUM(T89:T188)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3" t="s">
        <v>86</v>
      </c>
      <c r="AT88" s="204" t="s">
        <v>77</v>
      </c>
      <c r="AU88" s="204" t="s">
        <v>86</v>
      </c>
      <c r="AY88" s="203" t="s">
        <v>146</v>
      </c>
      <c r="BK88" s="205">
        <f>SUM(BK89:BK188)</f>
        <v>0</v>
      </c>
    </row>
    <row r="89" s="2" customFormat="1" ht="24.15" customHeight="1">
      <c r="A89" s="42"/>
      <c r="B89" s="43"/>
      <c r="C89" s="208" t="s">
        <v>86</v>
      </c>
      <c r="D89" s="208" t="s">
        <v>149</v>
      </c>
      <c r="E89" s="209" t="s">
        <v>4591</v>
      </c>
      <c r="F89" s="210" t="s">
        <v>4592</v>
      </c>
      <c r="G89" s="211" t="s">
        <v>746</v>
      </c>
      <c r="H89" s="212">
        <v>4</v>
      </c>
      <c r="I89" s="213"/>
      <c r="J89" s="214">
        <f>ROUND(I89*H89,2)</f>
        <v>0</v>
      </c>
      <c r="K89" s="210" t="s">
        <v>32</v>
      </c>
      <c r="L89" s="48"/>
      <c r="M89" s="215" t="s">
        <v>32</v>
      </c>
      <c r="N89" s="216" t="s">
        <v>49</v>
      </c>
      <c r="O89" s="88"/>
      <c r="P89" s="217">
        <f>O89*H89</f>
        <v>0</v>
      </c>
      <c r="Q89" s="217">
        <v>132</v>
      </c>
      <c r="R89" s="217">
        <f>Q89*H89</f>
        <v>528</v>
      </c>
      <c r="S89" s="217">
        <v>0</v>
      </c>
      <c r="T89" s="218">
        <f>S89*H89</f>
        <v>0</v>
      </c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R89" s="219" t="s">
        <v>362</v>
      </c>
      <c r="AT89" s="219" t="s">
        <v>149</v>
      </c>
      <c r="AU89" s="219" t="s">
        <v>88</v>
      </c>
      <c r="AY89" s="20" t="s">
        <v>146</v>
      </c>
      <c r="BE89" s="220">
        <f>IF(N89="základní",J89,0)</f>
        <v>0</v>
      </c>
      <c r="BF89" s="220">
        <f>IF(N89="snížená",J89,0)</f>
        <v>0</v>
      </c>
      <c r="BG89" s="220">
        <f>IF(N89="zákl. přenesená",J89,0)</f>
        <v>0</v>
      </c>
      <c r="BH89" s="220">
        <f>IF(N89="sníž. přenesená",J89,0)</f>
        <v>0</v>
      </c>
      <c r="BI89" s="220">
        <f>IF(N89="nulová",J89,0)</f>
        <v>0</v>
      </c>
      <c r="BJ89" s="20" t="s">
        <v>86</v>
      </c>
      <c r="BK89" s="220">
        <f>ROUND(I89*H89,2)</f>
        <v>0</v>
      </c>
      <c r="BL89" s="20" t="s">
        <v>362</v>
      </c>
      <c r="BM89" s="219" t="s">
        <v>88</v>
      </c>
    </row>
    <row r="90" s="2" customFormat="1">
      <c r="A90" s="42"/>
      <c r="B90" s="43"/>
      <c r="C90" s="44"/>
      <c r="D90" s="221" t="s">
        <v>155</v>
      </c>
      <c r="E90" s="44"/>
      <c r="F90" s="222" t="s">
        <v>4592</v>
      </c>
      <c r="G90" s="44"/>
      <c r="H90" s="44"/>
      <c r="I90" s="223"/>
      <c r="J90" s="44"/>
      <c r="K90" s="44"/>
      <c r="L90" s="48"/>
      <c r="M90" s="224"/>
      <c r="N90" s="225"/>
      <c r="O90" s="88"/>
      <c r="P90" s="88"/>
      <c r="Q90" s="88"/>
      <c r="R90" s="88"/>
      <c r="S90" s="88"/>
      <c r="T90" s="89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T90" s="20" t="s">
        <v>155</v>
      </c>
      <c r="AU90" s="20" t="s">
        <v>88</v>
      </c>
    </row>
    <row r="91" s="2" customFormat="1">
      <c r="A91" s="42"/>
      <c r="B91" s="43"/>
      <c r="C91" s="44"/>
      <c r="D91" s="221" t="s">
        <v>162</v>
      </c>
      <c r="E91" s="44"/>
      <c r="F91" s="228" t="s">
        <v>4593</v>
      </c>
      <c r="G91" s="44"/>
      <c r="H91" s="44"/>
      <c r="I91" s="223"/>
      <c r="J91" s="44"/>
      <c r="K91" s="44"/>
      <c r="L91" s="48"/>
      <c r="M91" s="224"/>
      <c r="N91" s="225"/>
      <c r="O91" s="88"/>
      <c r="P91" s="88"/>
      <c r="Q91" s="88"/>
      <c r="R91" s="88"/>
      <c r="S91" s="88"/>
      <c r="T91" s="89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162</v>
      </c>
      <c r="AU91" s="20" t="s">
        <v>88</v>
      </c>
    </row>
    <row r="92" s="2" customFormat="1" ht="16.5" customHeight="1">
      <c r="A92" s="42"/>
      <c r="B92" s="43"/>
      <c r="C92" s="208" t="s">
        <v>88</v>
      </c>
      <c r="D92" s="208" t="s">
        <v>149</v>
      </c>
      <c r="E92" s="209" t="s">
        <v>4594</v>
      </c>
      <c r="F92" s="210" t="s">
        <v>4595</v>
      </c>
      <c r="G92" s="211" t="s">
        <v>746</v>
      </c>
      <c r="H92" s="212">
        <v>6</v>
      </c>
      <c r="I92" s="213"/>
      <c r="J92" s="214">
        <f>ROUND(I92*H92,2)</f>
        <v>0</v>
      </c>
      <c r="K92" s="210" t="s">
        <v>32</v>
      </c>
      <c r="L92" s="48"/>
      <c r="M92" s="215" t="s">
        <v>32</v>
      </c>
      <c r="N92" s="216" t="s">
        <v>49</v>
      </c>
      <c r="O92" s="88"/>
      <c r="P92" s="217">
        <f>O92*H92</f>
        <v>0</v>
      </c>
      <c r="Q92" s="217">
        <v>23</v>
      </c>
      <c r="R92" s="217">
        <f>Q92*H92</f>
        <v>138</v>
      </c>
      <c r="S92" s="217">
        <v>0</v>
      </c>
      <c r="T92" s="218">
        <f>S92*H92</f>
        <v>0</v>
      </c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R92" s="219" t="s">
        <v>362</v>
      </c>
      <c r="AT92" s="219" t="s">
        <v>149</v>
      </c>
      <c r="AU92" s="219" t="s">
        <v>88</v>
      </c>
      <c r="AY92" s="20" t="s">
        <v>146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20" t="s">
        <v>86</v>
      </c>
      <c r="BK92" s="220">
        <f>ROUND(I92*H92,2)</f>
        <v>0</v>
      </c>
      <c r="BL92" s="20" t="s">
        <v>362</v>
      </c>
      <c r="BM92" s="219" t="s">
        <v>171</v>
      </c>
    </row>
    <row r="93" s="2" customFormat="1">
      <c r="A93" s="42"/>
      <c r="B93" s="43"/>
      <c r="C93" s="44"/>
      <c r="D93" s="221" t="s">
        <v>155</v>
      </c>
      <c r="E93" s="44"/>
      <c r="F93" s="222" t="s">
        <v>4595</v>
      </c>
      <c r="G93" s="44"/>
      <c r="H93" s="44"/>
      <c r="I93" s="223"/>
      <c r="J93" s="44"/>
      <c r="K93" s="44"/>
      <c r="L93" s="48"/>
      <c r="M93" s="224"/>
      <c r="N93" s="225"/>
      <c r="O93" s="88"/>
      <c r="P93" s="88"/>
      <c r="Q93" s="88"/>
      <c r="R93" s="88"/>
      <c r="S93" s="88"/>
      <c r="T93" s="89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T93" s="20" t="s">
        <v>155</v>
      </c>
      <c r="AU93" s="20" t="s">
        <v>88</v>
      </c>
    </row>
    <row r="94" s="2" customFormat="1">
      <c r="A94" s="42"/>
      <c r="B94" s="43"/>
      <c r="C94" s="44"/>
      <c r="D94" s="221" t="s">
        <v>162</v>
      </c>
      <c r="E94" s="44"/>
      <c r="F94" s="228" t="s">
        <v>4596</v>
      </c>
      <c r="G94" s="44"/>
      <c r="H94" s="44"/>
      <c r="I94" s="223"/>
      <c r="J94" s="44"/>
      <c r="K94" s="44"/>
      <c r="L94" s="48"/>
      <c r="M94" s="224"/>
      <c r="N94" s="225"/>
      <c r="O94" s="88"/>
      <c r="P94" s="88"/>
      <c r="Q94" s="88"/>
      <c r="R94" s="88"/>
      <c r="S94" s="88"/>
      <c r="T94" s="89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T94" s="20" t="s">
        <v>162</v>
      </c>
      <c r="AU94" s="20" t="s">
        <v>88</v>
      </c>
    </row>
    <row r="95" s="2" customFormat="1" ht="16.5" customHeight="1">
      <c r="A95" s="42"/>
      <c r="B95" s="43"/>
      <c r="C95" s="208" t="s">
        <v>164</v>
      </c>
      <c r="D95" s="208" t="s">
        <v>149</v>
      </c>
      <c r="E95" s="209" t="s">
        <v>4597</v>
      </c>
      <c r="F95" s="210" t="s">
        <v>4598</v>
      </c>
      <c r="G95" s="211" t="s">
        <v>746</v>
      </c>
      <c r="H95" s="212">
        <v>18</v>
      </c>
      <c r="I95" s="213"/>
      <c r="J95" s="214">
        <f>ROUND(I95*H95,2)</f>
        <v>0</v>
      </c>
      <c r="K95" s="210" t="s">
        <v>32</v>
      </c>
      <c r="L95" s="48"/>
      <c r="M95" s="215" t="s">
        <v>32</v>
      </c>
      <c r="N95" s="216" t="s">
        <v>49</v>
      </c>
      <c r="O95" s="88"/>
      <c r="P95" s="217">
        <f>O95*H95</f>
        <v>0</v>
      </c>
      <c r="Q95" s="217">
        <v>0.69999999999999996</v>
      </c>
      <c r="R95" s="217">
        <f>Q95*H95</f>
        <v>12.6</v>
      </c>
      <c r="S95" s="217">
        <v>0</v>
      </c>
      <c r="T95" s="218">
        <f>S95*H95</f>
        <v>0</v>
      </c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R95" s="219" t="s">
        <v>362</v>
      </c>
      <c r="AT95" s="219" t="s">
        <v>149</v>
      </c>
      <c r="AU95" s="219" t="s">
        <v>88</v>
      </c>
      <c r="AY95" s="20" t="s">
        <v>146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20" t="s">
        <v>86</v>
      </c>
      <c r="BK95" s="220">
        <f>ROUND(I95*H95,2)</f>
        <v>0</v>
      </c>
      <c r="BL95" s="20" t="s">
        <v>362</v>
      </c>
      <c r="BM95" s="219" t="s">
        <v>181</v>
      </c>
    </row>
    <row r="96" s="2" customFormat="1">
      <c r="A96" s="42"/>
      <c r="B96" s="43"/>
      <c r="C96" s="44"/>
      <c r="D96" s="221" t="s">
        <v>155</v>
      </c>
      <c r="E96" s="44"/>
      <c r="F96" s="222" t="s">
        <v>4599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155</v>
      </c>
      <c r="AU96" s="20" t="s">
        <v>88</v>
      </c>
    </row>
    <row r="97" s="2" customFormat="1">
      <c r="A97" s="42"/>
      <c r="B97" s="43"/>
      <c r="C97" s="44"/>
      <c r="D97" s="221" t="s">
        <v>162</v>
      </c>
      <c r="E97" s="44"/>
      <c r="F97" s="228" t="s">
        <v>4600</v>
      </c>
      <c r="G97" s="44"/>
      <c r="H97" s="44"/>
      <c r="I97" s="223"/>
      <c r="J97" s="44"/>
      <c r="K97" s="44"/>
      <c r="L97" s="48"/>
      <c r="M97" s="224"/>
      <c r="N97" s="225"/>
      <c r="O97" s="88"/>
      <c r="P97" s="88"/>
      <c r="Q97" s="88"/>
      <c r="R97" s="88"/>
      <c r="S97" s="88"/>
      <c r="T97" s="89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T97" s="20" t="s">
        <v>162</v>
      </c>
      <c r="AU97" s="20" t="s">
        <v>88</v>
      </c>
    </row>
    <row r="98" s="2" customFormat="1" ht="16.5" customHeight="1">
      <c r="A98" s="42"/>
      <c r="B98" s="43"/>
      <c r="C98" s="208" t="s">
        <v>171</v>
      </c>
      <c r="D98" s="208" t="s">
        <v>149</v>
      </c>
      <c r="E98" s="209" t="s">
        <v>4601</v>
      </c>
      <c r="F98" s="210" t="s">
        <v>4602</v>
      </c>
      <c r="G98" s="211" t="s">
        <v>746</v>
      </c>
      <c r="H98" s="212">
        <v>3</v>
      </c>
      <c r="I98" s="213"/>
      <c r="J98" s="214">
        <f>ROUND(I98*H98,2)</f>
        <v>0</v>
      </c>
      <c r="K98" s="210" t="s">
        <v>32</v>
      </c>
      <c r="L98" s="48"/>
      <c r="M98" s="215" t="s">
        <v>32</v>
      </c>
      <c r="N98" s="216" t="s">
        <v>49</v>
      </c>
      <c r="O98" s="88"/>
      <c r="P98" s="217">
        <f>O98*H98</f>
        <v>0</v>
      </c>
      <c r="Q98" s="217">
        <v>0.5</v>
      </c>
      <c r="R98" s="217">
        <f>Q98*H98</f>
        <v>1.5</v>
      </c>
      <c r="S98" s="217">
        <v>0</v>
      </c>
      <c r="T98" s="218">
        <f>S98*H98</f>
        <v>0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R98" s="219" t="s">
        <v>362</v>
      </c>
      <c r="AT98" s="219" t="s">
        <v>149</v>
      </c>
      <c r="AU98" s="219" t="s">
        <v>88</v>
      </c>
      <c r="AY98" s="20" t="s">
        <v>146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20" t="s">
        <v>86</v>
      </c>
      <c r="BK98" s="220">
        <f>ROUND(I98*H98,2)</f>
        <v>0</v>
      </c>
      <c r="BL98" s="20" t="s">
        <v>362</v>
      </c>
      <c r="BM98" s="219" t="s">
        <v>277</v>
      </c>
    </row>
    <row r="99" s="2" customFormat="1">
      <c r="A99" s="42"/>
      <c r="B99" s="43"/>
      <c r="C99" s="44"/>
      <c r="D99" s="221" t="s">
        <v>155</v>
      </c>
      <c r="E99" s="44"/>
      <c r="F99" s="222" t="s">
        <v>4603</v>
      </c>
      <c r="G99" s="44"/>
      <c r="H99" s="44"/>
      <c r="I99" s="223"/>
      <c r="J99" s="44"/>
      <c r="K99" s="44"/>
      <c r="L99" s="48"/>
      <c r="M99" s="224"/>
      <c r="N99" s="225"/>
      <c r="O99" s="88"/>
      <c r="P99" s="88"/>
      <c r="Q99" s="88"/>
      <c r="R99" s="88"/>
      <c r="S99" s="88"/>
      <c r="T99" s="89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0" t="s">
        <v>155</v>
      </c>
      <c r="AU99" s="20" t="s">
        <v>88</v>
      </c>
    </row>
    <row r="100" s="2" customFormat="1">
      <c r="A100" s="42"/>
      <c r="B100" s="43"/>
      <c r="C100" s="44"/>
      <c r="D100" s="221" t="s">
        <v>162</v>
      </c>
      <c r="E100" s="44"/>
      <c r="F100" s="228" t="s">
        <v>4600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162</v>
      </c>
      <c r="AU100" s="20" t="s">
        <v>88</v>
      </c>
    </row>
    <row r="101" s="2" customFormat="1" ht="16.5" customHeight="1">
      <c r="A101" s="42"/>
      <c r="B101" s="43"/>
      <c r="C101" s="208" t="s">
        <v>145</v>
      </c>
      <c r="D101" s="208" t="s">
        <v>149</v>
      </c>
      <c r="E101" s="209" t="s">
        <v>4604</v>
      </c>
      <c r="F101" s="210" t="s">
        <v>4605</v>
      </c>
      <c r="G101" s="211" t="s">
        <v>746</v>
      </c>
      <c r="H101" s="212">
        <v>12</v>
      </c>
      <c r="I101" s="213"/>
      <c r="J101" s="214">
        <f>ROUND(I101*H101,2)</f>
        <v>0</v>
      </c>
      <c r="K101" s="210" t="s">
        <v>32</v>
      </c>
      <c r="L101" s="48"/>
      <c r="M101" s="215" t="s">
        <v>32</v>
      </c>
      <c r="N101" s="216" t="s">
        <v>49</v>
      </c>
      <c r="O101" s="88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19" t="s">
        <v>362</v>
      </c>
      <c r="AT101" s="219" t="s">
        <v>149</v>
      </c>
      <c r="AU101" s="219" t="s">
        <v>88</v>
      </c>
      <c r="AY101" s="20" t="s">
        <v>146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20" t="s">
        <v>86</v>
      </c>
      <c r="BK101" s="220">
        <f>ROUND(I101*H101,2)</f>
        <v>0</v>
      </c>
      <c r="BL101" s="20" t="s">
        <v>362</v>
      </c>
      <c r="BM101" s="219" t="s">
        <v>291</v>
      </c>
    </row>
    <row r="102" s="2" customFormat="1">
      <c r="A102" s="42"/>
      <c r="B102" s="43"/>
      <c r="C102" s="44"/>
      <c r="D102" s="221" t="s">
        <v>155</v>
      </c>
      <c r="E102" s="44"/>
      <c r="F102" s="222" t="s">
        <v>4605</v>
      </c>
      <c r="G102" s="44"/>
      <c r="H102" s="44"/>
      <c r="I102" s="223"/>
      <c r="J102" s="44"/>
      <c r="K102" s="44"/>
      <c r="L102" s="48"/>
      <c r="M102" s="224"/>
      <c r="N102" s="22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155</v>
      </c>
      <c r="AU102" s="20" t="s">
        <v>88</v>
      </c>
    </row>
    <row r="103" s="2" customFormat="1">
      <c r="A103" s="42"/>
      <c r="B103" s="43"/>
      <c r="C103" s="44"/>
      <c r="D103" s="221" t="s">
        <v>162</v>
      </c>
      <c r="E103" s="44"/>
      <c r="F103" s="228" t="s">
        <v>4606</v>
      </c>
      <c r="G103" s="44"/>
      <c r="H103" s="44"/>
      <c r="I103" s="223"/>
      <c r="J103" s="44"/>
      <c r="K103" s="44"/>
      <c r="L103" s="48"/>
      <c r="M103" s="224"/>
      <c r="N103" s="225"/>
      <c r="O103" s="88"/>
      <c r="P103" s="88"/>
      <c r="Q103" s="88"/>
      <c r="R103" s="88"/>
      <c r="S103" s="88"/>
      <c r="T103" s="89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T103" s="20" t="s">
        <v>162</v>
      </c>
      <c r="AU103" s="20" t="s">
        <v>88</v>
      </c>
    </row>
    <row r="104" s="2" customFormat="1" ht="16.5" customHeight="1">
      <c r="A104" s="42"/>
      <c r="B104" s="43"/>
      <c r="C104" s="208" t="s">
        <v>181</v>
      </c>
      <c r="D104" s="208" t="s">
        <v>149</v>
      </c>
      <c r="E104" s="209" t="s">
        <v>4607</v>
      </c>
      <c r="F104" s="210" t="s">
        <v>4608</v>
      </c>
      <c r="G104" s="211" t="s">
        <v>746</v>
      </c>
      <c r="H104" s="212">
        <v>13</v>
      </c>
      <c r="I104" s="213"/>
      <c r="J104" s="214">
        <f>ROUND(I104*H104,2)</f>
        <v>0</v>
      </c>
      <c r="K104" s="210" t="s">
        <v>32</v>
      </c>
      <c r="L104" s="48"/>
      <c r="M104" s="215" t="s">
        <v>32</v>
      </c>
      <c r="N104" s="216" t="s">
        <v>49</v>
      </c>
      <c r="O104" s="88"/>
      <c r="P104" s="217">
        <f>O104*H104</f>
        <v>0</v>
      </c>
      <c r="Q104" s="217">
        <v>13.9</v>
      </c>
      <c r="R104" s="217">
        <f>Q104*H104</f>
        <v>180.70000000000002</v>
      </c>
      <c r="S104" s="217">
        <v>0</v>
      </c>
      <c r="T104" s="218">
        <f>S104*H104</f>
        <v>0</v>
      </c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R104" s="219" t="s">
        <v>362</v>
      </c>
      <c r="AT104" s="219" t="s">
        <v>149</v>
      </c>
      <c r="AU104" s="219" t="s">
        <v>88</v>
      </c>
      <c r="AY104" s="20" t="s">
        <v>146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20" t="s">
        <v>86</v>
      </c>
      <c r="BK104" s="220">
        <f>ROUND(I104*H104,2)</f>
        <v>0</v>
      </c>
      <c r="BL104" s="20" t="s">
        <v>362</v>
      </c>
      <c r="BM104" s="219" t="s">
        <v>311</v>
      </c>
    </row>
    <row r="105" s="2" customFormat="1">
      <c r="A105" s="42"/>
      <c r="B105" s="43"/>
      <c r="C105" s="44"/>
      <c r="D105" s="221" t="s">
        <v>155</v>
      </c>
      <c r="E105" s="44"/>
      <c r="F105" s="222" t="s">
        <v>4609</v>
      </c>
      <c r="G105" s="44"/>
      <c r="H105" s="44"/>
      <c r="I105" s="223"/>
      <c r="J105" s="44"/>
      <c r="K105" s="44"/>
      <c r="L105" s="48"/>
      <c r="M105" s="224"/>
      <c r="N105" s="225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155</v>
      </c>
      <c r="AU105" s="20" t="s">
        <v>88</v>
      </c>
    </row>
    <row r="106" s="2" customFormat="1">
      <c r="A106" s="42"/>
      <c r="B106" s="43"/>
      <c r="C106" s="44"/>
      <c r="D106" s="221" t="s">
        <v>162</v>
      </c>
      <c r="E106" s="44"/>
      <c r="F106" s="228" t="s">
        <v>4610</v>
      </c>
      <c r="G106" s="44"/>
      <c r="H106" s="44"/>
      <c r="I106" s="223"/>
      <c r="J106" s="44"/>
      <c r="K106" s="44"/>
      <c r="L106" s="48"/>
      <c r="M106" s="224"/>
      <c r="N106" s="225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0" t="s">
        <v>162</v>
      </c>
      <c r="AU106" s="20" t="s">
        <v>88</v>
      </c>
    </row>
    <row r="107" s="2" customFormat="1" ht="16.5" customHeight="1">
      <c r="A107" s="42"/>
      <c r="B107" s="43"/>
      <c r="C107" s="208" t="s">
        <v>188</v>
      </c>
      <c r="D107" s="208" t="s">
        <v>149</v>
      </c>
      <c r="E107" s="209" t="s">
        <v>4611</v>
      </c>
      <c r="F107" s="210" t="s">
        <v>4612</v>
      </c>
      <c r="G107" s="211" t="s">
        <v>746</v>
      </c>
      <c r="H107" s="212">
        <v>6</v>
      </c>
      <c r="I107" s="213"/>
      <c r="J107" s="214">
        <f>ROUND(I107*H107,2)</f>
        <v>0</v>
      </c>
      <c r="K107" s="210" t="s">
        <v>32</v>
      </c>
      <c r="L107" s="48"/>
      <c r="M107" s="215" t="s">
        <v>32</v>
      </c>
      <c r="N107" s="216" t="s">
        <v>49</v>
      </c>
      <c r="O107" s="88"/>
      <c r="P107" s="217">
        <f>O107*H107</f>
        <v>0</v>
      </c>
      <c r="Q107" s="217">
        <v>0.68999999999999995</v>
      </c>
      <c r="R107" s="217">
        <f>Q107*H107</f>
        <v>4.1399999999999997</v>
      </c>
      <c r="S107" s="217">
        <v>0</v>
      </c>
      <c r="T107" s="218">
        <f>S107*H107</f>
        <v>0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19" t="s">
        <v>362</v>
      </c>
      <c r="AT107" s="219" t="s">
        <v>149</v>
      </c>
      <c r="AU107" s="219" t="s">
        <v>88</v>
      </c>
      <c r="AY107" s="20" t="s">
        <v>146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0" t="s">
        <v>86</v>
      </c>
      <c r="BK107" s="220">
        <f>ROUND(I107*H107,2)</f>
        <v>0</v>
      </c>
      <c r="BL107" s="20" t="s">
        <v>362</v>
      </c>
      <c r="BM107" s="219" t="s">
        <v>346</v>
      </c>
    </row>
    <row r="108" s="2" customFormat="1">
      <c r="A108" s="42"/>
      <c r="B108" s="43"/>
      <c r="C108" s="44"/>
      <c r="D108" s="221" t="s">
        <v>155</v>
      </c>
      <c r="E108" s="44"/>
      <c r="F108" s="222" t="s">
        <v>4612</v>
      </c>
      <c r="G108" s="44"/>
      <c r="H108" s="44"/>
      <c r="I108" s="223"/>
      <c r="J108" s="44"/>
      <c r="K108" s="44"/>
      <c r="L108" s="48"/>
      <c r="M108" s="224"/>
      <c r="N108" s="225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155</v>
      </c>
      <c r="AU108" s="20" t="s">
        <v>88</v>
      </c>
    </row>
    <row r="109" s="2" customFormat="1">
      <c r="A109" s="42"/>
      <c r="B109" s="43"/>
      <c r="C109" s="44"/>
      <c r="D109" s="221" t="s">
        <v>162</v>
      </c>
      <c r="E109" s="44"/>
      <c r="F109" s="228" t="s">
        <v>4613</v>
      </c>
      <c r="G109" s="44"/>
      <c r="H109" s="44"/>
      <c r="I109" s="223"/>
      <c r="J109" s="44"/>
      <c r="K109" s="44"/>
      <c r="L109" s="48"/>
      <c r="M109" s="224"/>
      <c r="N109" s="225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0" t="s">
        <v>162</v>
      </c>
      <c r="AU109" s="20" t="s">
        <v>88</v>
      </c>
    </row>
    <row r="110" s="2" customFormat="1" ht="16.5" customHeight="1">
      <c r="A110" s="42"/>
      <c r="B110" s="43"/>
      <c r="C110" s="208" t="s">
        <v>277</v>
      </c>
      <c r="D110" s="208" t="s">
        <v>149</v>
      </c>
      <c r="E110" s="209" t="s">
        <v>4614</v>
      </c>
      <c r="F110" s="210" t="s">
        <v>4615</v>
      </c>
      <c r="G110" s="211" t="s">
        <v>746</v>
      </c>
      <c r="H110" s="212">
        <v>8</v>
      </c>
      <c r="I110" s="213"/>
      <c r="J110" s="214">
        <f>ROUND(I110*H110,2)</f>
        <v>0</v>
      </c>
      <c r="K110" s="210" t="s">
        <v>32</v>
      </c>
      <c r="L110" s="48"/>
      <c r="M110" s="215" t="s">
        <v>32</v>
      </c>
      <c r="N110" s="216" t="s">
        <v>49</v>
      </c>
      <c r="O110" s="88"/>
      <c r="P110" s="217">
        <f>O110*H110</f>
        <v>0</v>
      </c>
      <c r="Q110" s="217">
        <v>0</v>
      </c>
      <c r="R110" s="217">
        <f>Q110*H110</f>
        <v>0</v>
      </c>
      <c r="S110" s="217">
        <v>0</v>
      </c>
      <c r="T110" s="218">
        <f>S110*H110</f>
        <v>0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19" t="s">
        <v>362</v>
      </c>
      <c r="AT110" s="219" t="s">
        <v>149</v>
      </c>
      <c r="AU110" s="219" t="s">
        <v>88</v>
      </c>
      <c r="AY110" s="20" t="s">
        <v>146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20" t="s">
        <v>86</v>
      </c>
      <c r="BK110" s="220">
        <f>ROUND(I110*H110,2)</f>
        <v>0</v>
      </c>
      <c r="BL110" s="20" t="s">
        <v>362</v>
      </c>
      <c r="BM110" s="219" t="s">
        <v>362</v>
      </c>
    </row>
    <row r="111" s="2" customFormat="1">
      <c r="A111" s="42"/>
      <c r="B111" s="43"/>
      <c r="C111" s="44"/>
      <c r="D111" s="221" t="s">
        <v>155</v>
      </c>
      <c r="E111" s="44"/>
      <c r="F111" s="222" t="s">
        <v>4615</v>
      </c>
      <c r="G111" s="44"/>
      <c r="H111" s="44"/>
      <c r="I111" s="223"/>
      <c r="J111" s="44"/>
      <c r="K111" s="44"/>
      <c r="L111" s="48"/>
      <c r="M111" s="224"/>
      <c r="N111" s="225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155</v>
      </c>
      <c r="AU111" s="20" t="s">
        <v>88</v>
      </c>
    </row>
    <row r="112" s="2" customFormat="1">
      <c r="A112" s="42"/>
      <c r="B112" s="43"/>
      <c r="C112" s="44"/>
      <c r="D112" s="221" t="s">
        <v>162</v>
      </c>
      <c r="E112" s="44"/>
      <c r="F112" s="228" t="s">
        <v>4616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162</v>
      </c>
      <c r="AU112" s="20" t="s">
        <v>88</v>
      </c>
    </row>
    <row r="113" s="2" customFormat="1" ht="16.5" customHeight="1">
      <c r="A113" s="42"/>
      <c r="B113" s="43"/>
      <c r="C113" s="208" t="s">
        <v>285</v>
      </c>
      <c r="D113" s="208" t="s">
        <v>149</v>
      </c>
      <c r="E113" s="209" t="s">
        <v>4617</v>
      </c>
      <c r="F113" s="210" t="s">
        <v>4618</v>
      </c>
      <c r="G113" s="211" t="s">
        <v>746</v>
      </c>
      <c r="H113" s="212">
        <v>10</v>
      </c>
      <c r="I113" s="213"/>
      <c r="J113" s="214">
        <f>ROUND(I113*H113,2)</f>
        <v>0</v>
      </c>
      <c r="K113" s="210" t="s">
        <v>32</v>
      </c>
      <c r="L113" s="48"/>
      <c r="M113" s="215" t="s">
        <v>32</v>
      </c>
      <c r="N113" s="216" t="s">
        <v>49</v>
      </c>
      <c r="O113" s="88"/>
      <c r="P113" s="217">
        <f>O113*H113</f>
        <v>0</v>
      </c>
      <c r="Q113" s="217">
        <v>14</v>
      </c>
      <c r="R113" s="217">
        <f>Q113*H113</f>
        <v>140</v>
      </c>
      <c r="S113" s="217">
        <v>0</v>
      </c>
      <c r="T113" s="218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19" t="s">
        <v>362</v>
      </c>
      <c r="AT113" s="219" t="s">
        <v>149</v>
      </c>
      <c r="AU113" s="219" t="s">
        <v>88</v>
      </c>
      <c r="AY113" s="20" t="s">
        <v>146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0" t="s">
        <v>86</v>
      </c>
      <c r="BK113" s="220">
        <f>ROUND(I113*H113,2)</f>
        <v>0</v>
      </c>
      <c r="BL113" s="20" t="s">
        <v>362</v>
      </c>
      <c r="BM113" s="219" t="s">
        <v>377</v>
      </c>
    </row>
    <row r="114" s="2" customFormat="1">
      <c r="A114" s="42"/>
      <c r="B114" s="43"/>
      <c r="C114" s="44"/>
      <c r="D114" s="221" t="s">
        <v>155</v>
      </c>
      <c r="E114" s="44"/>
      <c r="F114" s="222" t="s">
        <v>4618</v>
      </c>
      <c r="G114" s="44"/>
      <c r="H114" s="44"/>
      <c r="I114" s="223"/>
      <c r="J114" s="44"/>
      <c r="K114" s="44"/>
      <c r="L114" s="48"/>
      <c r="M114" s="224"/>
      <c r="N114" s="225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0" t="s">
        <v>155</v>
      </c>
      <c r="AU114" s="20" t="s">
        <v>88</v>
      </c>
    </row>
    <row r="115" s="2" customFormat="1">
      <c r="A115" s="42"/>
      <c r="B115" s="43"/>
      <c r="C115" s="44"/>
      <c r="D115" s="221" t="s">
        <v>162</v>
      </c>
      <c r="E115" s="44"/>
      <c r="F115" s="228" t="s">
        <v>4619</v>
      </c>
      <c r="G115" s="44"/>
      <c r="H115" s="44"/>
      <c r="I115" s="223"/>
      <c r="J115" s="44"/>
      <c r="K115" s="44"/>
      <c r="L115" s="48"/>
      <c r="M115" s="224"/>
      <c r="N115" s="225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0" t="s">
        <v>162</v>
      </c>
      <c r="AU115" s="20" t="s">
        <v>88</v>
      </c>
    </row>
    <row r="116" s="2" customFormat="1" ht="44.25" customHeight="1">
      <c r="A116" s="42"/>
      <c r="B116" s="43"/>
      <c r="C116" s="208" t="s">
        <v>291</v>
      </c>
      <c r="D116" s="208" t="s">
        <v>149</v>
      </c>
      <c r="E116" s="209" t="s">
        <v>4620</v>
      </c>
      <c r="F116" s="210" t="s">
        <v>4621</v>
      </c>
      <c r="G116" s="211" t="s">
        <v>294</v>
      </c>
      <c r="H116" s="212">
        <v>20</v>
      </c>
      <c r="I116" s="213"/>
      <c r="J116" s="214">
        <f>ROUND(I116*H116,2)</f>
        <v>0</v>
      </c>
      <c r="K116" s="210" t="s">
        <v>32</v>
      </c>
      <c r="L116" s="48"/>
      <c r="M116" s="215" t="s">
        <v>32</v>
      </c>
      <c r="N116" s="216" t="s">
        <v>49</v>
      </c>
      <c r="O116" s="88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19" t="s">
        <v>362</v>
      </c>
      <c r="AT116" s="219" t="s">
        <v>149</v>
      </c>
      <c r="AU116" s="219" t="s">
        <v>88</v>
      </c>
      <c r="AY116" s="20" t="s">
        <v>146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20" t="s">
        <v>86</v>
      </c>
      <c r="BK116" s="220">
        <f>ROUND(I116*H116,2)</f>
        <v>0</v>
      </c>
      <c r="BL116" s="20" t="s">
        <v>362</v>
      </c>
      <c r="BM116" s="219" t="s">
        <v>432</v>
      </c>
    </row>
    <row r="117" s="2" customFormat="1">
      <c r="A117" s="42"/>
      <c r="B117" s="43"/>
      <c r="C117" s="44"/>
      <c r="D117" s="221" t="s">
        <v>155</v>
      </c>
      <c r="E117" s="44"/>
      <c r="F117" s="222" t="s">
        <v>4621</v>
      </c>
      <c r="G117" s="44"/>
      <c r="H117" s="44"/>
      <c r="I117" s="223"/>
      <c r="J117" s="44"/>
      <c r="K117" s="44"/>
      <c r="L117" s="48"/>
      <c r="M117" s="224"/>
      <c r="N117" s="22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155</v>
      </c>
      <c r="AU117" s="20" t="s">
        <v>88</v>
      </c>
    </row>
    <row r="118" s="2" customFormat="1" ht="16.5" customHeight="1">
      <c r="A118" s="42"/>
      <c r="B118" s="43"/>
      <c r="C118" s="208" t="s">
        <v>300</v>
      </c>
      <c r="D118" s="208" t="s">
        <v>149</v>
      </c>
      <c r="E118" s="209" t="s">
        <v>4622</v>
      </c>
      <c r="F118" s="210" t="s">
        <v>4623</v>
      </c>
      <c r="G118" s="211" t="s">
        <v>746</v>
      </c>
      <c r="H118" s="212">
        <v>24</v>
      </c>
      <c r="I118" s="213"/>
      <c r="J118" s="214">
        <f>ROUND(I118*H118,2)</f>
        <v>0</v>
      </c>
      <c r="K118" s="210" t="s">
        <v>32</v>
      </c>
      <c r="L118" s="48"/>
      <c r="M118" s="215" t="s">
        <v>32</v>
      </c>
      <c r="N118" s="216" t="s">
        <v>49</v>
      </c>
      <c r="O118" s="88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19" t="s">
        <v>362</v>
      </c>
      <c r="AT118" s="219" t="s">
        <v>149</v>
      </c>
      <c r="AU118" s="219" t="s">
        <v>88</v>
      </c>
      <c r="AY118" s="20" t="s">
        <v>146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20" t="s">
        <v>86</v>
      </c>
      <c r="BK118" s="220">
        <f>ROUND(I118*H118,2)</f>
        <v>0</v>
      </c>
      <c r="BL118" s="20" t="s">
        <v>362</v>
      </c>
      <c r="BM118" s="219" t="s">
        <v>456</v>
      </c>
    </row>
    <row r="119" s="2" customFormat="1">
      <c r="A119" s="42"/>
      <c r="B119" s="43"/>
      <c r="C119" s="44"/>
      <c r="D119" s="221" t="s">
        <v>155</v>
      </c>
      <c r="E119" s="44"/>
      <c r="F119" s="222" t="s">
        <v>4623</v>
      </c>
      <c r="G119" s="44"/>
      <c r="H119" s="44"/>
      <c r="I119" s="223"/>
      <c r="J119" s="44"/>
      <c r="K119" s="44"/>
      <c r="L119" s="48"/>
      <c r="M119" s="224"/>
      <c r="N119" s="225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155</v>
      </c>
      <c r="AU119" s="20" t="s">
        <v>88</v>
      </c>
    </row>
    <row r="120" s="2" customFormat="1">
      <c r="A120" s="42"/>
      <c r="B120" s="43"/>
      <c r="C120" s="44"/>
      <c r="D120" s="221" t="s">
        <v>162</v>
      </c>
      <c r="E120" s="44"/>
      <c r="F120" s="228" t="s">
        <v>4624</v>
      </c>
      <c r="G120" s="44"/>
      <c r="H120" s="44"/>
      <c r="I120" s="223"/>
      <c r="J120" s="44"/>
      <c r="K120" s="44"/>
      <c r="L120" s="48"/>
      <c r="M120" s="224"/>
      <c r="N120" s="225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0" t="s">
        <v>162</v>
      </c>
      <c r="AU120" s="20" t="s">
        <v>88</v>
      </c>
    </row>
    <row r="121" s="2" customFormat="1" ht="21.75" customHeight="1">
      <c r="A121" s="42"/>
      <c r="B121" s="43"/>
      <c r="C121" s="208" t="s">
        <v>311</v>
      </c>
      <c r="D121" s="208" t="s">
        <v>149</v>
      </c>
      <c r="E121" s="209" t="s">
        <v>4625</v>
      </c>
      <c r="F121" s="210" t="s">
        <v>4626</v>
      </c>
      <c r="G121" s="211" t="s">
        <v>746</v>
      </c>
      <c r="H121" s="212">
        <v>4</v>
      </c>
      <c r="I121" s="213"/>
      <c r="J121" s="214">
        <f>ROUND(I121*H121,2)</f>
        <v>0</v>
      </c>
      <c r="K121" s="210" t="s">
        <v>32</v>
      </c>
      <c r="L121" s="48"/>
      <c r="M121" s="215" t="s">
        <v>32</v>
      </c>
      <c r="N121" s="216" t="s">
        <v>49</v>
      </c>
      <c r="O121" s="88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19" t="s">
        <v>362</v>
      </c>
      <c r="AT121" s="219" t="s">
        <v>149</v>
      </c>
      <c r="AU121" s="219" t="s">
        <v>88</v>
      </c>
      <c r="AY121" s="20" t="s">
        <v>146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20" t="s">
        <v>86</v>
      </c>
      <c r="BK121" s="220">
        <f>ROUND(I121*H121,2)</f>
        <v>0</v>
      </c>
      <c r="BL121" s="20" t="s">
        <v>362</v>
      </c>
      <c r="BM121" s="219" t="s">
        <v>475</v>
      </c>
    </row>
    <row r="122" s="2" customFormat="1">
      <c r="A122" s="42"/>
      <c r="B122" s="43"/>
      <c r="C122" s="44"/>
      <c r="D122" s="221" t="s">
        <v>155</v>
      </c>
      <c r="E122" s="44"/>
      <c r="F122" s="222" t="s">
        <v>4626</v>
      </c>
      <c r="G122" s="44"/>
      <c r="H122" s="44"/>
      <c r="I122" s="223"/>
      <c r="J122" s="44"/>
      <c r="K122" s="44"/>
      <c r="L122" s="48"/>
      <c r="M122" s="224"/>
      <c r="N122" s="225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155</v>
      </c>
      <c r="AU122" s="20" t="s">
        <v>88</v>
      </c>
    </row>
    <row r="123" s="2" customFormat="1">
      <c r="A123" s="42"/>
      <c r="B123" s="43"/>
      <c r="C123" s="44"/>
      <c r="D123" s="221" t="s">
        <v>162</v>
      </c>
      <c r="E123" s="44"/>
      <c r="F123" s="228" t="s">
        <v>4627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162</v>
      </c>
      <c r="AU123" s="20" t="s">
        <v>88</v>
      </c>
    </row>
    <row r="124" s="2" customFormat="1" ht="16.5" customHeight="1">
      <c r="A124" s="42"/>
      <c r="B124" s="43"/>
      <c r="C124" s="208" t="s">
        <v>319</v>
      </c>
      <c r="D124" s="208" t="s">
        <v>149</v>
      </c>
      <c r="E124" s="209" t="s">
        <v>4628</v>
      </c>
      <c r="F124" s="210" t="s">
        <v>4629</v>
      </c>
      <c r="G124" s="211" t="s">
        <v>746</v>
      </c>
      <c r="H124" s="212">
        <v>6</v>
      </c>
      <c r="I124" s="213"/>
      <c r="J124" s="214">
        <f>ROUND(I124*H124,2)</f>
        <v>0</v>
      </c>
      <c r="K124" s="210" t="s">
        <v>32</v>
      </c>
      <c r="L124" s="48"/>
      <c r="M124" s="215" t="s">
        <v>32</v>
      </c>
      <c r="N124" s="216" t="s">
        <v>49</v>
      </c>
      <c r="O124" s="88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19" t="s">
        <v>362</v>
      </c>
      <c r="AT124" s="219" t="s">
        <v>149</v>
      </c>
      <c r="AU124" s="219" t="s">
        <v>88</v>
      </c>
      <c r="AY124" s="20" t="s">
        <v>146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86</v>
      </c>
      <c r="BK124" s="220">
        <f>ROUND(I124*H124,2)</f>
        <v>0</v>
      </c>
      <c r="BL124" s="20" t="s">
        <v>362</v>
      </c>
      <c r="BM124" s="219" t="s">
        <v>487</v>
      </c>
    </row>
    <row r="125" s="2" customFormat="1">
      <c r="A125" s="42"/>
      <c r="B125" s="43"/>
      <c r="C125" s="44"/>
      <c r="D125" s="221" t="s">
        <v>155</v>
      </c>
      <c r="E125" s="44"/>
      <c r="F125" s="222" t="s">
        <v>4629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155</v>
      </c>
      <c r="AU125" s="20" t="s">
        <v>88</v>
      </c>
    </row>
    <row r="126" s="2" customFormat="1">
      <c r="A126" s="42"/>
      <c r="B126" s="43"/>
      <c r="C126" s="44"/>
      <c r="D126" s="221" t="s">
        <v>162</v>
      </c>
      <c r="E126" s="44"/>
      <c r="F126" s="228" t="s">
        <v>4630</v>
      </c>
      <c r="G126" s="44"/>
      <c r="H126" s="44"/>
      <c r="I126" s="223"/>
      <c r="J126" s="44"/>
      <c r="K126" s="44"/>
      <c r="L126" s="48"/>
      <c r="M126" s="224"/>
      <c r="N126" s="225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0" t="s">
        <v>162</v>
      </c>
      <c r="AU126" s="20" t="s">
        <v>88</v>
      </c>
    </row>
    <row r="127" s="2" customFormat="1" ht="21.75" customHeight="1">
      <c r="A127" s="42"/>
      <c r="B127" s="43"/>
      <c r="C127" s="208" t="s">
        <v>346</v>
      </c>
      <c r="D127" s="208" t="s">
        <v>149</v>
      </c>
      <c r="E127" s="209" t="s">
        <v>4631</v>
      </c>
      <c r="F127" s="210" t="s">
        <v>4632</v>
      </c>
      <c r="G127" s="211" t="s">
        <v>746</v>
      </c>
      <c r="H127" s="212">
        <v>1</v>
      </c>
      <c r="I127" s="213"/>
      <c r="J127" s="214">
        <f>ROUND(I127*H127,2)</f>
        <v>0</v>
      </c>
      <c r="K127" s="210" t="s">
        <v>32</v>
      </c>
      <c r="L127" s="48"/>
      <c r="M127" s="215" t="s">
        <v>32</v>
      </c>
      <c r="N127" s="216" t="s">
        <v>49</v>
      </c>
      <c r="O127" s="88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19" t="s">
        <v>362</v>
      </c>
      <c r="AT127" s="219" t="s">
        <v>149</v>
      </c>
      <c r="AU127" s="219" t="s">
        <v>88</v>
      </c>
      <c r="AY127" s="20" t="s">
        <v>146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0" t="s">
        <v>86</v>
      </c>
      <c r="BK127" s="220">
        <f>ROUND(I127*H127,2)</f>
        <v>0</v>
      </c>
      <c r="BL127" s="20" t="s">
        <v>362</v>
      </c>
      <c r="BM127" s="219" t="s">
        <v>500</v>
      </c>
    </row>
    <row r="128" s="2" customFormat="1">
      <c r="A128" s="42"/>
      <c r="B128" s="43"/>
      <c r="C128" s="44"/>
      <c r="D128" s="221" t="s">
        <v>155</v>
      </c>
      <c r="E128" s="44"/>
      <c r="F128" s="222" t="s">
        <v>4633</v>
      </c>
      <c r="G128" s="44"/>
      <c r="H128" s="44"/>
      <c r="I128" s="223"/>
      <c r="J128" s="44"/>
      <c r="K128" s="44"/>
      <c r="L128" s="48"/>
      <c r="M128" s="224"/>
      <c r="N128" s="225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0" t="s">
        <v>155</v>
      </c>
      <c r="AU128" s="20" t="s">
        <v>88</v>
      </c>
    </row>
    <row r="129" s="2" customFormat="1">
      <c r="A129" s="42"/>
      <c r="B129" s="43"/>
      <c r="C129" s="44"/>
      <c r="D129" s="221" t="s">
        <v>162</v>
      </c>
      <c r="E129" s="44"/>
      <c r="F129" s="228" t="s">
        <v>4634</v>
      </c>
      <c r="G129" s="44"/>
      <c r="H129" s="44"/>
      <c r="I129" s="223"/>
      <c r="J129" s="44"/>
      <c r="K129" s="44"/>
      <c r="L129" s="48"/>
      <c r="M129" s="224"/>
      <c r="N129" s="225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0" t="s">
        <v>162</v>
      </c>
      <c r="AU129" s="20" t="s">
        <v>88</v>
      </c>
    </row>
    <row r="130" s="2" customFormat="1" ht="21.75" customHeight="1">
      <c r="A130" s="42"/>
      <c r="B130" s="43"/>
      <c r="C130" s="208" t="s">
        <v>8</v>
      </c>
      <c r="D130" s="208" t="s">
        <v>149</v>
      </c>
      <c r="E130" s="209" t="s">
        <v>4635</v>
      </c>
      <c r="F130" s="210" t="s">
        <v>4632</v>
      </c>
      <c r="G130" s="211" t="s">
        <v>746</v>
      </c>
      <c r="H130" s="212">
        <v>1</v>
      </c>
      <c r="I130" s="213"/>
      <c r="J130" s="214">
        <f>ROUND(I130*H130,2)</f>
        <v>0</v>
      </c>
      <c r="K130" s="210" t="s">
        <v>32</v>
      </c>
      <c r="L130" s="48"/>
      <c r="M130" s="215" t="s">
        <v>32</v>
      </c>
      <c r="N130" s="216" t="s">
        <v>49</v>
      </c>
      <c r="O130" s="88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R130" s="219" t="s">
        <v>362</v>
      </c>
      <c r="AT130" s="219" t="s">
        <v>149</v>
      </c>
      <c r="AU130" s="219" t="s">
        <v>88</v>
      </c>
      <c r="AY130" s="20" t="s">
        <v>146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20" t="s">
        <v>86</v>
      </c>
      <c r="BK130" s="220">
        <f>ROUND(I130*H130,2)</f>
        <v>0</v>
      </c>
      <c r="BL130" s="20" t="s">
        <v>362</v>
      </c>
      <c r="BM130" s="219" t="s">
        <v>518</v>
      </c>
    </row>
    <row r="131" s="2" customFormat="1">
      <c r="A131" s="42"/>
      <c r="B131" s="43"/>
      <c r="C131" s="44"/>
      <c r="D131" s="221" t="s">
        <v>155</v>
      </c>
      <c r="E131" s="44"/>
      <c r="F131" s="222" t="s">
        <v>4633</v>
      </c>
      <c r="G131" s="44"/>
      <c r="H131" s="44"/>
      <c r="I131" s="223"/>
      <c r="J131" s="44"/>
      <c r="K131" s="44"/>
      <c r="L131" s="48"/>
      <c r="M131" s="224"/>
      <c r="N131" s="22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155</v>
      </c>
      <c r="AU131" s="20" t="s">
        <v>88</v>
      </c>
    </row>
    <row r="132" s="2" customFormat="1">
      <c r="A132" s="42"/>
      <c r="B132" s="43"/>
      <c r="C132" s="44"/>
      <c r="D132" s="221" t="s">
        <v>162</v>
      </c>
      <c r="E132" s="44"/>
      <c r="F132" s="228" t="s">
        <v>4636</v>
      </c>
      <c r="G132" s="44"/>
      <c r="H132" s="44"/>
      <c r="I132" s="223"/>
      <c r="J132" s="44"/>
      <c r="K132" s="44"/>
      <c r="L132" s="48"/>
      <c r="M132" s="224"/>
      <c r="N132" s="225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162</v>
      </c>
      <c r="AU132" s="20" t="s">
        <v>88</v>
      </c>
    </row>
    <row r="133" s="2" customFormat="1" ht="16.5" customHeight="1">
      <c r="A133" s="42"/>
      <c r="B133" s="43"/>
      <c r="C133" s="208" t="s">
        <v>362</v>
      </c>
      <c r="D133" s="208" t="s">
        <v>149</v>
      </c>
      <c r="E133" s="209" t="s">
        <v>4637</v>
      </c>
      <c r="F133" s="210" t="s">
        <v>4638</v>
      </c>
      <c r="G133" s="211" t="s">
        <v>746</v>
      </c>
      <c r="H133" s="212">
        <v>2</v>
      </c>
      <c r="I133" s="213"/>
      <c r="J133" s="214">
        <f>ROUND(I133*H133,2)</f>
        <v>0</v>
      </c>
      <c r="K133" s="210" t="s">
        <v>32</v>
      </c>
      <c r="L133" s="48"/>
      <c r="M133" s="215" t="s">
        <v>32</v>
      </c>
      <c r="N133" s="216" t="s">
        <v>49</v>
      </c>
      <c r="O133" s="88"/>
      <c r="P133" s="217">
        <f>O133*H133</f>
        <v>0</v>
      </c>
      <c r="Q133" s="217">
        <v>0.69999999999999996</v>
      </c>
      <c r="R133" s="217">
        <f>Q133*H133</f>
        <v>1.3999999999999999</v>
      </c>
      <c r="S133" s="217">
        <v>0</v>
      </c>
      <c r="T133" s="21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19" t="s">
        <v>362</v>
      </c>
      <c r="AT133" s="219" t="s">
        <v>149</v>
      </c>
      <c r="AU133" s="219" t="s">
        <v>88</v>
      </c>
      <c r="AY133" s="20" t="s">
        <v>146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0" t="s">
        <v>86</v>
      </c>
      <c r="BK133" s="220">
        <f>ROUND(I133*H133,2)</f>
        <v>0</v>
      </c>
      <c r="BL133" s="20" t="s">
        <v>362</v>
      </c>
      <c r="BM133" s="219" t="s">
        <v>538</v>
      </c>
    </row>
    <row r="134" s="2" customFormat="1">
      <c r="A134" s="42"/>
      <c r="B134" s="43"/>
      <c r="C134" s="44"/>
      <c r="D134" s="221" t="s">
        <v>155</v>
      </c>
      <c r="E134" s="44"/>
      <c r="F134" s="222" t="s">
        <v>4638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155</v>
      </c>
      <c r="AU134" s="20" t="s">
        <v>88</v>
      </c>
    </row>
    <row r="135" s="2" customFormat="1">
      <c r="A135" s="42"/>
      <c r="B135" s="43"/>
      <c r="C135" s="44"/>
      <c r="D135" s="221" t="s">
        <v>162</v>
      </c>
      <c r="E135" s="44"/>
      <c r="F135" s="228" t="s">
        <v>4639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162</v>
      </c>
      <c r="AU135" s="20" t="s">
        <v>88</v>
      </c>
    </row>
    <row r="136" s="2" customFormat="1" ht="16.5" customHeight="1">
      <c r="A136" s="42"/>
      <c r="B136" s="43"/>
      <c r="C136" s="208" t="s">
        <v>368</v>
      </c>
      <c r="D136" s="208" t="s">
        <v>149</v>
      </c>
      <c r="E136" s="209" t="s">
        <v>4640</v>
      </c>
      <c r="F136" s="210" t="s">
        <v>4641</v>
      </c>
      <c r="G136" s="211" t="s">
        <v>746</v>
      </c>
      <c r="H136" s="212">
        <v>2</v>
      </c>
      <c r="I136" s="213"/>
      <c r="J136" s="214">
        <f>ROUND(I136*H136,2)</f>
        <v>0</v>
      </c>
      <c r="K136" s="210" t="s">
        <v>32</v>
      </c>
      <c r="L136" s="48"/>
      <c r="M136" s="215" t="s">
        <v>32</v>
      </c>
      <c r="N136" s="216" t="s">
        <v>49</v>
      </c>
      <c r="O136" s="88"/>
      <c r="P136" s="217">
        <f>O136*H136</f>
        <v>0</v>
      </c>
      <c r="Q136" s="217">
        <v>1.3</v>
      </c>
      <c r="R136" s="217">
        <f>Q136*H136</f>
        <v>2.6000000000000001</v>
      </c>
      <c r="S136" s="217">
        <v>0</v>
      </c>
      <c r="T136" s="218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19" t="s">
        <v>362</v>
      </c>
      <c r="AT136" s="219" t="s">
        <v>149</v>
      </c>
      <c r="AU136" s="219" t="s">
        <v>88</v>
      </c>
      <c r="AY136" s="20" t="s">
        <v>146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20" t="s">
        <v>86</v>
      </c>
      <c r="BK136" s="220">
        <f>ROUND(I136*H136,2)</f>
        <v>0</v>
      </c>
      <c r="BL136" s="20" t="s">
        <v>362</v>
      </c>
      <c r="BM136" s="219" t="s">
        <v>558</v>
      </c>
    </row>
    <row r="137" s="2" customFormat="1">
      <c r="A137" s="42"/>
      <c r="B137" s="43"/>
      <c r="C137" s="44"/>
      <c r="D137" s="221" t="s">
        <v>155</v>
      </c>
      <c r="E137" s="44"/>
      <c r="F137" s="222" t="s">
        <v>4641</v>
      </c>
      <c r="G137" s="44"/>
      <c r="H137" s="44"/>
      <c r="I137" s="223"/>
      <c r="J137" s="44"/>
      <c r="K137" s="44"/>
      <c r="L137" s="48"/>
      <c r="M137" s="224"/>
      <c r="N137" s="225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155</v>
      </c>
      <c r="AU137" s="20" t="s">
        <v>88</v>
      </c>
    </row>
    <row r="138" s="2" customFormat="1">
      <c r="A138" s="42"/>
      <c r="B138" s="43"/>
      <c r="C138" s="44"/>
      <c r="D138" s="221" t="s">
        <v>162</v>
      </c>
      <c r="E138" s="44"/>
      <c r="F138" s="228" t="s">
        <v>4642</v>
      </c>
      <c r="G138" s="44"/>
      <c r="H138" s="44"/>
      <c r="I138" s="223"/>
      <c r="J138" s="44"/>
      <c r="K138" s="44"/>
      <c r="L138" s="48"/>
      <c r="M138" s="224"/>
      <c r="N138" s="225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162</v>
      </c>
      <c r="AU138" s="20" t="s">
        <v>88</v>
      </c>
    </row>
    <row r="139" s="2" customFormat="1" ht="16.5" customHeight="1">
      <c r="A139" s="42"/>
      <c r="B139" s="43"/>
      <c r="C139" s="208" t="s">
        <v>377</v>
      </c>
      <c r="D139" s="208" t="s">
        <v>149</v>
      </c>
      <c r="E139" s="209" t="s">
        <v>4643</v>
      </c>
      <c r="F139" s="210" t="s">
        <v>4644</v>
      </c>
      <c r="G139" s="211" t="s">
        <v>746</v>
      </c>
      <c r="H139" s="212">
        <v>1</v>
      </c>
      <c r="I139" s="213"/>
      <c r="J139" s="214">
        <f>ROUND(I139*H139,2)</f>
        <v>0</v>
      </c>
      <c r="K139" s="210" t="s">
        <v>32</v>
      </c>
      <c r="L139" s="48"/>
      <c r="M139" s="215" t="s">
        <v>32</v>
      </c>
      <c r="N139" s="216" t="s">
        <v>49</v>
      </c>
      <c r="O139" s="88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R139" s="219" t="s">
        <v>362</v>
      </c>
      <c r="AT139" s="219" t="s">
        <v>149</v>
      </c>
      <c r="AU139" s="219" t="s">
        <v>88</v>
      </c>
      <c r="AY139" s="20" t="s">
        <v>146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20" t="s">
        <v>86</v>
      </c>
      <c r="BK139" s="220">
        <f>ROUND(I139*H139,2)</f>
        <v>0</v>
      </c>
      <c r="BL139" s="20" t="s">
        <v>362</v>
      </c>
      <c r="BM139" s="219" t="s">
        <v>574</v>
      </c>
    </row>
    <row r="140" s="2" customFormat="1">
      <c r="A140" s="42"/>
      <c r="B140" s="43"/>
      <c r="C140" s="44"/>
      <c r="D140" s="221" t="s">
        <v>155</v>
      </c>
      <c r="E140" s="44"/>
      <c r="F140" s="222" t="s">
        <v>4644</v>
      </c>
      <c r="G140" s="44"/>
      <c r="H140" s="44"/>
      <c r="I140" s="223"/>
      <c r="J140" s="44"/>
      <c r="K140" s="44"/>
      <c r="L140" s="48"/>
      <c r="M140" s="224"/>
      <c r="N140" s="225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T140" s="20" t="s">
        <v>155</v>
      </c>
      <c r="AU140" s="20" t="s">
        <v>88</v>
      </c>
    </row>
    <row r="141" s="2" customFormat="1">
      <c r="A141" s="42"/>
      <c r="B141" s="43"/>
      <c r="C141" s="44"/>
      <c r="D141" s="221" t="s">
        <v>162</v>
      </c>
      <c r="E141" s="44"/>
      <c r="F141" s="228" t="s">
        <v>4645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162</v>
      </c>
      <c r="AU141" s="20" t="s">
        <v>88</v>
      </c>
    </row>
    <row r="142" s="2" customFormat="1" ht="16.5" customHeight="1">
      <c r="A142" s="42"/>
      <c r="B142" s="43"/>
      <c r="C142" s="208" t="s">
        <v>422</v>
      </c>
      <c r="D142" s="208" t="s">
        <v>149</v>
      </c>
      <c r="E142" s="209" t="s">
        <v>4646</v>
      </c>
      <c r="F142" s="210" t="s">
        <v>4647</v>
      </c>
      <c r="G142" s="211" t="s">
        <v>746</v>
      </c>
      <c r="H142" s="212">
        <v>1</v>
      </c>
      <c r="I142" s="213"/>
      <c r="J142" s="214">
        <f>ROUND(I142*H142,2)</f>
        <v>0</v>
      </c>
      <c r="K142" s="210" t="s">
        <v>32</v>
      </c>
      <c r="L142" s="48"/>
      <c r="M142" s="215" t="s">
        <v>32</v>
      </c>
      <c r="N142" s="216" t="s">
        <v>49</v>
      </c>
      <c r="O142" s="88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19" t="s">
        <v>362</v>
      </c>
      <c r="AT142" s="219" t="s">
        <v>149</v>
      </c>
      <c r="AU142" s="219" t="s">
        <v>88</v>
      </c>
      <c r="AY142" s="20" t="s">
        <v>146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0" t="s">
        <v>86</v>
      </c>
      <c r="BK142" s="220">
        <f>ROUND(I142*H142,2)</f>
        <v>0</v>
      </c>
      <c r="BL142" s="20" t="s">
        <v>362</v>
      </c>
      <c r="BM142" s="219" t="s">
        <v>592</v>
      </c>
    </row>
    <row r="143" s="2" customFormat="1">
      <c r="A143" s="42"/>
      <c r="B143" s="43"/>
      <c r="C143" s="44"/>
      <c r="D143" s="221" t="s">
        <v>155</v>
      </c>
      <c r="E143" s="44"/>
      <c r="F143" s="222" t="s">
        <v>4647</v>
      </c>
      <c r="G143" s="44"/>
      <c r="H143" s="44"/>
      <c r="I143" s="223"/>
      <c r="J143" s="44"/>
      <c r="K143" s="44"/>
      <c r="L143" s="48"/>
      <c r="M143" s="224"/>
      <c r="N143" s="225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155</v>
      </c>
      <c r="AU143" s="20" t="s">
        <v>88</v>
      </c>
    </row>
    <row r="144" s="2" customFormat="1">
      <c r="A144" s="42"/>
      <c r="B144" s="43"/>
      <c r="C144" s="44"/>
      <c r="D144" s="221" t="s">
        <v>162</v>
      </c>
      <c r="E144" s="44"/>
      <c r="F144" s="228" t="s">
        <v>4648</v>
      </c>
      <c r="G144" s="44"/>
      <c r="H144" s="44"/>
      <c r="I144" s="223"/>
      <c r="J144" s="44"/>
      <c r="K144" s="44"/>
      <c r="L144" s="48"/>
      <c r="M144" s="224"/>
      <c r="N144" s="22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162</v>
      </c>
      <c r="AU144" s="20" t="s">
        <v>88</v>
      </c>
    </row>
    <row r="145" s="2" customFormat="1" ht="16.5" customHeight="1">
      <c r="A145" s="42"/>
      <c r="B145" s="43"/>
      <c r="C145" s="208" t="s">
        <v>432</v>
      </c>
      <c r="D145" s="208" t="s">
        <v>149</v>
      </c>
      <c r="E145" s="209" t="s">
        <v>4649</v>
      </c>
      <c r="F145" s="210" t="s">
        <v>4647</v>
      </c>
      <c r="G145" s="211" t="s">
        <v>746</v>
      </c>
      <c r="H145" s="212">
        <v>1</v>
      </c>
      <c r="I145" s="213"/>
      <c r="J145" s="214">
        <f>ROUND(I145*H145,2)</f>
        <v>0</v>
      </c>
      <c r="K145" s="210" t="s">
        <v>32</v>
      </c>
      <c r="L145" s="48"/>
      <c r="M145" s="215" t="s">
        <v>32</v>
      </c>
      <c r="N145" s="216" t="s">
        <v>49</v>
      </c>
      <c r="O145" s="88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19" t="s">
        <v>362</v>
      </c>
      <c r="AT145" s="219" t="s">
        <v>149</v>
      </c>
      <c r="AU145" s="219" t="s">
        <v>88</v>
      </c>
      <c r="AY145" s="20" t="s">
        <v>146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20" t="s">
        <v>86</v>
      </c>
      <c r="BK145" s="220">
        <f>ROUND(I145*H145,2)</f>
        <v>0</v>
      </c>
      <c r="BL145" s="20" t="s">
        <v>362</v>
      </c>
      <c r="BM145" s="219" t="s">
        <v>637</v>
      </c>
    </row>
    <row r="146" s="2" customFormat="1">
      <c r="A146" s="42"/>
      <c r="B146" s="43"/>
      <c r="C146" s="44"/>
      <c r="D146" s="221" t="s">
        <v>155</v>
      </c>
      <c r="E146" s="44"/>
      <c r="F146" s="222" t="s">
        <v>4647</v>
      </c>
      <c r="G146" s="44"/>
      <c r="H146" s="44"/>
      <c r="I146" s="223"/>
      <c r="J146" s="44"/>
      <c r="K146" s="44"/>
      <c r="L146" s="48"/>
      <c r="M146" s="224"/>
      <c r="N146" s="225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155</v>
      </c>
      <c r="AU146" s="20" t="s">
        <v>88</v>
      </c>
    </row>
    <row r="147" s="2" customFormat="1">
      <c r="A147" s="42"/>
      <c r="B147" s="43"/>
      <c r="C147" s="44"/>
      <c r="D147" s="221" t="s">
        <v>162</v>
      </c>
      <c r="E147" s="44"/>
      <c r="F147" s="228" t="s">
        <v>4650</v>
      </c>
      <c r="G147" s="44"/>
      <c r="H147" s="44"/>
      <c r="I147" s="223"/>
      <c r="J147" s="44"/>
      <c r="K147" s="44"/>
      <c r="L147" s="48"/>
      <c r="M147" s="224"/>
      <c r="N147" s="225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162</v>
      </c>
      <c r="AU147" s="20" t="s">
        <v>88</v>
      </c>
    </row>
    <row r="148" s="2" customFormat="1" ht="16.5" customHeight="1">
      <c r="A148" s="42"/>
      <c r="B148" s="43"/>
      <c r="C148" s="208" t="s">
        <v>7</v>
      </c>
      <c r="D148" s="208" t="s">
        <v>149</v>
      </c>
      <c r="E148" s="209" t="s">
        <v>4651</v>
      </c>
      <c r="F148" s="210" t="s">
        <v>4647</v>
      </c>
      <c r="G148" s="211" t="s">
        <v>746</v>
      </c>
      <c r="H148" s="212">
        <v>1</v>
      </c>
      <c r="I148" s="213"/>
      <c r="J148" s="214">
        <f>ROUND(I148*H148,2)</f>
        <v>0</v>
      </c>
      <c r="K148" s="210" t="s">
        <v>32</v>
      </c>
      <c r="L148" s="48"/>
      <c r="M148" s="215" t="s">
        <v>32</v>
      </c>
      <c r="N148" s="216" t="s">
        <v>49</v>
      </c>
      <c r="O148" s="88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19" t="s">
        <v>362</v>
      </c>
      <c r="AT148" s="219" t="s">
        <v>149</v>
      </c>
      <c r="AU148" s="219" t="s">
        <v>88</v>
      </c>
      <c r="AY148" s="20" t="s">
        <v>146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20" t="s">
        <v>86</v>
      </c>
      <c r="BK148" s="220">
        <f>ROUND(I148*H148,2)</f>
        <v>0</v>
      </c>
      <c r="BL148" s="20" t="s">
        <v>362</v>
      </c>
      <c r="BM148" s="219" t="s">
        <v>680</v>
      </c>
    </row>
    <row r="149" s="2" customFormat="1">
      <c r="A149" s="42"/>
      <c r="B149" s="43"/>
      <c r="C149" s="44"/>
      <c r="D149" s="221" t="s">
        <v>155</v>
      </c>
      <c r="E149" s="44"/>
      <c r="F149" s="222" t="s">
        <v>4647</v>
      </c>
      <c r="G149" s="44"/>
      <c r="H149" s="44"/>
      <c r="I149" s="223"/>
      <c r="J149" s="44"/>
      <c r="K149" s="44"/>
      <c r="L149" s="48"/>
      <c r="M149" s="224"/>
      <c r="N149" s="225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0" t="s">
        <v>155</v>
      </c>
      <c r="AU149" s="20" t="s">
        <v>88</v>
      </c>
    </row>
    <row r="150" s="2" customFormat="1">
      <c r="A150" s="42"/>
      <c r="B150" s="43"/>
      <c r="C150" s="44"/>
      <c r="D150" s="221" t="s">
        <v>162</v>
      </c>
      <c r="E150" s="44"/>
      <c r="F150" s="228" t="s">
        <v>4652</v>
      </c>
      <c r="G150" s="44"/>
      <c r="H150" s="44"/>
      <c r="I150" s="223"/>
      <c r="J150" s="44"/>
      <c r="K150" s="44"/>
      <c r="L150" s="48"/>
      <c r="M150" s="224"/>
      <c r="N150" s="225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0" t="s">
        <v>162</v>
      </c>
      <c r="AU150" s="20" t="s">
        <v>88</v>
      </c>
    </row>
    <row r="151" s="2" customFormat="1" ht="16.5" customHeight="1">
      <c r="A151" s="42"/>
      <c r="B151" s="43"/>
      <c r="C151" s="208" t="s">
        <v>456</v>
      </c>
      <c r="D151" s="208" t="s">
        <v>149</v>
      </c>
      <c r="E151" s="209" t="s">
        <v>4653</v>
      </c>
      <c r="F151" s="210" t="s">
        <v>4647</v>
      </c>
      <c r="G151" s="211" t="s">
        <v>746</v>
      </c>
      <c r="H151" s="212">
        <v>1</v>
      </c>
      <c r="I151" s="213"/>
      <c r="J151" s="214">
        <f>ROUND(I151*H151,2)</f>
        <v>0</v>
      </c>
      <c r="K151" s="210" t="s">
        <v>32</v>
      </c>
      <c r="L151" s="48"/>
      <c r="M151" s="215" t="s">
        <v>32</v>
      </c>
      <c r="N151" s="216" t="s">
        <v>49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362</v>
      </c>
      <c r="AT151" s="219" t="s">
        <v>149</v>
      </c>
      <c r="AU151" s="219" t="s">
        <v>88</v>
      </c>
      <c r="AY151" s="20" t="s">
        <v>146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86</v>
      </c>
      <c r="BK151" s="220">
        <f>ROUND(I151*H151,2)</f>
        <v>0</v>
      </c>
      <c r="BL151" s="20" t="s">
        <v>362</v>
      </c>
      <c r="BM151" s="219" t="s">
        <v>697</v>
      </c>
    </row>
    <row r="152" s="2" customFormat="1">
      <c r="A152" s="42"/>
      <c r="B152" s="43"/>
      <c r="C152" s="44"/>
      <c r="D152" s="221" t="s">
        <v>155</v>
      </c>
      <c r="E152" s="44"/>
      <c r="F152" s="222" t="s">
        <v>4647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155</v>
      </c>
      <c r="AU152" s="20" t="s">
        <v>88</v>
      </c>
    </row>
    <row r="153" s="2" customFormat="1">
      <c r="A153" s="42"/>
      <c r="B153" s="43"/>
      <c r="C153" s="44"/>
      <c r="D153" s="221" t="s">
        <v>162</v>
      </c>
      <c r="E153" s="44"/>
      <c r="F153" s="228" t="s">
        <v>4654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162</v>
      </c>
      <c r="AU153" s="20" t="s">
        <v>88</v>
      </c>
    </row>
    <row r="154" s="2" customFormat="1" ht="16.5" customHeight="1">
      <c r="A154" s="42"/>
      <c r="B154" s="43"/>
      <c r="C154" s="208" t="s">
        <v>469</v>
      </c>
      <c r="D154" s="208" t="s">
        <v>149</v>
      </c>
      <c r="E154" s="209" t="s">
        <v>4655</v>
      </c>
      <c r="F154" s="210" t="s">
        <v>4656</v>
      </c>
      <c r="G154" s="211" t="s">
        <v>746</v>
      </c>
      <c r="H154" s="212">
        <v>2</v>
      </c>
      <c r="I154" s="213"/>
      <c r="J154" s="214">
        <f>ROUND(I154*H154,2)</f>
        <v>0</v>
      </c>
      <c r="K154" s="210" t="s">
        <v>32</v>
      </c>
      <c r="L154" s="48"/>
      <c r="M154" s="215" t="s">
        <v>32</v>
      </c>
      <c r="N154" s="216" t="s">
        <v>49</v>
      </c>
      <c r="O154" s="88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19" t="s">
        <v>362</v>
      </c>
      <c r="AT154" s="219" t="s">
        <v>149</v>
      </c>
      <c r="AU154" s="219" t="s">
        <v>88</v>
      </c>
      <c r="AY154" s="20" t="s">
        <v>146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0" t="s">
        <v>86</v>
      </c>
      <c r="BK154" s="220">
        <f>ROUND(I154*H154,2)</f>
        <v>0</v>
      </c>
      <c r="BL154" s="20" t="s">
        <v>362</v>
      </c>
      <c r="BM154" s="219" t="s">
        <v>704</v>
      </c>
    </row>
    <row r="155" s="2" customFormat="1">
      <c r="A155" s="42"/>
      <c r="B155" s="43"/>
      <c r="C155" s="44"/>
      <c r="D155" s="221" t="s">
        <v>155</v>
      </c>
      <c r="E155" s="44"/>
      <c r="F155" s="222" t="s">
        <v>4656</v>
      </c>
      <c r="G155" s="44"/>
      <c r="H155" s="44"/>
      <c r="I155" s="223"/>
      <c r="J155" s="44"/>
      <c r="K155" s="44"/>
      <c r="L155" s="48"/>
      <c r="M155" s="224"/>
      <c r="N155" s="22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155</v>
      </c>
      <c r="AU155" s="20" t="s">
        <v>88</v>
      </c>
    </row>
    <row r="156" s="2" customFormat="1">
      <c r="A156" s="42"/>
      <c r="B156" s="43"/>
      <c r="C156" s="44"/>
      <c r="D156" s="221" t="s">
        <v>162</v>
      </c>
      <c r="E156" s="44"/>
      <c r="F156" s="228" t="s">
        <v>4657</v>
      </c>
      <c r="G156" s="44"/>
      <c r="H156" s="44"/>
      <c r="I156" s="223"/>
      <c r="J156" s="44"/>
      <c r="K156" s="44"/>
      <c r="L156" s="48"/>
      <c r="M156" s="224"/>
      <c r="N156" s="225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0" t="s">
        <v>162</v>
      </c>
      <c r="AU156" s="20" t="s">
        <v>88</v>
      </c>
    </row>
    <row r="157" s="2" customFormat="1" ht="16.5" customHeight="1">
      <c r="A157" s="42"/>
      <c r="B157" s="43"/>
      <c r="C157" s="208" t="s">
        <v>475</v>
      </c>
      <c r="D157" s="208" t="s">
        <v>149</v>
      </c>
      <c r="E157" s="209" t="s">
        <v>4658</v>
      </c>
      <c r="F157" s="210" t="s">
        <v>4656</v>
      </c>
      <c r="G157" s="211" t="s">
        <v>746</v>
      </c>
      <c r="H157" s="212">
        <v>2</v>
      </c>
      <c r="I157" s="213"/>
      <c r="J157" s="214">
        <f>ROUND(I157*H157,2)</f>
        <v>0</v>
      </c>
      <c r="K157" s="210" t="s">
        <v>32</v>
      </c>
      <c r="L157" s="48"/>
      <c r="M157" s="215" t="s">
        <v>32</v>
      </c>
      <c r="N157" s="216" t="s">
        <v>49</v>
      </c>
      <c r="O157" s="88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19" t="s">
        <v>362</v>
      </c>
      <c r="AT157" s="219" t="s">
        <v>149</v>
      </c>
      <c r="AU157" s="219" t="s">
        <v>88</v>
      </c>
      <c r="AY157" s="20" t="s">
        <v>146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0" t="s">
        <v>86</v>
      </c>
      <c r="BK157" s="220">
        <f>ROUND(I157*H157,2)</f>
        <v>0</v>
      </c>
      <c r="BL157" s="20" t="s">
        <v>362</v>
      </c>
      <c r="BM157" s="219" t="s">
        <v>717</v>
      </c>
    </row>
    <row r="158" s="2" customFormat="1">
      <c r="A158" s="42"/>
      <c r="B158" s="43"/>
      <c r="C158" s="44"/>
      <c r="D158" s="221" t="s">
        <v>155</v>
      </c>
      <c r="E158" s="44"/>
      <c r="F158" s="222" t="s">
        <v>4656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155</v>
      </c>
      <c r="AU158" s="20" t="s">
        <v>88</v>
      </c>
    </row>
    <row r="159" s="2" customFormat="1">
      <c r="A159" s="42"/>
      <c r="B159" s="43"/>
      <c r="C159" s="44"/>
      <c r="D159" s="221" t="s">
        <v>162</v>
      </c>
      <c r="E159" s="44"/>
      <c r="F159" s="228" t="s">
        <v>4659</v>
      </c>
      <c r="G159" s="44"/>
      <c r="H159" s="44"/>
      <c r="I159" s="223"/>
      <c r="J159" s="44"/>
      <c r="K159" s="44"/>
      <c r="L159" s="48"/>
      <c r="M159" s="224"/>
      <c r="N159" s="225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162</v>
      </c>
      <c r="AU159" s="20" t="s">
        <v>88</v>
      </c>
    </row>
    <row r="160" s="2" customFormat="1" ht="16.5" customHeight="1">
      <c r="A160" s="42"/>
      <c r="B160" s="43"/>
      <c r="C160" s="208" t="s">
        <v>481</v>
      </c>
      <c r="D160" s="208" t="s">
        <v>149</v>
      </c>
      <c r="E160" s="209" t="s">
        <v>4660</v>
      </c>
      <c r="F160" s="210" t="s">
        <v>4644</v>
      </c>
      <c r="G160" s="211" t="s">
        <v>746</v>
      </c>
      <c r="H160" s="212">
        <v>1</v>
      </c>
      <c r="I160" s="213"/>
      <c r="J160" s="214">
        <f>ROUND(I160*H160,2)</f>
        <v>0</v>
      </c>
      <c r="K160" s="210" t="s">
        <v>32</v>
      </c>
      <c r="L160" s="48"/>
      <c r="M160" s="215" t="s">
        <v>32</v>
      </c>
      <c r="N160" s="216" t="s">
        <v>49</v>
      </c>
      <c r="O160" s="88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19" t="s">
        <v>362</v>
      </c>
      <c r="AT160" s="219" t="s">
        <v>149</v>
      </c>
      <c r="AU160" s="219" t="s">
        <v>88</v>
      </c>
      <c r="AY160" s="20" t="s">
        <v>146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20" t="s">
        <v>86</v>
      </c>
      <c r="BK160" s="220">
        <f>ROUND(I160*H160,2)</f>
        <v>0</v>
      </c>
      <c r="BL160" s="20" t="s">
        <v>362</v>
      </c>
      <c r="BM160" s="219" t="s">
        <v>732</v>
      </c>
    </row>
    <row r="161" s="2" customFormat="1">
      <c r="A161" s="42"/>
      <c r="B161" s="43"/>
      <c r="C161" s="44"/>
      <c r="D161" s="221" t="s">
        <v>155</v>
      </c>
      <c r="E161" s="44"/>
      <c r="F161" s="222" t="s">
        <v>4644</v>
      </c>
      <c r="G161" s="44"/>
      <c r="H161" s="44"/>
      <c r="I161" s="223"/>
      <c r="J161" s="44"/>
      <c r="K161" s="44"/>
      <c r="L161" s="48"/>
      <c r="M161" s="224"/>
      <c r="N161" s="225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0" t="s">
        <v>155</v>
      </c>
      <c r="AU161" s="20" t="s">
        <v>88</v>
      </c>
    </row>
    <row r="162" s="2" customFormat="1">
      <c r="A162" s="42"/>
      <c r="B162" s="43"/>
      <c r="C162" s="44"/>
      <c r="D162" s="221" t="s">
        <v>162</v>
      </c>
      <c r="E162" s="44"/>
      <c r="F162" s="228" t="s">
        <v>4661</v>
      </c>
      <c r="G162" s="44"/>
      <c r="H162" s="44"/>
      <c r="I162" s="223"/>
      <c r="J162" s="44"/>
      <c r="K162" s="44"/>
      <c r="L162" s="48"/>
      <c r="M162" s="224"/>
      <c r="N162" s="225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0" t="s">
        <v>162</v>
      </c>
      <c r="AU162" s="20" t="s">
        <v>88</v>
      </c>
    </row>
    <row r="163" s="2" customFormat="1" ht="37.8" customHeight="1">
      <c r="A163" s="42"/>
      <c r="B163" s="43"/>
      <c r="C163" s="208" t="s">
        <v>487</v>
      </c>
      <c r="D163" s="208" t="s">
        <v>149</v>
      </c>
      <c r="E163" s="209" t="s">
        <v>4662</v>
      </c>
      <c r="F163" s="210" t="s">
        <v>4663</v>
      </c>
      <c r="G163" s="211" t="s">
        <v>294</v>
      </c>
      <c r="H163" s="212">
        <v>218</v>
      </c>
      <c r="I163" s="213"/>
      <c r="J163" s="214">
        <f>ROUND(I163*H163,2)</f>
        <v>0</v>
      </c>
      <c r="K163" s="210" t="s">
        <v>32</v>
      </c>
      <c r="L163" s="48"/>
      <c r="M163" s="215" t="s">
        <v>32</v>
      </c>
      <c r="N163" s="216" t="s">
        <v>49</v>
      </c>
      <c r="O163" s="88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19" t="s">
        <v>362</v>
      </c>
      <c r="AT163" s="219" t="s">
        <v>149</v>
      </c>
      <c r="AU163" s="219" t="s">
        <v>88</v>
      </c>
      <c r="AY163" s="20" t="s">
        <v>146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0" t="s">
        <v>86</v>
      </c>
      <c r="BK163" s="220">
        <f>ROUND(I163*H163,2)</f>
        <v>0</v>
      </c>
      <c r="BL163" s="20" t="s">
        <v>362</v>
      </c>
      <c r="BM163" s="219" t="s">
        <v>743</v>
      </c>
    </row>
    <row r="164" s="2" customFormat="1">
      <c r="A164" s="42"/>
      <c r="B164" s="43"/>
      <c r="C164" s="44"/>
      <c r="D164" s="221" t="s">
        <v>155</v>
      </c>
      <c r="E164" s="44"/>
      <c r="F164" s="222" t="s">
        <v>4663</v>
      </c>
      <c r="G164" s="44"/>
      <c r="H164" s="44"/>
      <c r="I164" s="223"/>
      <c r="J164" s="44"/>
      <c r="K164" s="44"/>
      <c r="L164" s="48"/>
      <c r="M164" s="224"/>
      <c r="N164" s="225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155</v>
      </c>
      <c r="AU164" s="20" t="s">
        <v>88</v>
      </c>
    </row>
    <row r="165" s="2" customFormat="1" ht="44.25" customHeight="1">
      <c r="A165" s="42"/>
      <c r="B165" s="43"/>
      <c r="C165" s="208" t="s">
        <v>495</v>
      </c>
      <c r="D165" s="208" t="s">
        <v>149</v>
      </c>
      <c r="E165" s="209" t="s">
        <v>4664</v>
      </c>
      <c r="F165" s="210" t="s">
        <v>4665</v>
      </c>
      <c r="G165" s="211" t="s">
        <v>4666</v>
      </c>
      <c r="H165" s="212">
        <v>86</v>
      </c>
      <c r="I165" s="213"/>
      <c r="J165" s="214">
        <f>ROUND(I165*H165,2)</f>
        <v>0</v>
      </c>
      <c r="K165" s="210" t="s">
        <v>32</v>
      </c>
      <c r="L165" s="48"/>
      <c r="M165" s="215" t="s">
        <v>32</v>
      </c>
      <c r="N165" s="216" t="s">
        <v>49</v>
      </c>
      <c r="O165" s="88"/>
      <c r="P165" s="217">
        <f>O165*H165</f>
        <v>0</v>
      </c>
      <c r="Q165" s="217">
        <v>10</v>
      </c>
      <c r="R165" s="217">
        <f>Q165*H165</f>
        <v>860</v>
      </c>
      <c r="S165" s="217">
        <v>0</v>
      </c>
      <c r="T165" s="218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19" t="s">
        <v>362</v>
      </c>
      <c r="AT165" s="219" t="s">
        <v>149</v>
      </c>
      <c r="AU165" s="219" t="s">
        <v>88</v>
      </c>
      <c r="AY165" s="20" t="s">
        <v>146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0" t="s">
        <v>86</v>
      </c>
      <c r="BK165" s="220">
        <f>ROUND(I165*H165,2)</f>
        <v>0</v>
      </c>
      <c r="BL165" s="20" t="s">
        <v>362</v>
      </c>
      <c r="BM165" s="219" t="s">
        <v>755</v>
      </c>
    </row>
    <row r="166" s="2" customFormat="1">
      <c r="A166" s="42"/>
      <c r="B166" s="43"/>
      <c r="C166" s="44"/>
      <c r="D166" s="221" t="s">
        <v>155</v>
      </c>
      <c r="E166" s="44"/>
      <c r="F166" s="222" t="s">
        <v>4665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155</v>
      </c>
      <c r="AU166" s="20" t="s">
        <v>88</v>
      </c>
    </row>
    <row r="167" s="2" customFormat="1">
      <c r="A167" s="42"/>
      <c r="B167" s="43"/>
      <c r="C167" s="44"/>
      <c r="D167" s="221" t="s">
        <v>162</v>
      </c>
      <c r="E167" s="44"/>
      <c r="F167" s="228" t="s">
        <v>4667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162</v>
      </c>
      <c r="AU167" s="20" t="s">
        <v>88</v>
      </c>
    </row>
    <row r="168" s="2" customFormat="1" ht="44.25" customHeight="1">
      <c r="A168" s="42"/>
      <c r="B168" s="43"/>
      <c r="C168" s="208" t="s">
        <v>500</v>
      </c>
      <c r="D168" s="208" t="s">
        <v>149</v>
      </c>
      <c r="E168" s="209" t="s">
        <v>4668</v>
      </c>
      <c r="F168" s="210" t="s">
        <v>4665</v>
      </c>
      <c r="G168" s="211" t="s">
        <v>4666</v>
      </c>
      <c r="H168" s="212">
        <v>54</v>
      </c>
      <c r="I168" s="213"/>
      <c r="J168" s="214">
        <f>ROUND(I168*H168,2)</f>
        <v>0</v>
      </c>
      <c r="K168" s="210" t="s">
        <v>32</v>
      </c>
      <c r="L168" s="48"/>
      <c r="M168" s="215" t="s">
        <v>32</v>
      </c>
      <c r="N168" s="216" t="s">
        <v>49</v>
      </c>
      <c r="O168" s="88"/>
      <c r="P168" s="217">
        <f>O168*H168</f>
        <v>0</v>
      </c>
      <c r="Q168" s="217">
        <v>15</v>
      </c>
      <c r="R168" s="217">
        <f>Q168*H168</f>
        <v>810</v>
      </c>
      <c r="S168" s="217">
        <v>0</v>
      </c>
      <c r="T168" s="218">
        <f>S168*H168</f>
        <v>0</v>
      </c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R168" s="219" t="s">
        <v>362</v>
      </c>
      <c r="AT168" s="219" t="s">
        <v>149</v>
      </c>
      <c r="AU168" s="219" t="s">
        <v>88</v>
      </c>
      <c r="AY168" s="20" t="s">
        <v>146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20" t="s">
        <v>86</v>
      </c>
      <c r="BK168" s="220">
        <f>ROUND(I168*H168,2)</f>
        <v>0</v>
      </c>
      <c r="BL168" s="20" t="s">
        <v>362</v>
      </c>
      <c r="BM168" s="219" t="s">
        <v>768</v>
      </c>
    </row>
    <row r="169" s="2" customFormat="1">
      <c r="A169" s="42"/>
      <c r="B169" s="43"/>
      <c r="C169" s="44"/>
      <c r="D169" s="221" t="s">
        <v>155</v>
      </c>
      <c r="E169" s="44"/>
      <c r="F169" s="222" t="s">
        <v>4665</v>
      </c>
      <c r="G169" s="44"/>
      <c r="H169" s="44"/>
      <c r="I169" s="223"/>
      <c r="J169" s="44"/>
      <c r="K169" s="44"/>
      <c r="L169" s="48"/>
      <c r="M169" s="224"/>
      <c r="N169" s="225"/>
      <c r="O169" s="88"/>
      <c r="P169" s="88"/>
      <c r="Q169" s="88"/>
      <c r="R169" s="88"/>
      <c r="S169" s="88"/>
      <c r="T169" s="89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T169" s="20" t="s">
        <v>155</v>
      </c>
      <c r="AU169" s="20" t="s">
        <v>88</v>
      </c>
    </row>
    <row r="170" s="2" customFormat="1">
      <c r="A170" s="42"/>
      <c r="B170" s="43"/>
      <c r="C170" s="44"/>
      <c r="D170" s="221" t="s">
        <v>162</v>
      </c>
      <c r="E170" s="44"/>
      <c r="F170" s="228" t="s">
        <v>4669</v>
      </c>
      <c r="G170" s="44"/>
      <c r="H170" s="44"/>
      <c r="I170" s="223"/>
      <c r="J170" s="44"/>
      <c r="K170" s="44"/>
      <c r="L170" s="48"/>
      <c r="M170" s="224"/>
      <c r="N170" s="225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T170" s="20" t="s">
        <v>162</v>
      </c>
      <c r="AU170" s="20" t="s">
        <v>88</v>
      </c>
    </row>
    <row r="171" s="2" customFormat="1" ht="44.25" customHeight="1">
      <c r="A171" s="42"/>
      <c r="B171" s="43"/>
      <c r="C171" s="208" t="s">
        <v>509</v>
      </c>
      <c r="D171" s="208" t="s">
        <v>149</v>
      </c>
      <c r="E171" s="209" t="s">
        <v>4670</v>
      </c>
      <c r="F171" s="210" t="s">
        <v>4665</v>
      </c>
      <c r="G171" s="211" t="s">
        <v>4666</v>
      </c>
      <c r="H171" s="212">
        <v>2</v>
      </c>
      <c r="I171" s="213"/>
      <c r="J171" s="214">
        <f>ROUND(I171*H171,2)</f>
        <v>0</v>
      </c>
      <c r="K171" s="210" t="s">
        <v>32</v>
      </c>
      <c r="L171" s="48"/>
      <c r="M171" s="215" t="s">
        <v>32</v>
      </c>
      <c r="N171" s="216" t="s">
        <v>49</v>
      </c>
      <c r="O171" s="88"/>
      <c r="P171" s="217">
        <f>O171*H171</f>
        <v>0</v>
      </c>
      <c r="Q171" s="217">
        <v>19</v>
      </c>
      <c r="R171" s="217">
        <f>Q171*H171</f>
        <v>38</v>
      </c>
      <c r="S171" s="217">
        <v>0</v>
      </c>
      <c r="T171" s="218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19" t="s">
        <v>362</v>
      </c>
      <c r="AT171" s="219" t="s">
        <v>149</v>
      </c>
      <c r="AU171" s="219" t="s">
        <v>88</v>
      </c>
      <c r="AY171" s="20" t="s">
        <v>146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20" t="s">
        <v>86</v>
      </c>
      <c r="BK171" s="220">
        <f>ROUND(I171*H171,2)</f>
        <v>0</v>
      </c>
      <c r="BL171" s="20" t="s">
        <v>362</v>
      </c>
      <c r="BM171" s="219" t="s">
        <v>781</v>
      </c>
    </row>
    <row r="172" s="2" customFormat="1">
      <c r="A172" s="42"/>
      <c r="B172" s="43"/>
      <c r="C172" s="44"/>
      <c r="D172" s="221" t="s">
        <v>155</v>
      </c>
      <c r="E172" s="44"/>
      <c r="F172" s="222" t="s">
        <v>4665</v>
      </c>
      <c r="G172" s="44"/>
      <c r="H172" s="44"/>
      <c r="I172" s="223"/>
      <c r="J172" s="44"/>
      <c r="K172" s="44"/>
      <c r="L172" s="48"/>
      <c r="M172" s="224"/>
      <c r="N172" s="22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155</v>
      </c>
      <c r="AU172" s="20" t="s">
        <v>88</v>
      </c>
    </row>
    <row r="173" s="2" customFormat="1">
      <c r="A173" s="42"/>
      <c r="B173" s="43"/>
      <c r="C173" s="44"/>
      <c r="D173" s="221" t="s">
        <v>162</v>
      </c>
      <c r="E173" s="44"/>
      <c r="F173" s="228" t="s">
        <v>4671</v>
      </c>
      <c r="G173" s="44"/>
      <c r="H173" s="44"/>
      <c r="I173" s="223"/>
      <c r="J173" s="44"/>
      <c r="K173" s="44"/>
      <c r="L173" s="48"/>
      <c r="M173" s="224"/>
      <c r="N173" s="225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162</v>
      </c>
      <c r="AU173" s="20" t="s">
        <v>88</v>
      </c>
    </row>
    <row r="174" s="2" customFormat="1" ht="49.05" customHeight="1">
      <c r="A174" s="42"/>
      <c r="B174" s="43"/>
      <c r="C174" s="208" t="s">
        <v>518</v>
      </c>
      <c r="D174" s="208" t="s">
        <v>149</v>
      </c>
      <c r="E174" s="209" t="s">
        <v>4672</v>
      </c>
      <c r="F174" s="210" t="s">
        <v>4673</v>
      </c>
      <c r="G174" s="211" t="s">
        <v>4666</v>
      </c>
      <c r="H174" s="212">
        <v>9</v>
      </c>
      <c r="I174" s="213"/>
      <c r="J174" s="214">
        <f>ROUND(I174*H174,2)</f>
        <v>0</v>
      </c>
      <c r="K174" s="210" t="s">
        <v>32</v>
      </c>
      <c r="L174" s="48"/>
      <c r="M174" s="215" t="s">
        <v>32</v>
      </c>
      <c r="N174" s="216" t="s">
        <v>49</v>
      </c>
      <c r="O174" s="88"/>
      <c r="P174" s="217">
        <f>O174*H174</f>
        <v>0</v>
      </c>
      <c r="Q174" s="217">
        <v>3</v>
      </c>
      <c r="R174" s="217">
        <f>Q174*H174</f>
        <v>27</v>
      </c>
      <c r="S174" s="217">
        <v>0</v>
      </c>
      <c r="T174" s="218">
        <f>S174*H174</f>
        <v>0</v>
      </c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R174" s="219" t="s">
        <v>362</v>
      </c>
      <c r="AT174" s="219" t="s">
        <v>149</v>
      </c>
      <c r="AU174" s="219" t="s">
        <v>88</v>
      </c>
      <c r="AY174" s="20" t="s">
        <v>146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20" t="s">
        <v>86</v>
      </c>
      <c r="BK174" s="220">
        <f>ROUND(I174*H174,2)</f>
        <v>0</v>
      </c>
      <c r="BL174" s="20" t="s">
        <v>362</v>
      </c>
      <c r="BM174" s="219" t="s">
        <v>793</v>
      </c>
    </row>
    <row r="175" s="2" customFormat="1">
      <c r="A175" s="42"/>
      <c r="B175" s="43"/>
      <c r="C175" s="44"/>
      <c r="D175" s="221" t="s">
        <v>155</v>
      </c>
      <c r="E175" s="44"/>
      <c r="F175" s="222" t="s">
        <v>4674</v>
      </c>
      <c r="G175" s="44"/>
      <c r="H175" s="44"/>
      <c r="I175" s="223"/>
      <c r="J175" s="44"/>
      <c r="K175" s="44"/>
      <c r="L175" s="48"/>
      <c r="M175" s="224"/>
      <c r="N175" s="225"/>
      <c r="O175" s="88"/>
      <c r="P175" s="88"/>
      <c r="Q175" s="88"/>
      <c r="R175" s="88"/>
      <c r="S175" s="88"/>
      <c r="T175" s="89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T175" s="20" t="s">
        <v>155</v>
      </c>
      <c r="AU175" s="20" t="s">
        <v>88</v>
      </c>
    </row>
    <row r="176" s="2" customFormat="1">
      <c r="A176" s="42"/>
      <c r="B176" s="43"/>
      <c r="C176" s="44"/>
      <c r="D176" s="221" t="s">
        <v>162</v>
      </c>
      <c r="E176" s="44"/>
      <c r="F176" s="228" t="s">
        <v>4675</v>
      </c>
      <c r="G176" s="44"/>
      <c r="H176" s="44"/>
      <c r="I176" s="223"/>
      <c r="J176" s="44"/>
      <c r="K176" s="44"/>
      <c r="L176" s="48"/>
      <c r="M176" s="224"/>
      <c r="N176" s="22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162</v>
      </c>
      <c r="AU176" s="20" t="s">
        <v>88</v>
      </c>
    </row>
    <row r="177" s="2" customFormat="1" ht="49.05" customHeight="1">
      <c r="A177" s="42"/>
      <c r="B177" s="43"/>
      <c r="C177" s="208" t="s">
        <v>532</v>
      </c>
      <c r="D177" s="208" t="s">
        <v>149</v>
      </c>
      <c r="E177" s="209" t="s">
        <v>4676</v>
      </c>
      <c r="F177" s="210" t="s">
        <v>4673</v>
      </c>
      <c r="G177" s="211" t="s">
        <v>4666</v>
      </c>
      <c r="H177" s="212">
        <v>11</v>
      </c>
      <c r="I177" s="213"/>
      <c r="J177" s="214">
        <f>ROUND(I177*H177,2)</f>
        <v>0</v>
      </c>
      <c r="K177" s="210" t="s">
        <v>32</v>
      </c>
      <c r="L177" s="48"/>
      <c r="M177" s="215" t="s">
        <v>32</v>
      </c>
      <c r="N177" s="216" t="s">
        <v>49</v>
      </c>
      <c r="O177" s="88"/>
      <c r="P177" s="217">
        <f>O177*H177</f>
        <v>0</v>
      </c>
      <c r="Q177" s="217">
        <v>5</v>
      </c>
      <c r="R177" s="217">
        <f>Q177*H177</f>
        <v>55</v>
      </c>
      <c r="S177" s="217">
        <v>0</v>
      </c>
      <c r="T177" s="218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19" t="s">
        <v>362</v>
      </c>
      <c r="AT177" s="219" t="s">
        <v>149</v>
      </c>
      <c r="AU177" s="219" t="s">
        <v>88</v>
      </c>
      <c r="AY177" s="20" t="s">
        <v>146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20" t="s">
        <v>86</v>
      </c>
      <c r="BK177" s="220">
        <f>ROUND(I177*H177,2)</f>
        <v>0</v>
      </c>
      <c r="BL177" s="20" t="s">
        <v>362</v>
      </c>
      <c r="BM177" s="219" t="s">
        <v>811</v>
      </c>
    </row>
    <row r="178" s="2" customFormat="1">
      <c r="A178" s="42"/>
      <c r="B178" s="43"/>
      <c r="C178" s="44"/>
      <c r="D178" s="221" t="s">
        <v>155</v>
      </c>
      <c r="E178" s="44"/>
      <c r="F178" s="222" t="s">
        <v>4674</v>
      </c>
      <c r="G178" s="44"/>
      <c r="H178" s="44"/>
      <c r="I178" s="223"/>
      <c r="J178" s="44"/>
      <c r="K178" s="44"/>
      <c r="L178" s="48"/>
      <c r="M178" s="224"/>
      <c r="N178" s="225"/>
      <c r="O178" s="88"/>
      <c r="P178" s="88"/>
      <c r="Q178" s="88"/>
      <c r="R178" s="88"/>
      <c r="S178" s="88"/>
      <c r="T178" s="89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T178" s="20" t="s">
        <v>155</v>
      </c>
      <c r="AU178" s="20" t="s">
        <v>88</v>
      </c>
    </row>
    <row r="179" s="2" customFormat="1">
      <c r="A179" s="42"/>
      <c r="B179" s="43"/>
      <c r="C179" s="44"/>
      <c r="D179" s="221" t="s">
        <v>162</v>
      </c>
      <c r="E179" s="44"/>
      <c r="F179" s="228" t="s">
        <v>4677</v>
      </c>
      <c r="G179" s="44"/>
      <c r="H179" s="44"/>
      <c r="I179" s="223"/>
      <c r="J179" s="44"/>
      <c r="K179" s="44"/>
      <c r="L179" s="48"/>
      <c r="M179" s="224"/>
      <c r="N179" s="22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162</v>
      </c>
      <c r="AU179" s="20" t="s">
        <v>88</v>
      </c>
    </row>
    <row r="180" s="2" customFormat="1" ht="49.05" customHeight="1">
      <c r="A180" s="42"/>
      <c r="B180" s="43"/>
      <c r="C180" s="208" t="s">
        <v>538</v>
      </c>
      <c r="D180" s="208" t="s">
        <v>149</v>
      </c>
      <c r="E180" s="209" t="s">
        <v>4678</v>
      </c>
      <c r="F180" s="210" t="s">
        <v>4673</v>
      </c>
      <c r="G180" s="211" t="s">
        <v>4666</v>
      </c>
      <c r="H180" s="212">
        <v>3</v>
      </c>
      <c r="I180" s="213"/>
      <c r="J180" s="214">
        <f>ROUND(I180*H180,2)</f>
        <v>0</v>
      </c>
      <c r="K180" s="210" t="s">
        <v>32</v>
      </c>
      <c r="L180" s="48"/>
      <c r="M180" s="215" t="s">
        <v>32</v>
      </c>
      <c r="N180" s="216" t="s">
        <v>49</v>
      </c>
      <c r="O180" s="88"/>
      <c r="P180" s="217">
        <f>O180*H180</f>
        <v>0</v>
      </c>
      <c r="Q180" s="217">
        <v>7</v>
      </c>
      <c r="R180" s="217">
        <f>Q180*H180</f>
        <v>21</v>
      </c>
      <c r="S180" s="217">
        <v>0</v>
      </c>
      <c r="T180" s="218">
        <f>S180*H180</f>
        <v>0</v>
      </c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R180" s="219" t="s">
        <v>362</v>
      </c>
      <c r="AT180" s="219" t="s">
        <v>149</v>
      </c>
      <c r="AU180" s="219" t="s">
        <v>88</v>
      </c>
      <c r="AY180" s="20" t="s">
        <v>146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20" t="s">
        <v>86</v>
      </c>
      <c r="BK180" s="220">
        <f>ROUND(I180*H180,2)</f>
        <v>0</v>
      </c>
      <c r="BL180" s="20" t="s">
        <v>362</v>
      </c>
      <c r="BM180" s="219" t="s">
        <v>823</v>
      </c>
    </row>
    <row r="181" s="2" customFormat="1">
      <c r="A181" s="42"/>
      <c r="B181" s="43"/>
      <c r="C181" s="44"/>
      <c r="D181" s="221" t="s">
        <v>155</v>
      </c>
      <c r="E181" s="44"/>
      <c r="F181" s="222" t="s">
        <v>4674</v>
      </c>
      <c r="G181" s="44"/>
      <c r="H181" s="44"/>
      <c r="I181" s="223"/>
      <c r="J181" s="44"/>
      <c r="K181" s="44"/>
      <c r="L181" s="48"/>
      <c r="M181" s="224"/>
      <c r="N181" s="225"/>
      <c r="O181" s="88"/>
      <c r="P181" s="88"/>
      <c r="Q181" s="88"/>
      <c r="R181" s="88"/>
      <c r="S181" s="88"/>
      <c r="T181" s="89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T181" s="20" t="s">
        <v>155</v>
      </c>
      <c r="AU181" s="20" t="s">
        <v>88</v>
      </c>
    </row>
    <row r="182" s="2" customFormat="1">
      <c r="A182" s="42"/>
      <c r="B182" s="43"/>
      <c r="C182" s="44"/>
      <c r="D182" s="221" t="s">
        <v>162</v>
      </c>
      <c r="E182" s="44"/>
      <c r="F182" s="228" t="s">
        <v>4679</v>
      </c>
      <c r="G182" s="44"/>
      <c r="H182" s="44"/>
      <c r="I182" s="223"/>
      <c r="J182" s="44"/>
      <c r="K182" s="44"/>
      <c r="L182" s="48"/>
      <c r="M182" s="224"/>
      <c r="N182" s="225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0" t="s">
        <v>162</v>
      </c>
      <c r="AU182" s="20" t="s">
        <v>88</v>
      </c>
    </row>
    <row r="183" s="2" customFormat="1" ht="49.05" customHeight="1">
      <c r="A183" s="42"/>
      <c r="B183" s="43"/>
      <c r="C183" s="208" t="s">
        <v>547</v>
      </c>
      <c r="D183" s="208" t="s">
        <v>149</v>
      </c>
      <c r="E183" s="209" t="s">
        <v>4680</v>
      </c>
      <c r="F183" s="210" t="s">
        <v>4673</v>
      </c>
      <c r="G183" s="211" t="s">
        <v>4666</v>
      </c>
      <c r="H183" s="212">
        <v>79</v>
      </c>
      <c r="I183" s="213"/>
      <c r="J183" s="214">
        <f>ROUND(I183*H183,2)</f>
        <v>0</v>
      </c>
      <c r="K183" s="210" t="s">
        <v>32</v>
      </c>
      <c r="L183" s="48"/>
      <c r="M183" s="215" t="s">
        <v>32</v>
      </c>
      <c r="N183" s="216" t="s">
        <v>49</v>
      </c>
      <c r="O183" s="88"/>
      <c r="P183" s="217">
        <f>O183*H183</f>
        <v>0</v>
      </c>
      <c r="Q183" s="217">
        <v>7</v>
      </c>
      <c r="R183" s="217">
        <f>Q183*H183</f>
        <v>553</v>
      </c>
      <c r="S183" s="217">
        <v>0</v>
      </c>
      <c r="T183" s="218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19" t="s">
        <v>362</v>
      </c>
      <c r="AT183" s="219" t="s">
        <v>149</v>
      </c>
      <c r="AU183" s="219" t="s">
        <v>88</v>
      </c>
      <c r="AY183" s="20" t="s">
        <v>146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20" t="s">
        <v>86</v>
      </c>
      <c r="BK183" s="220">
        <f>ROUND(I183*H183,2)</f>
        <v>0</v>
      </c>
      <c r="BL183" s="20" t="s">
        <v>362</v>
      </c>
      <c r="BM183" s="219" t="s">
        <v>838</v>
      </c>
    </row>
    <row r="184" s="2" customFormat="1">
      <c r="A184" s="42"/>
      <c r="B184" s="43"/>
      <c r="C184" s="44"/>
      <c r="D184" s="221" t="s">
        <v>155</v>
      </c>
      <c r="E184" s="44"/>
      <c r="F184" s="222" t="s">
        <v>4674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155</v>
      </c>
      <c r="AU184" s="20" t="s">
        <v>88</v>
      </c>
    </row>
    <row r="185" s="2" customFormat="1">
      <c r="A185" s="42"/>
      <c r="B185" s="43"/>
      <c r="C185" s="44"/>
      <c r="D185" s="221" t="s">
        <v>162</v>
      </c>
      <c r="E185" s="44"/>
      <c r="F185" s="228" t="s">
        <v>4681</v>
      </c>
      <c r="G185" s="44"/>
      <c r="H185" s="44"/>
      <c r="I185" s="223"/>
      <c r="J185" s="44"/>
      <c r="K185" s="44"/>
      <c r="L185" s="48"/>
      <c r="M185" s="224"/>
      <c r="N185" s="225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0" t="s">
        <v>162</v>
      </c>
      <c r="AU185" s="20" t="s">
        <v>88</v>
      </c>
    </row>
    <row r="186" s="2" customFormat="1" ht="24.15" customHeight="1">
      <c r="A186" s="42"/>
      <c r="B186" s="43"/>
      <c r="C186" s="208" t="s">
        <v>558</v>
      </c>
      <c r="D186" s="208" t="s">
        <v>149</v>
      </c>
      <c r="E186" s="209" t="s">
        <v>4682</v>
      </c>
      <c r="F186" s="210" t="s">
        <v>4683</v>
      </c>
      <c r="G186" s="211" t="s">
        <v>4550</v>
      </c>
      <c r="H186" s="212">
        <v>1</v>
      </c>
      <c r="I186" s="213"/>
      <c r="J186" s="214">
        <f>ROUND(I186*H186,2)</f>
        <v>0</v>
      </c>
      <c r="K186" s="210" t="s">
        <v>32</v>
      </c>
      <c r="L186" s="48"/>
      <c r="M186" s="215" t="s">
        <v>32</v>
      </c>
      <c r="N186" s="216" t="s">
        <v>49</v>
      </c>
      <c r="O186" s="88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R186" s="219" t="s">
        <v>362</v>
      </c>
      <c r="AT186" s="219" t="s">
        <v>149</v>
      </c>
      <c r="AU186" s="219" t="s">
        <v>88</v>
      </c>
      <c r="AY186" s="20" t="s">
        <v>146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20" t="s">
        <v>86</v>
      </c>
      <c r="BK186" s="220">
        <f>ROUND(I186*H186,2)</f>
        <v>0</v>
      </c>
      <c r="BL186" s="20" t="s">
        <v>362</v>
      </c>
      <c r="BM186" s="219" t="s">
        <v>851</v>
      </c>
    </row>
    <row r="187" s="2" customFormat="1">
      <c r="A187" s="42"/>
      <c r="B187" s="43"/>
      <c r="C187" s="44"/>
      <c r="D187" s="221" t="s">
        <v>155</v>
      </c>
      <c r="E187" s="44"/>
      <c r="F187" s="222" t="s">
        <v>4683</v>
      </c>
      <c r="G187" s="44"/>
      <c r="H187" s="44"/>
      <c r="I187" s="223"/>
      <c r="J187" s="44"/>
      <c r="K187" s="44"/>
      <c r="L187" s="48"/>
      <c r="M187" s="224"/>
      <c r="N187" s="225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T187" s="20" t="s">
        <v>155</v>
      </c>
      <c r="AU187" s="20" t="s">
        <v>88</v>
      </c>
    </row>
    <row r="188" s="2" customFormat="1">
      <c r="A188" s="42"/>
      <c r="B188" s="43"/>
      <c r="C188" s="44"/>
      <c r="D188" s="221" t="s">
        <v>162</v>
      </c>
      <c r="E188" s="44"/>
      <c r="F188" s="228" t="s">
        <v>4684</v>
      </c>
      <c r="G188" s="44"/>
      <c r="H188" s="44"/>
      <c r="I188" s="223"/>
      <c r="J188" s="44"/>
      <c r="K188" s="44"/>
      <c r="L188" s="48"/>
      <c r="M188" s="224"/>
      <c r="N188" s="225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0" t="s">
        <v>162</v>
      </c>
      <c r="AU188" s="20" t="s">
        <v>88</v>
      </c>
    </row>
    <row r="189" s="12" customFormat="1" ht="22.8" customHeight="1">
      <c r="A189" s="12"/>
      <c r="B189" s="192"/>
      <c r="C189" s="193"/>
      <c r="D189" s="194" t="s">
        <v>77</v>
      </c>
      <c r="E189" s="206" t="s">
        <v>4685</v>
      </c>
      <c r="F189" s="206" t="s">
        <v>4686</v>
      </c>
      <c r="G189" s="193"/>
      <c r="H189" s="193"/>
      <c r="I189" s="196"/>
      <c r="J189" s="207">
        <f>BK189</f>
        <v>0</v>
      </c>
      <c r="K189" s="193"/>
      <c r="L189" s="198"/>
      <c r="M189" s="199"/>
      <c r="N189" s="200"/>
      <c r="O189" s="200"/>
      <c r="P189" s="201">
        <f>SUM(P190:P205)</f>
        <v>0</v>
      </c>
      <c r="Q189" s="200"/>
      <c r="R189" s="201">
        <f>SUM(R190:R205)</f>
        <v>140</v>
      </c>
      <c r="S189" s="200"/>
      <c r="T189" s="202">
        <f>SUM(T190:T205)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3" t="s">
        <v>86</v>
      </c>
      <c r="AT189" s="204" t="s">
        <v>77</v>
      </c>
      <c r="AU189" s="204" t="s">
        <v>86</v>
      </c>
      <c r="AY189" s="203" t="s">
        <v>146</v>
      </c>
      <c r="BK189" s="205">
        <f>SUM(BK190:BK205)</f>
        <v>0</v>
      </c>
    </row>
    <row r="190" s="2" customFormat="1" ht="49.05" customHeight="1">
      <c r="A190" s="42"/>
      <c r="B190" s="43"/>
      <c r="C190" s="208" t="s">
        <v>568</v>
      </c>
      <c r="D190" s="208" t="s">
        <v>149</v>
      </c>
      <c r="E190" s="209" t="s">
        <v>4687</v>
      </c>
      <c r="F190" s="210" t="s">
        <v>4688</v>
      </c>
      <c r="G190" s="211" t="s">
        <v>746</v>
      </c>
      <c r="H190" s="212">
        <v>4</v>
      </c>
      <c r="I190" s="213"/>
      <c r="J190" s="214">
        <f>ROUND(I190*H190,2)</f>
        <v>0</v>
      </c>
      <c r="K190" s="210" t="s">
        <v>32</v>
      </c>
      <c r="L190" s="48"/>
      <c r="M190" s="215" t="s">
        <v>32</v>
      </c>
      <c r="N190" s="216" t="s">
        <v>49</v>
      </c>
      <c r="O190" s="88"/>
      <c r="P190" s="217">
        <f>O190*H190</f>
        <v>0</v>
      </c>
      <c r="Q190" s="217">
        <v>35</v>
      </c>
      <c r="R190" s="217">
        <f>Q190*H190</f>
        <v>140</v>
      </c>
      <c r="S190" s="217">
        <v>0</v>
      </c>
      <c r="T190" s="218">
        <f>S190*H190</f>
        <v>0</v>
      </c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R190" s="219" t="s">
        <v>362</v>
      </c>
      <c r="AT190" s="219" t="s">
        <v>149</v>
      </c>
      <c r="AU190" s="219" t="s">
        <v>88</v>
      </c>
      <c r="AY190" s="20" t="s">
        <v>146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20" t="s">
        <v>86</v>
      </c>
      <c r="BK190" s="220">
        <f>ROUND(I190*H190,2)</f>
        <v>0</v>
      </c>
      <c r="BL190" s="20" t="s">
        <v>362</v>
      </c>
      <c r="BM190" s="219" t="s">
        <v>869</v>
      </c>
    </row>
    <row r="191" s="2" customFormat="1">
      <c r="A191" s="42"/>
      <c r="B191" s="43"/>
      <c r="C191" s="44"/>
      <c r="D191" s="221" t="s">
        <v>155</v>
      </c>
      <c r="E191" s="44"/>
      <c r="F191" s="222" t="s">
        <v>4688</v>
      </c>
      <c r="G191" s="44"/>
      <c r="H191" s="44"/>
      <c r="I191" s="223"/>
      <c r="J191" s="44"/>
      <c r="K191" s="44"/>
      <c r="L191" s="48"/>
      <c r="M191" s="224"/>
      <c r="N191" s="225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0" t="s">
        <v>155</v>
      </c>
      <c r="AU191" s="20" t="s">
        <v>88</v>
      </c>
    </row>
    <row r="192" s="2" customFormat="1">
      <c r="A192" s="42"/>
      <c r="B192" s="43"/>
      <c r="C192" s="44"/>
      <c r="D192" s="221" t="s">
        <v>162</v>
      </c>
      <c r="E192" s="44"/>
      <c r="F192" s="228" t="s">
        <v>4689</v>
      </c>
      <c r="G192" s="44"/>
      <c r="H192" s="44"/>
      <c r="I192" s="223"/>
      <c r="J192" s="44"/>
      <c r="K192" s="44"/>
      <c r="L192" s="48"/>
      <c r="M192" s="224"/>
      <c r="N192" s="225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0" t="s">
        <v>162</v>
      </c>
      <c r="AU192" s="20" t="s">
        <v>88</v>
      </c>
    </row>
    <row r="193" s="2" customFormat="1" ht="16.5" customHeight="1">
      <c r="A193" s="42"/>
      <c r="B193" s="43"/>
      <c r="C193" s="208" t="s">
        <v>574</v>
      </c>
      <c r="D193" s="208" t="s">
        <v>149</v>
      </c>
      <c r="E193" s="209" t="s">
        <v>4690</v>
      </c>
      <c r="F193" s="210" t="s">
        <v>4691</v>
      </c>
      <c r="G193" s="211" t="s">
        <v>746</v>
      </c>
      <c r="H193" s="212">
        <v>4</v>
      </c>
      <c r="I193" s="213"/>
      <c r="J193" s="214">
        <f>ROUND(I193*H193,2)</f>
        <v>0</v>
      </c>
      <c r="K193" s="210" t="s">
        <v>32</v>
      </c>
      <c r="L193" s="48"/>
      <c r="M193" s="215" t="s">
        <v>32</v>
      </c>
      <c r="N193" s="216" t="s">
        <v>49</v>
      </c>
      <c r="O193" s="88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19" t="s">
        <v>362</v>
      </c>
      <c r="AT193" s="219" t="s">
        <v>149</v>
      </c>
      <c r="AU193" s="219" t="s">
        <v>88</v>
      </c>
      <c r="AY193" s="20" t="s">
        <v>146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20" t="s">
        <v>86</v>
      </c>
      <c r="BK193" s="220">
        <f>ROUND(I193*H193,2)</f>
        <v>0</v>
      </c>
      <c r="BL193" s="20" t="s">
        <v>362</v>
      </c>
      <c r="BM193" s="219" t="s">
        <v>884</v>
      </c>
    </row>
    <row r="194" s="2" customFormat="1">
      <c r="A194" s="42"/>
      <c r="B194" s="43"/>
      <c r="C194" s="44"/>
      <c r="D194" s="221" t="s">
        <v>155</v>
      </c>
      <c r="E194" s="44"/>
      <c r="F194" s="222" t="s">
        <v>4691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155</v>
      </c>
      <c r="AU194" s="20" t="s">
        <v>88</v>
      </c>
    </row>
    <row r="195" s="2" customFormat="1" ht="33" customHeight="1">
      <c r="A195" s="42"/>
      <c r="B195" s="43"/>
      <c r="C195" s="208" t="s">
        <v>580</v>
      </c>
      <c r="D195" s="208" t="s">
        <v>149</v>
      </c>
      <c r="E195" s="209" t="s">
        <v>4692</v>
      </c>
      <c r="F195" s="210" t="s">
        <v>4693</v>
      </c>
      <c r="G195" s="211" t="s">
        <v>746</v>
      </c>
      <c r="H195" s="212">
        <v>4</v>
      </c>
      <c r="I195" s="213"/>
      <c r="J195" s="214">
        <f>ROUND(I195*H195,2)</f>
        <v>0</v>
      </c>
      <c r="K195" s="210" t="s">
        <v>32</v>
      </c>
      <c r="L195" s="48"/>
      <c r="M195" s="215" t="s">
        <v>32</v>
      </c>
      <c r="N195" s="216" t="s">
        <v>49</v>
      </c>
      <c r="O195" s="88"/>
      <c r="P195" s="217">
        <f>O195*H195</f>
        <v>0</v>
      </c>
      <c r="Q195" s="217">
        <v>0</v>
      </c>
      <c r="R195" s="217">
        <f>Q195*H195</f>
        <v>0</v>
      </c>
      <c r="S195" s="217">
        <v>0</v>
      </c>
      <c r="T195" s="218">
        <f>S195*H195</f>
        <v>0</v>
      </c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R195" s="219" t="s">
        <v>362</v>
      </c>
      <c r="AT195" s="219" t="s">
        <v>149</v>
      </c>
      <c r="AU195" s="219" t="s">
        <v>88</v>
      </c>
      <c r="AY195" s="20" t="s">
        <v>146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20" t="s">
        <v>86</v>
      </c>
      <c r="BK195" s="220">
        <f>ROUND(I195*H195,2)</f>
        <v>0</v>
      </c>
      <c r="BL195" s="20" t="s">
        <v>362</v>
      </c>
      <c r="BM195" s="219" t="s">
        <v>895</v>
      </c>
    </row>
    <row r="196" s="2" customFormat="1">
      <c r="A196" s="42"/>
      <c r="B196" s="43"/>
      <c r="C196" s="44"/>
      <c r="D196" s="221" t="s">
        <v>155</v>
      </c>
      <c r="E196" s="44"/>
      <c r="F196" s="222" t="s">
        <v>4693</v>
      </c>
      <c r="G196" s="44"/>
      <c r="H196" s="44"/>
      <c r="I196" s="223"/>
      <c r="J196" s="44"/>
      <c r="K196" s="44"/>
      <c r="L196" s="48"/>
      <c r="M196" s="224"/>
      <c r="N196" s="225"/>
      <c r="O196" s="88"/>
      <c r="P196" s="88"/>
      <c r="Q196" s="88"/>
      <c r="R196" s="88"/>
      <c r="S196" s="88"/>
      <c r="T196" s="89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T196" s="20" t="s">
        <v>155</v>
      </c>
      <c r="AU196" s="20" t="s">
        <v>88</v>
      </c>
    </row>
    <row r="197" s="2" customFormat="1" ht="24.15" customHeight="1">
      <c r="A197" s="42"/>
      <c r="B197" s="43"/>
      <c r="C197" s="208" t="s">
        <v>592</v>
      </c>
      <c r="D197" s="208" t="s">
        <v>149</v>
      </c>
      <c r="E197" s="209" t="s">
        <v>4694</v>
      </c>
      <c r="F197" s="210" t="s">
        <v>4695</v>
      </c>
      <c r="G197" s="211" t="s">
        <v>303</v>
      </c>
      <c r="H197" s="212">
        <v>80</v>
      </c>
      <c r="I197" s="213"/>
      <c r="J197" s="214">
        <f>ROUND(I197*H197,2)</f>
        <v>0</v>
      </c>
      <c r="K197" s="210" t="s">
        <v>32</v>
      </c>
      <c r="L197" s="48"/>
      <c r="M197" s="215" t="s">
        <v>32</v>
      </c>
      <c r="N197" s="216" t="s">
        <v>49</v>
      </c>
      <c r="O197" s="88"/>
      <c r="P197" s="217">
        <f>O197*H197</f>
        <v>0</v>
      </c>
      <c r="Q197" s="217">
        <v>0</v>
      </c>
      <c r="R197" s="217">
        <f>Q197*H197</f>
        <v>0</v>
      </c>
      <c r="S197" s="217">
        <v>0</v>
      </c>
      <c r="T197" s="218">
        <f>S197*H197</f>
        <v>0</v>
      </c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R197" s="219" t="s">
        <v>362</v>
      </c>
      <c r="AT197" s="219" t="s">
        <v>149</v>
      </c>
      <c r="AU197" s="219" t="s">
        <v>88</v>
      </c>
      <c r="AY197" s="20" t="s">
        <v>146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20" t="s">
        <v>86</v>
      </c>
      <c r="BK197" s="220">
        <f>ROUND(I197*H197,2)</f>
        <v>0</v>
      </c>
      <c r="BL197" s="20" t="s">
        <v>362</v>
      </c>
      <c r="BM197" s="219" t="s">
        <v>919</v>
      </c>
    </row>
    <row r="198" s="2" customFormat="1">
      <c r="A198" s="42"/>
      <c r="B198" s="43"/>
      <c r="C198" s="44"/>
      <c r="D198" s="221" t="s">
        <v>155</v>
      </c>
      <c r="E198" s="44"/>
      <c r="F198" s="222" t="s">
        <v>4695</v>
      </c>
      <c r="G198" s="44"/>
      <c r="H198" s="44"/>
      <c r="I198" s="223"/>
      <c r="J198" s="44"/>
      <c r="K198" s="44"/>
      <c r="L198" s="48"/>
      <c r="M198" s="224"/>
      <c r="N198" s="225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0" t="s">
        <v>155</v>
      </c>
      <c r="AU198" s="20" t="s">
        <v>88</v>
      </c>
    </row>
    <row r="199" s="2" customFormat="1" ht="16.5" customHeight="1">
      <c r="A199" s="42"/>
      <c r="B199" s="43"/>
      <c r="C199" s="208" t="s">
        <v>630</v>
      </c>
      <c r="D199" s="208" t="s">
        <v>149</v>
      </c>
      <c r="E199" s="209" t="s">
        <v>4696</v>
      </c>
      <c r="F199" s="210" t="s">
        <v>4697</v>
      </c>
      <c r="G199" s="211" t="s">
        <v>4698</v>
      </c>
      <c r="H199" s="212">
        <v>600</v>
      </c>
      <c r="I199" s="213"/>
      <c r="J199" s="214">
        <f>ROUND(I199*H199,2)</f>
        <v>0</v>
      </c>
      <c r="K199" s="210" t="s">
        <v>32</v>
      </c>
      <c r="L199" s="48"/>
      <c r="M199" s="215" t="s">
        <v>32</v>
      </c>
      <c r="N199" s="216" t="s">
        <v>49</v>
      </c>
      <c r="O199" s="88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19" t="s">
        <v>362</v>
      </c>
      <c r="AT199" s="219" t="s">
        <v>149</v>
      </c>
      <c r="AU199" s="219" t="s">
        <v>88</v>
      </c>
      <c r="AY199" s="20" t="s">
        <v>146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0" t="s">
        <v>86</v>
      </c>
      <c r="BK199" s="220">
        <f>ROUND(I199*H199,2)</f>
        <v>0</v>
      </c>
      <c r="BL199" s="20" t="s">
        <v>362</v>
      </c>
      <c r="BM199" s="219" t="s">
        <v>930</v>
      </c>
    </row>
    <row r="200" s="2" customFormat="1">
      <c r="A200" s="42"/>
      <c r="B200" s="43"/>
      <c r="C200" s="44"/>
      <c r="D200" s="221" t="s">
        <v>155</v>
      </c>
      <c r="E200" s="44"/>
      <c r="F200" s="222" t="s">
        <v>4697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155</v>
      </c>
      <c r="AU200" s="20" t="s">
        <v>88</v>
      </c>
    </row>
    <row r="201" s="2" customFormat="1" ht="16.5" customHeight="1">
      <c r="A201" s="42"/>
      <c r="B201" s="43"/>
      <c r="C201" s="208" t="s">
        <v>637</v>
      </c>
      <c r="D201" s="208" t="s">
        <v>149</v>
      </c>
      <c r="E201" s="209" t="s">
        <v>4699</v>
      </c>
      <c r="F201" s="210" t="s">
        <v>4700</v>
      </c>
      <c r="G201" s="211" t="s">
        <v>746</v>
      </c>
      <c r="H201" s="212">
        <v>4</v>
      </c>
      <c r="I201" s="213"/>
      <c r="J201" s="214">
        <f>ROUND(I201*H201,2)</f>
        <v>0</v>
      </c>
      <c r="K201" s="210" t="s">
        <v>32</v>
      </c>
      <c r="L201" s="48"/>
      <c r="M201" s="215" t="s">
        <v>32</v>
      </c>
      <c r="N201" s="216" t="s">
        <v>49</v>
      </c>
      <c r="O201" s="88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19" t="s">
        <v>362</v>
      </c>
      <c r="AT201" s="219" t="s">
        <v>149</v>
      </c>
      <c r="AU201" s="219" t="s">
        <v>88</v>
      </c>
      <c r="AY201" s="20" t="s">
        <v>146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0" t="s">
        <v>86</v>
      </c>
      <c r="BK201" s="220">
        <f>ROUND(I201*H201,2)</f>
        <v>0</v>
      </c>
      <c r="BL201" s="20" t="s">
        <v>362</v>
      </c>
      <c r="BM201" s="219" t="s">
        <v>941</v>
      </c>
    </row>
    <row r="202" s="2" customFormat="1">
      <c r="A202" s="42"/>
      <c r="B202" s="43"/>
      <c r="C202" s="44"/>
      <c r="D202" s="221" t="s">
        <v>155</v>
      </c>
      <c r="E202" s="44"/>
      <c r="F202" s="222" t="s">
        <v>4700</v>
      </c>
      <c r="G202" s="44"/>
      <c r="H202" s="44"/>
      <c r="I202" s="223"/>
      <c r="J202" s="44"/>
      <c r="K202" s="44"/>
      <c r="L202" s="48"/>
      <c r="M202" s="224"/>
      <c r="N202" s="225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0" t="s">
        <v>155</v>
      </c>
      <c r="AU202" s="20" t="s">
        <v>88</v>
      </c>
    </row>
    <row r="203" s="2" customFormat="1" ht="24.15" customHeight="1">
      <c r="A203" s="42"/>
      <c r="B203" s="43"/>
      <c r="C203" s="208" t="s">
        <v>643</v>
      </c>
      <c r="D203" s="208" t="s">
        <v>149</v>
      </c>
      <c r="E203" s="209" t="s">
        <v>4701</v>
      </c>
      <c r="F203" s="210" t="s">
        <v>4683</v>
      </c>
      <c r="G203" s="211" t="s">
        <v>4550</v>
      </c>
      <c r="H203" s="212">
        <v>1</v>
      </c>
      <c r="I203" s="213"/>
      <c r="J203" s="214">
        <f>ROUND(I203*H203,2)</f>
        <v>0</v>
      </c>
      <c r="K203" s="210" t="s">
        <v>32</v>
      </c>
      <c r="L203" s="48"/>
      <c r="M203" s="215" t="s">
        <v>32</v>
      </c>
      <c r="N203" s="216" t="s">
        <v>49</v>
      </c>
      <c r="O203" s="88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R203" s="219" t="s">
        <v>362</v>
      </c>
      <c r="AT203" s="219" t="s">
        <v>149</v>
      </c>
      <c r="AU203" s="219" t="s">
        <v>88</v>
      </c>
      <c r="AY203" s="20" t="s">
        <v>146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20" t="s">
        <v>86</v>
      </c>
      <c r="BK203" s="220">
        <f>ROUND(I203*H203,2)</f>
        <v>0</v>
      </c>
      <c r="BL203" s="20" t="s">
        <v>362</v>
      </c>
      <c r="BM203" s="219" t="s">
        <v>956</v>
      </c>
    </row>
    <row r="204" s="2" customFormat="1">
      <c r="A204" s="42"/>
      <c r="B204" s="43"/>
      <c r="C204" s="44"/>
      <c r="D204" s="221" t="s">
        <v>155</v>
      </c>
      <c r="E204" s="44"/>
      <c r="F204" s="222" t="s">
        <v>4683</v>
      </c>
      <c r="G204" s="44"/>
      <c r="H204" s="44"/>
      <c r="I204" s="223"/>
      <c r="J204" s="44"/>
      <c r="K204" s="44"/>
      <c r="L204" s="48"/>
      <c r="M204" s="224"/>
      <c r="N204" s="225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T204" s="20" t="s">
        <v>155</v>
      </c>
      <c r="AU204" s="20" t="s">
        <v>88</v>
      </c>
    </row>
    <row r="205" s="2" customFormat="1">
      <c r="A205" s="42"/>
      <c r="B205" s="43"/>
      <c r="C205" s="44"/>
      <c r="D205" s="221" t="s">
        <v>162</v>
      </c>
      <c r="E205" s="44"/>
      <c r="F205" s="228" t="s">
        <v>4684</v>
      </c>
      <c r="G205" s="44"/>
      <c r="H205" s="44"/>
      <c r="I205" s="223"/>
      <c r="J205" s="44"/>
      <c r="K205" s="44"/>
      <c r="L205" s="48"/>
      <c r="M205" s="224"/>
      <c r="N205" s="225"/>
      <c r="O205" s="88"/>
      <c r="P205" s="88"/>
      <c r="Q205" s="88"/>
      <c r="R205" s="88"/>
      <c r="S205" s="88"/>
      <c r="T205" s="89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T205" s="20" t="s">
        <v>162</v>
      </c>
      <c r="AU205" s="20" t="s">
        <v>88</v>
      </c>
    </row>
    <row r="206" s="12" customFormat="1" ht="22.8" customHeight="1">
      <c r="A206" s="12"/>
      <c r="B206" s="192"/>
      <c r="C206" s="193"/>
      <c r="D206" s="194" t="s">
        <v>77</v>
      </c>
      <c r="E206" s="206" t="s">
        <v>4702</v>
      </c>
      <c r="F206" s="206" t="s">
        <v>4703</v>
      </c>
      <c r="G206" s="193"/>
      <c r="H206" s="193"/>
      <c r="I206" s="196"/>
      <c r="J206" s="207">
        <f>BK206</f>
        <v>0</v>
      </c>
      <c r="K206" s="193"/>
      <c r="L206" s="198"/>
      <c r="M206" s="199"/>
      <c r="N206" s="200"/>
      <c r="O206" s="200"/>
      <c r="P206" s="201">
        <f>SUM(P207:P221)</f>
        <v>0</v>
      </c>
      <c r="Q206" s="200"/>
      <c r="R206" s="201">
        <f>SUM(R207:R221)</f>
        <v>19</v>
      </c>
      <c r="S206" s="200"/>
      <c r="T206" s="202">
        <f>SUM(T207:T221)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3" t="s">
        <v>86</v>
      </c>
      <c r="AT206" s="204" t="s">
        <v>77</v>
      </c>
      <c r="AU206" s="204" t="s">
        <v>86</v>
      </c>
      <c r="AY206" s="203" t="s">
        <v>146</v>
      </c>
      <c r="BK206" s="205">
        <f>SUM(BK207:BK221)</f>
        <v>0</v>
      </c>
    </row>
    <row r="207" s="2" customFormat="1" ht="16.5" customHeight="1">
      <c r="A207" s="42"/>
      <c r="B207" s="43"/>
      <c r="C207" s="208" t="s">
        <v>680</v>
      </c>
      <c r="D207" s="208" t="s">
        <v>149</v>
      </c>
      <c r="E207" s="209" t="s">
        <v>4704</v>
      </c>
      <c r="F207" s="210" t="s">
        <v>4705</v>
      </c>
      <c r="G207" s="211" t="s">
        <v>746</v>
      </c>
      <c r="H207" s="212">
        <v>2</v>
      </c>
      <c r="I207" s="213"/>
      <c r="J207" s="214">
        <f>ROUND(I207*H207,2)</f>
        <v>0</v>
      </c>
      <c r="K207" s="210" t="s">
        <v>32</v>
      </c>
      <c r="L207" s="48"/>
      <c r="M207" s="215" t="s">
        <v>32</v>
      </c>
      <c r="N207" s="216" t="s">
        <v>49</v>
      </c>
      <c r="O207" s="88"/>
      <c r="P207" s="217">
        <f>O207*H207</f>
        <v>0</v>
      </c>
      <c r="Q207" s="217">
        <v>0.5</v>
      </c>
      <c r="R207" s="217">
        <f>Q207*H207</f>
        <v>1</v>
      </c>
      <c r="S207" s="217">
        <v>0</v>
      </c>
      <c r="T207" s="218">
        <f>S207*H207</f>
        <v>0</v>
      </c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R207" s="219" t="s">
        <v>362</v>
      </c>
      <c r="AT207" s="219" t="s">
        <v>149</v>
      </c>
      <c r="AU207" s="219" t="s">
        <v>88</v>
      </c>
      <c r="AY207" s="20" t="s">
        <v>146</v>
      </c>
      <c r="BE207" s="220">
        <f>IF(N207="základní",J207,0)</f>
        <v>0</v>
      </c>
      <c r="BF207" s="220">
        <f>IF(N207="snížená",J207,0)</f>
        <v>0</v>
      </c>
      <c r="BG207" s="220">
        <f>IF(N207="zákl. přenesená",J207,0)</f>
        <v>0</v>
      </c>
      <c r="BH207" s="220">
        <f>IF(N207="sníž. přenesená",J207,0)</f>
        <v>0</v>
      </c>
      <c r="BI207" s="220">
        <f>IF(N207="nulová",J207,0)</f>
        <v>0</v>
      </c>
      <c r="BJ207" s="20" t="s">
        <v>86</v>
      </c>
      <c r="BK207" s="220">
        <f>ROUND(I207*H207,2)</f>
        <v>0</v>
      </c>
      <c r="BL207" s="20" t="s">
        <v>362</v>
      </c>
      <c r="BM207" s="219" t="s">
        <v>963</v>
      </c>
    </row>
    <row r="208" s="2" customFormat="1">
      <c r="A208" s="42"/>
      <c r="B208" s="43"/>
      <c r="C208" s="44"/>
      <c r="D208" s="221" t="s">
        <v>155</v>
      </c>
      <c r="E208" s="44"/>
      <c r="F208" s="222" t="s">
        <v>4705</v>
      </c>
      <c r="G208" s="44"/>
      <c r="H208" s="44"/>
      <c r="I208" s="223"/>
      <c r="J208" s="44"/>
      <c r="K208" s="44"/>
      <c r="L208" s="48"/>
      <c r="M208" s="224"/>
      <c r="N208" s="225"/>
      <c r="O208" s="88"/>
      <c r="P208" s="88"/>
      <c r="Q208" s="88"/>
      <c r="R208" s="88"/>
      <c r="S208" s="88"/>
      <c r="T208" s="89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T208" s="20" t="s">
        <v>155</v>
      </c>
      <c r="AU208" s="20" t="s">
        <v>88</v>
      </c>
    </row>
    <row r="209" s="2" customFormat="1">
      <c r="A209" s="42"/>
      <c r="B209" s="43"/>
      <c r="C209" s="44"/>
      <c r="D209" s="221" t="s">
        <v>162</v>
      </c>
      <c r="E209" s="44"/>
      <c r="F209" s="228" t="s">
        <v>4706</v>
      </c>
      <c r="G209" s="44"/>
      <c r="H209" s="44"/>
      <c r="I209" s="223"/>
      <c r="J209" s="44"/>
      <c r="K209" s="44"/>
      <c r="L209" s="48"/>
      <c r="M209" s="224"/>
      <c r="N209" s="225"/>
      <c r="O209" s="88"/>
      <c r="P209" s="88"/>
      <c r="Q209" s="88"/>
      <c r="R209" s="88"/>
      <c r="S209" s="88"/>
      <c r="T209" s="89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T209" s="20" t="s">
        <v>162</v>
      </c>
      <c r="AU209" s="20" t="s">
        <v>88</v>
      </c>
    </row>
    <row r="210" s="2" customFormat="1" ht="49.05" customHeight="1">
      <c r="A210" s="42"/>
      <c r="B210" s="43"/>
      <c r="C210" s="208" t="s">
        <v>692</v>
      </c>
      <c r="D210" s="208" t="s">
        <v>149</v>
      </c>
      <c r="E210" s="209" t="s">
        <v>4707</v>
      </c>
      <c r="F210" s="210" t="s">
        <v>4673</v>
      </c>
      <c r="G210" s="211" t="s">
        <v>4666</v>
      </c>
      <c r="H210" s="212">
        <v>9</v>
      </c>
      <c r="I210" s="213"/>
      <c r="J210" s="214">
        <f>ROUND(I210*H210,2)</f>
        <v>0</v>
      </c>
      <c r="K210" s="210" t="s">
        <v>32</v>
      </c>
      <c r="L210" s="48"/>
      <c r="M210" s="215" t="s">
        <v>32</v>
      </c>
      <c r="N210" s="216" t="s">
        <v>49</v>
      </c>
      <c r="O210" s="88"/>
      <c r="P210" s="217">
        <f>O210*H210</f>
        <v>0</v>
      </c>
      <c r="Q210" s="217">
        <v>2</v>
      </c>
      <c r="R210" s="217">
        <f>Q210*H210</f>
        <v>18</v>
      </c>
      <c r="S210" s="217">
        <v>0</v>
      </c>
      <c r="T210" s="218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19" t="s">
        <v>362</v>
      </c>
      <c r="AT210" s="219" t="s">
        <v>149</v>
      </c>
      <c r="AU210" s="219" t="s">
        <v>88</v>
      </c>
      <c r="AY210" s="20" t="s">
        <v>146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20" t="s">
        <v>86</v>
      </c>
      <c r="BK210" s="220">
        <f>ROUND(I210*H210,2)</f>
        <v>0</v>
      </c>
      <c r="BL210" s="20" t="s">
        <v>362</v>
      </c>
      <c r="BM210" s="219" t="s">
        <v>974</v>
      </c>
    </row>
    <row r="211" s="2" customFormat="1">
      <c r="A211" s="42"/>
      <c r="B211" s="43"/>
      <c r="C211" s="44"/>
      <c r="D211" s="221" t="s">
        <v>155</v>
      </c>
      <c r="E211" s="44"/>
      <c r="F211" s="222" t="s">
        <v>4674</v>
      </c>
      <c r="G211" s="44"/>
      <c r="H211" s="44"/>
      <c r="I211" s="223"/>
      <c r="J211" s="44"/>
      <c r="K211" s="44"/>
      <c r="L211" s="48"/>
      <c r="M211" s="224"/>
      <c r="N211" s="225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0" t="s">
        <v>155</v>
      </c>
      <c r="AU211" s="20" t="s">
        <v>88</v>
      </c>
    </row>
    <row r="212" s="2" customFormat="1">
      <c r="A212" s="42"/>
      <c r="B212" s="43"/>
      <c r="C212" s="44"/>
      <c r="D212" s="221" t="s">
        <v>162</v>
      </c>
      <c r="E212" s="44"/>
      <c r="F212" s="228" t="s">
        <v>4708</v>
      </c>
      <c r="G212" s="44"/>
      <c r="H212" s="44"/>
      <c r="I212" s="223"/>
      <c r="J212" s="44"/>
      <c r="K212" s="44"/>
      <c r="L212" s="48"/>
      <c r="M212" s="224"/>
      <c r="N212" s="225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T212" s="20" t="s">
        <v>162</v>
      </c>
      <c r="AU212" s="20" t="s">
        <v>88</v>
      </c>
    </row>
    <row r="213" s="2" customFormat="1" ht="49.05" customHeight="1">
      <c r="A213" s="42"/>
      <c r="B213" s="43"/>
      <c r="C213" s="208" t="s">
        <v>697</v>
      </c>
      <c r="D213" s="208" t="s">
        <v>149</v>
      </c>
      <c r="E213" s="209" t="s">
        <v>4709</v>
      </c>
      <c r="F213" s="210" t="s">
        <v>4673</v>
      </c>
      <c r="G213" s="211" t="s">
        <v>746</v>
      </c>
      <c r="H213" s="212">
        <v>2</v>
      </c>
      <c r="I213" s="213"/>
      <c r="J213" s="214">
        <f>ROUND(I213*H213,2)</f>
        <v>0</v>
      </c>
      <c r="K213" s="210" t="s">
        <v>32</v>
      </c>
      <c r="L213" s="48"/>
      <c r="M213" s="215" t="s">
        <v>32</v>
      </c>
      <c r="N213" s="216" t="s">
        <v>49</v>
      </c>
      <c r="O213" s="88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19" t="s">
        <v>362</v>
      </c>
      <c r="AT213" s="219" t="s">
        <v>149</v>
      </c>
      <c r="AU213" s="219" t="s">
        <v>88</v>
      </c>
      <c r="AY213" s="20" t="s">
        <v>146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0" t="s">
        <v>86</v>
      </c>
      <c r="BK213" s="220">
        <f>ROUND(I213*H213,2)</f>
        <v>0</v>
      </c>
      <c r="BL213" s="20" t="s">
        <v>362</v>
      </c>
      <c r="BM213" s="219" t="s">
        <v>983</v>
      </c>
    </row>
    <row r="214" s="2" customFormat="1">
      <c r="A214" s="42"/>
      <c r="B214" s="43"/>
      <c r="C214" s="44"/>
      <c r="D214" s="221" t="s">
        <v>155</v>
      </c>
      <c r="E214" s="44"/>
      <c r="F214" s="222" t="s">
        <v>4674</v>
      </c>
      <c r="G214" s="44"/>
      <c r="H214" s="44"/>
      <c r="I214" s="223"/>
      <c r="J214" s="44"/>
      <c r="K214" s="44"/>
      <c r="L214" s="48"/>
      <c r="M214" s="224"/>
      <c r="N214" s="225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155</v>
      </c>
      <c r="AU214" s="20" t="s">
        <v>88</v>
      </c>
    </row>
    <row r="215" s="2" customFormat="1">
      <c r="A215" s="42"/>
      <c r="B215" s="43"/>
      <c r="C215" s="44"/>
      <c r="D215" s="221" t="s">
        <v>162</v>
      </c>
      <c r="E215" s="44"/>
      <c r="F215" s="228" t="s">
        <v>4710</v>
      </c>
      <c r="G215" s="44"/>
      <c r="H215" s="44"/>
      <c r="I215" s="223"/>
      <c r="J215" s="44"/>
      <c r="K215" s="44"/>
      <c r="L215" s="48"/>
      <c r="M215" s="224"/>
      <c r="N215" s="225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0" t="s">
        <v>162</v>
      </c>
      <c r="AU215" s="20" t="s">
        <v>88</v>
      </c>
    </row>
    <row r="216" s="2" customFormat="1" ht="16.5" customHeight="1">
      <c r="A216" s="42"/>
      <c r="B216" s="43"/>
      <c r="C216" s="208" t="s">
        <v>699</v>
      </c>
      <c r="D216" s="208" t="s">
        <v>149</v>
      </c>
      <c r="E216" s="209" t="s">
        <v>4711</v>
      </c>
      <c r="F216" s="210" t="s">
        <v>4712</v>
      </c>
      <c r="G216" s="211" t="s">
        <v>746</v>
      </c>
      <c r="H216" s="212">
        <v>1</v>
      </c>
      <c r="I216" s="213"/>
      <c r="J216" s="214">
        <f>ROUND(I216*H216,2)</f>
        <v>0</v>
      </c>
      <c r="K216" s="210" t="s">
        <v>32</v>
      </c>
      <c r="L216" s="48"/>
      <c r="M216" s="215" t="s">
        <v>32</v>
      </c>
      <c r="N216" s="216" t="s">
        <v>49</v>
      </c>
      <c r="O216" s="88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R216" s="219" t="s">
        <v>362</v>
      </c>
      <c r="AT216" s="219" t="s">
        <v>149</v>
      </c>
      <c r="AU216" s="219" t="s">
        <v>88</v>
      </c>
      <c r="AY216" s="20" t="s">
        <v>146</v>
      </c>
      <c r="BE216" s="220">
        <f>IF(N216="základní",J216,0)</f>
        <v>0</v>
      </c>
      <c r="BF216" s="220">
        <f>IF(N216="snížená",J216,0)</f>
        <v>0</v>
      </c>
      <c r="BG216" s="220">
        <f>IF(N216="zákl. přenesená",J216,0)</f>
        <v>0</v>
      </c>
      <c r="BH216" s="220">
        <f>IF(N216="sníž. přenesená",J216,0)</f>
        <v>0</v>
      </c>
      <c r="BI216" s="220">
        <f>IF(N216="nulová",J216,0)</f>
        <v>0</v>
      </c>
      <c r="BJ216" s="20" t="s">
        <v>86</v>
      </c>
      <c r="BK216" s="220">
        <f>ROUND(I216*H216,2)</f>
        <v>0</v>
      </c>
      <c r="BL216" s="20" t="s">
        <v>362</v>
      </c>
      <c r="BM216" s="219" t="s">
        <v>995</v>
      </c>
    </row>
    <row r="217" s="2" customFormat="1">
      <c r="A217" s="42"/>
      <c r="B217" s="43"/>
      <c r="C217" s="44"/>
      <c r="D217" s="221" t="s">
        <v>155</v>
      </c>
      <c r="E217" s="44"/>
      <c r="F217" s="222" t="s">
        <v>4712</v>
      </c>
      <c r="G217" s="44"/>
      <c r="H217" s="44"/>
      <c r="I217" s="223"/>
      <c r="J217" s="44"/>
      <c r="K217" s="44"/>
      <c r="L217" s="48"/>
      <c r="M217" s="224"/>
      <c r="N217" s="225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0" t="s">
        <v>155</v>
      </c>
      <c r="AU217" s="20" t="s">
        <v>88</v>
      </c>
    </row>
    <row r="218" s="2" customFormat="1">
      <c r="A218" s="42"/>
      <c r="B218" s="43"/>
      <c r="C218" s="44"/>
      <c r="D218" s="221" t="s">
        <v>162</v>
      </c>
      <c r="E218" s="44"/>
      <c r="F218" s="228" t="s">
        <v>4713</v>
      </c>
      <c r="G218" s="44"/>
      <c r="H218" s="44"/>
      <c r="I218" s="223"/>
      <c r="J218" s="44"/>
      <c r="K218" s="44"/>
      <c r="L218" s="48"/>
      <c r="M218" s="224"/>
      <c r="N218" s="225"/>
      <c r="O218" s="88"/>
      <c r="P218" s="88"/>
      <c r="Q218" s="88"/>
      <c r="R218" s="88"/>
      <c r="S218" s="88"/>
      <c r="T218" s="89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T218" s="20" t="s">
        <v>162</v>
      </c>
      <c r="AU218" s="20" t="s">
        <v>88</v>
      </c>
    </row>
    <row r="219" s="2" customFormat="1" ht="24.15" customHeight="1">
      <c r="A219" s="42"/>
      <c r="B219" s="43"/>
      <c r="C219" s="208" t="s">
        <v>704</v>
      </c>
      <c r="D219" s="208" t="s">
        <v>149</v>
      </c>
      <c r="E219" s="209" t="s">
        <v>4714</v>
      </c>
      <c r="F219" s="210" t="s">
        <v>4683</v>
      </c>
      <c r="G219" s="211" t="s">
        <v>4550</v>
      </c>
      <c r="H219" s="212">
        <v>1</v>
      </c>
      <c r="I219" s="213"/>
      <c r="J219" s="214">
        <f>ROUND(I219*H219,2)</f>
        <v>0</v>
      </c>
      <c r="K219" s="210" t="s">
        <v>32</v>
      </c>
      <c r="L219" s="48"/>
      <c r="M219" s="215" t="s">
        <v>32</v>
      </c>
      <c r="N219" s="216" t="s">
        <v>49</v>
      </c>
      <c r="O219" s="88"/>
      <c r="P219" s="217">
        <f>O219*H219</f>
        <v>0</v>
      </c>
      <c r="Q219" s="217">
        <v>0</v>
      </c>
      <c r="R219" s="217">
        <f>Q219*H219</f>
        <v>0</v>
      </c>
      <c r="S219" s="217">
        <v>0</v>
      </c>
      <c r="T219" s="218">
        <f>S219*H219</f>
        <v>0</v>
      </c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R219" s="219" t="s">
        <v>362</v>
      </c>
      <c r="AT219" s="219" t="s">
        <v>149</v>
      </c>
      <c r="AU219" s="219" t="s">
        <v>88</v>
      </c>
      <c r="AY219" s="20" t="s">
        <v>146</v>
      </c>
      <c r="BE219" s="220">
        <f>IF(N219="základní",J219,0)</f>
        <v>0</v>
      </c>
      <c r="BF219" s="220">
        <f>IF(N219="snížená",J219,0)</f>
        <v>0</v>
      </c>
      <c r="BG219" s="220">
        <f>IF(N219="zákl. přenesená",J219,0)</f>
        <v>0</v>
      </c>
      <c r="BH219" s="220">
        <f>IF(N219="sníž. přenesená",J219,0)</f>
        <v>0</v>
      </c>
      <c r="BI219" s="220">
        <f>IF(N219="nulová",J219,0)</f>
        <v>0</v>
      </c>
      <c r="BJ219" s="20" t="s">
        <v>86</v>
      </c>
      <c r="BK219" s="220">
        <f>ROUND(I219*H219,2)</f>
        <v>0</v>
      </c>
      <c r="BL219" s="20" t="s">
        <v>362</v>
      </c>
      <c r="BM219" s="219" t="s">
        <v>1006</v>
      </c>
    </row>
    <row r="220" s="2" customFormat="1">
      <c r="A220" s="42"/>
      <c r="B220" s="43"/>
      <c r="C220" s="44"/>
      <c r="D220" s="221" t="s">
        <v>155</v>
      </c>
      <c r="E220" s="44"/>
      <c r="F220" s="222" t="s">
        <v>4683</v>
      </c>
      <c r="G220" s="44"/>
      <c r="H220" s="44"/>
      <c r="I220" s="223"/>
      <c r="J220" s="44"/>
      <c r="K220" s="44"/>
      <c r="L220" s="48"/>
      <c r="M220" s="224"/>
      <c r="N220" s="225"/>
      <c r="O220" s="88"/>
      <c r="P220" s="88"/>
      <c r="Q220" s="88"/>
      <c r="R220" s="88"/>
      <c r="S220" s="88"/>
      <c r="T220" s="89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T220" s="20" t="s">
        <v>155</v>
      </c>
      <c r="AU220" s="20" t="s">
        <v>88</v>
      </c>
    </row>
    <row r="221" s="2" customFormat="1">
      <c r="A221" s="42"/>
      <c r="B221" s="43"/>
      <c r="C221" s="44"/>
      <c r="D221" s="221" t="s">
        <v>162</v>
      </c>
      <c r="E221" s="44"/>
      <c r="F221" s="228" t="s">
        <v>4684</v>
      </c>
      <c r="G221" s="44"/>
      <c r="H221" s="44"/>
      <c r="I221" s="223"/>
      <c r="J221" s="44"/>
      <c r="K221" s="44"/>
      <c r="L221" s="48"/>
      <c r="M221" s="224"/>
      <c r="N221" s="22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162</v>
      </c>
      <c r="AU221" s="20" t="s">
        <v>88</v>
      </c>
    </row>
    <row r="222" s="12" customFormat="1" ht="22.8" customHeight="1">
      <c r="A222" s="12"/>
      <c r="B222" s="192"/>
      <c r="C222" s="193"/>
      <c r="D222" s="194" t="s">
        <v>77</v>
      </c>
      <c r="E222" s="206" t="s">
        <v>4715</v>
      </c>
      <c r="F222" s="206" t="s">
        <v>4716</v>
      </c>
      <c r="G222" s="193"/>
      <c r="H222" s="193"/>
      <c r="I222" s="196"/>
      <c r="J222" s="207">
        <f>BK222</f>
        <v>0</v>
      </c>
      <c r="K222" s="193"/>
      <c r="L222" s="198"/>
      <c r="M222" s="199"/>
      <c r="N222" s="200"/>
      <c r="O222" s="200"/>
      <c r="P222" s="201">
        <f>SUM(P223:P249)</f>
        <v>0</v>
      </c>
      <c r="Q222" s="200"/>
      <c r="R222" s="201">
        <f>SUM(R223:R249)</f>
        <v>93.099999999999994</v>
      </c>
      <c r="S222" s="200"/>
      <c r="T222" s="202">
        <f>SUM(T223:T249)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3" t="s">
        <v>86</v>
      </c>
      <c r="AT222" s="204" t="s">
        <v>77</v>
      </c>
      <c r="AU222" s="204" t="s">
        <v>86</v>
      </c>
      <c r="AY222" s="203" t="s">
        <v>146</v>
      </c>
      <c r="BK222" s="205">
        <f>SUM(BK223:BK249)</f>
        <v>0</v>
      </c>
    </row>
    <row r="223" s="2" customFormat="1" ht="24.15" customHeight="1">
      <c r="A223" s="42"/>
      <c r="B223" s="43"/>
      <c r="C223" s="208" t="s">
        <v>712</v>
      </c>
      <c r="D223" s="208" t="s">
        <v>149</v>
      </c>
      <c r="E223" s="209" t="s">
        <v>4717</v>
      </c>
      <c r="F223" s="210" t="s">
        <v>4718</v>
      </c>
      <c r="G223" s="211" t="s">
        <v>746</v>
      </c>
      <c r="H223" s="212">
        <v>1</v>
      </c>
      <c r="I223" s="213"/>
      <c r="J223" s="214">
        <f>ROUND(I223*H223,2)</f>
        <v>0</v>
      </c>
      <c r="K223" s="210" t="s">
        <v>32</v>
      </c>
      <c r="L223" s="48"/>
      <c r="M223" s="215" t="s">
        <v>32</v>
      </c>
      <c r="N223" s="216" t="s">
        <v>49</v>
      </c>
      <c r="O223" s="88"/>
      <c r="P223" s="217">
        <f>O223*H223</f>
        <v>0</v>
      </c>
      <c r="Q223" s="217">
        <v>4.9000000000000004</v>
      </c>
      <c r="R223" s="217">
        <f>Q223*H223</f>
        <v>4.9000000000000004</v>
      </c>
      <c r="S223" s="217">
        <v>0</v>
      </c>
      <c r="T223" s="218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19" t="s">
        <v>362</v>
      </c>
      <c r="AT223" s="219" t="s">
        <v>149</v>
      </c>
      <c r="AU223" s="219" t="s">
        <v>88</v>
      </c>
      <c r="AY223" s="20" t="s">
        <v>146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20" t="s">
        <v>86</v>
      </c>
      <c r="BK223" s="220">
        <f>ROUND(I223*H223,2)</f>
        <v>0</v>
      </c>
      <c r="BL223" s="20" t="s">
        <v>362</v>
      </c>
      <c r="BM223" s="219" t="s">
        <v>1018</v>
      </c>
    </row>
    <row r="224" s="2" customFormat="1">
      <c r="A224" s="42"/>
      <c r="B224" s="43"/>
      <c r="C224" s="44"/>
      <c r="D224" s="221" t="s">
        <v>155</v>
      </c>
      <c r="E224" s="44"/>
      <c r="F224" s="222" t="s">
        <v>4718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155</v>
      </c>
      <c r="AU224" s="20" t="s">
        <v>88</v>
      </c>
    </row>
    <row r="225" s="2" customFormat="1">
      <c r="A225" s="42"/>
      <c r="B225" s="43"/>
      <c r="C225" s="44"/>
      <c r="D225" s="221" t="s">
        <v>162</v>
      </c>
      <c r="E225" s="44"/>
      <c r="F225" s="228" t="s">
        <v>4719</v>
      </c>
      <c r="G225" s="44"/>
      <c r="H225" s="44"/>
      <c r="I225" s="223"/>
      <c r="J225" s="44"/>
      <c r="K225" s="44"/>
      <c r="L225" s="48"/>
      <c r="M225" s="224"/>
      <c r="N225" s="225"/>
      <c r="O225" s="88"/>
      <c r="P225" s="88"/>
      <c r="Q225" s="88"/>
      <c r="R225" s="88"/>
      <c r="S225" s="88"/>
      <c r="T225" s="89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T225" s="20" t="s">
        <v>162</v>
      </c>
      <c r="AU225" s="20" t="s">
        <v>88</v>
      </c>
    </row>
    <row r="226" s="2" customFormat="1" ht="16.5" customHeight="1">
      <c r="A226" s="42"/>
      <c r="B226" s="43"/>
      <c r="C226" s="208" t="s">
        <v>717</v>
      </c>
      <c r="D226" s="208" t="s">
        <v>149</v>
      </c>
      <c r="E226" s="209" t="s">
        <v>4720</v>
      </c>
      <c r="F226" s="210" t="s">
        <v>4721</v>
      </c>
      <c r="G226" s="211" t="s">
        <v>746</v>
      </c>
      <c r="H226" s="212">
        <v>2</v>
      </c>
      <c r="I226" s="213"/>
      <c r="J226" s="214">
        <f>ROUND(I226*H226,2)</f>
        <v>0</v>
      </c>
      <c r="K226" s="210" t="s">
        <v>32</v>
      </c>
      <c r="L226" s="48"/>
      <c r="M226" s="215" t="s">
        <v>32</v>
      </c>
      <c r="N226" s="216" t="s">
        <v>49</v>
      </c>
      <c r="O226" s="88"/>
      <c r="P226" s="217">
        <f>O226*H226</f>
        <v>0</v>
      </c>
      <c r="Q226" s="217">
        <v>0</v>
      </c>
      <c r="R226" s="217">
        <f>Q226*H226</f>
        <v>0</v>
      </c>
      <c r="S226" s="217">
        <v>0</v>
      </c>
      <c r="T226" s="218">
        <f>S226*H226</f>
        <v>0</v>
      </c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R226" s="219" t="s">
        <v>362</v>
      </c>
      <c r="AT226" s="219" t="s">
        <v>149</v>
      </c>
      <c r="AU226" s="219" t="s">
        <v>88</v>
      </c>
      <c r="AY226" s="20" t="s">
        <v>146</v>
      </c>
      <c r="BE226" s="220">
        <f>IF(N226="základní",J226,0)</f>
        <v>0</v>
      </c>
      <c r="BF226" s="220">
        <f>IF(N226="snížená",J226,0)</f>
        <v>0</v>
      </c>
      <c r="BG226" s="220">
        <f>IF(N226="zákl. přenesená",J226,0)</f>
        <v>0</v>
      </c>
      <c r="BH226" s="220">
        <f>IF(N226="sníž. přenesená",J226,0)</f>
        <v>0</v>
      </c>
      <c r="BI226" s="220">
        <f>IF(N226="nulová",J226,0)</f>
        <v>0</v>
      </c>
      <c r="BJ226" s="20" t="s">
        <v>86</v>
      </c>
      <c r="BK226" s="220">
        <f>ROUND(I226*H226,2)</f>
        <v>0</v>
      </c>
      <c r="BL226" s="20" t="s">
        <v>362</v>
      </c>
      <c r="BM226" s="219" t="s">
        <v>1030</v>
      </c>
    </row>
    <row r="227" s="2" customFormat="1">
      <c r="A227" s="42"/>
      <c r="B227" s="43"/>
      <c r="C227" s="44"/>
      <c r="D227" s="221" t="s">
        <v>155</v>
      </c>
      <c r="E227" s="44"/>
      <c r="F227" s="222" t="s">
        <v>4721</v>
      </c>
      <c r="G227" s="44"/>
      <c r="H227" s="44"/>
      <c r="I227" s="223"/>
      <c r="J227" s="44"/>
      <c r="K227" s="44"/>
      <c r="L227" s="48"/>
      <c r="M227" s="224"/>
      <c r="N227" s="225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T227" s="20" t="s">
        <v>155</v>
      </c>
      <c r="AU227" s="20" t="s">
        <v>88</v>
      </c>
    </row>
    <row r="228" s="2" customFormat="1">
      <c r="A228" s="42"/>
      <c r="B228" s="43"/>
      <c r="C228" s="44"/>
      <c r="D228" s="221" t="s">
        <v>162</v>
      </c>
      <c r="E228" s="44"/>
      <c r="F228" s="228" t="s">
        <v>4722</v>
      </c>
      <c r="G228" s="44"/>
      <c r="H228" s="44"/>
      <c r="I228" s="223"/>
      <c r="J228" s="44"/>
      <c r="K228" s="44"/>
      <c r="L228" s="48"/>
      <c r="M228" s="224"/>
      <c r="N228" s="225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0" t="s">
        <v>162</v>
      </c>
      <c r="AU228" s="20" t="s">
        <v>88</v>
      </c>
    </row>
    <row r="229" s="2" customFormat="1" ht="16.5" customHeight="1">
      <c r="A229" s="42"/>
      <c r="B229" s="43"/>
      <c r="C229" s="208" t="s">
        <v>724</v>
      </c>
      <c r="D229" s="208" t="s">
        <v>149</v>
      </c>
      <c r="E229" s="209" t="s">
        <v>4723</v>
      </c>
      <c r="F229" s="210" t="s">
        <v>4638</v>
      </c>
      <c r="G229" s="211" t="s">
        <v>746</v>
      </c>
      <c r="H229" s="212">
        <v>3</v>
      </c>
      <c r="I229" s="213"/>
      <c r="J229" s="214">
        <f>ROUND(I229*H229,2)</f>
        <v>0</v>
      </c>
      <c r="K229" s="210" t="s">
        <v>32</v>
      </c>
      <c r="L229" s="48"/>
      <c r="M229" s="215" t="s">
        <v>32</v>
      </c>
      <c r="N229" s="216" t="s">
        <v>49</v>
      </c>
      <c r="O229" s="88"/>
      <c r="P229" s="217">
        <f>O229*H229</f>
        <v>0</v>
      </c>
      <c r="Q229" s="217">
        <v>0.69999999999999996</v>
      </c>
      <c r="R229" s="217">
        <f>Q229*H229</f>
        <v>2.0999999999999996</v>
      </c>
      <c r="S229" s="217">
        <v>0</v>
      </c>
      <c r="T229" s="218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19" t="s">
        <v>362</v>
      </c>
      <c r="AT229" s="219" t="s">
        <v>149</v>
      </c>
      <c r="AU229" s="219" t="s">
        <v>88</v>
      </c>
      <c r="AY229" s="20" t="s">
        <v>146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20" t="s">
        <v>86</v>
      </c>
      <c r="BK229" s="220">
        <f>ROUND(I229*H229,2)</f>
        <v>0</v>
      </c>
      <c r="BL229" s="20" t="s">
        <v>362</v>
      </c>
      <c r="BM229" s="219" t="s">
        <v>1042</v>
      </c>
    </row>
    <row r="230" s="2" customFormat="1">
      <c r="A230" s="42"/>
      <c r="B230" s="43"/>
      <c r="C230" s="44"/>
      <c r="D230" s="221" t="s">
        <v>155</v>
      </c>
      <c r="E230" s="44"/>
      <c r="F230" s="222" t="s">
        <v>4638</v>
      </c>
      <c r="G230" s="44"/>
      <c r="H230" s="44"/>
      <c r="I230" s="223"/>
      <c r="J230" s="44"/>
      <c r="K230" s="44"/>
      <c r="L230" s="48"/>
      <c r="M230" s="224"/>
      <c r="N230" s="22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155</v>
      </c>
      <c r="AU230" s="20" t="s">
        <v>88</v>
      </c>
    </row>
    <row r="231" s="2" customFormat="1">
      <c r="A231" s="42"/>
      <c r="B231" s="43"/>
      <c r="C231" s="44"/>
      <c r="D231" s="221" t="s">
        <v>162</v>
      </c>
      <c r="E231" s="44"/>
      <c r="F231" s="228" t="s">
        <v>4724</v>
      </c>
      <c r="G231" s="44"/>
      <c r="H231" s="44"/>
      <c r="I231" s="223"/>
      <c r="J231" s="44"/>
      <c r="K231" s="44"/>
      <c r="L231" s="48"/>
      <c r="M231" s="224"/>
      <c r="N231" s="225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T231" s="20" t="s">
        <v>162</v>
      </c>
      <c r="AU231" s="20" t="s">
        <v>88</v>
      </c>
    </row>
    <row r="232" s="2" customFormat="1" ht="16.5" customHeight="1">
      <c r="A232" s="42"/>
      <c r="B232" s="43"/>
      <c r="C232" s="208" t="s">
        <v>732</v>
      </c>
      <c r="D232" s="208" t="s">
        <v>149</v>
      </c>
      <c r="E232" s="209" t="s">
        <v>4725</v>
      </c>
      <c r="F232" s="210" t="s">
        <v>4726</v>
      </c>
      <c r="G232" s="211" t="s">
        <v>746</v>
      </c>
      <c r="H232" s="212">
        <v>2</v>
      </c>
      <c r="I232" s="213"/>
      <c r="J232" s="214">
        <f>ROUND(I232*H232,2)</f>
        <v>0</v>
      </c>
      <c r="K232" s="210" t="s">
        <v>32</v>
      </c>
      <c r="L232" s="48"/>
      <c r="M232" s="215" t="s">
        <v>32</v>
      </c>
      <c r="N232" s="216" t="s">
        <v>49</v>
      </c>
      <c r="O232" s="88"/>
      <c r="P232" s="217">
        <f>O232*H232</f>
        <v>0</v>
      </c>
      <c r="Q232" s="217">
        <v>12.1</v>
      </c>
      <c r="R232" s="217">
        <f>Q232*H232</f>
        <v>24.199999999999999</v>
      </c>
      <c r="S232" s="217">
        <v>0</v>
      </c>
      <c r="T232" s="218">
        <f>S232*H232</f>
        <v>0</v>
      </c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R232" s="219" t="s">
        <v>362</v>
      </c>
      <c r="AT232" s="219" t="s">
        <v>149</v>
      </c>
      <c r="AU232" s="219" t="s">
        <v>88</v>
      </c>
      <c r="AY232" s="20" t="s">
        <v>146</v>
      </c>
      <c r="BE232" s="220">
        <f>IF(N232="základní",J232,0)</f>
        <v>0</v>
      </c>
      <c r="BF232" s="220">
        <f>IF(N232="snížená",J232,0)</f>
        <v>0</v>
      </c>
      <c r="BG232" s="220">
        <f>IF(N232="zákl. přenesená",J232,0)</f>
        <v>0</v>
      </c>
      <c r="BH232" s="220">
        <f>IF(N232="sníž. přenesená",J232,0)</f>
        <v>0</v>
      </c>
      <c r="BI232" s="220">
        <f>IF(N232="nulová",J232,0)</f>
        <v>0</v>
      </c>
      <c r="BJ232" s="20" t="s">
        <v>86</v>
      </c>
      <c r="BK232" s="220">
        <f>ROUND(I232*H232,2)</f>
        <v>0</v>
      </c>
      <c r="BL232" s="20" t="s">
        <v>362</v>
      </c>
      <c r="BM232" s="219" t="s">
        <v>1053</v>
      </c>
    </row>
    <row r="233" s="2" customFormat="1">
      <c r="A233" s="42"/>
      <c r="B233" s="43"/>
      <c r="C233" s="44"/>
      <c r="D233" s="221" t="s">
        <v>155</v>
      </c>
      <c r="E233" s="44"/>
      <c r="F233" s="222" t="s">
        <v>4726</v>
      </c>
      <c r="G233" s="44"/>
      <c r="H233" s="44"/>
      <c r="I233" s="223"/>
      <c r="J233" s="44"/>
      <c r="K233" s="44"/>
      <c r="L233" s="48"/>
      <c r="M233" s="224"/>
      <c r="N233" s="225"/>
      <c r="O233" s="88"/>
      <c r="P233" s="88"/>
      <c r="Q233" s="88"/>
      <c r="R233" s="88"/>
      <c r="S233" s="88"/>
      <c r="T233" s="89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T233" s="20" t="s">
        <v>155</v>
      </c>
      <c r="AU233" s="20" t="s">
        <v>88</v>
      </c>
    </row>
    <row r="234" s="2" customFormat="1">
      <c r="A234" s="42"/>
      <c r="B234" s="43"/>
      <c r="C234" s="44"/>
      <c r="D234" s="221" t="s">
        <v>162</v>
      </c>
      <c r="E234" s="44"/>
      <c r="F234" s="228" t="s">
        <v>4727</v>
      </c>
      <c r="G234" s="44"/>
      <c r="H234" s="44"/>
      <c r="I234" s="223"/>
      <c r="J234" s="44"/>
      <c r="K234" s="44"/>
      <c r="L234" s="48"/>
      <c r="M234" s="224"/>
      <c r="N234" s="22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162</v>
      </c>
      <c r="AU234" s="20" t="s">
        <v>88</v>
      </c>
    </row>
    <row r="235" s="2" customFormat="1" ht="16.5" customHeight="1">
      <c r="A235" s="42"/>
      <c r="B235" s="43"/>
      <c r="C235" s="208" t="s">
        <v>737</v>
      </c>
      <c r="D235" s="208" t="s">
        <v>149</v>
      </c>
      <c r="E235" s="209" t="s">
        <v>4728</v>
      </c>
      <c r="F235" s="210" t="s">
        <v>4729</v>
      </c>
      <c r="G235" s="211" t="s">
        <v>746</v>
      </c>
      <c r="H235" s="212">
        <v>1</v>
      </c>
      <c r="I235" s="213"/>
      <c r="J235" s="214">
        <f>ROUND(I235*H235,2)</f>
        <v>0</v>
      </c>
      <c r="K235" s="210" t="s">
        <v>32</v>
      </c>
      <c r="L235" s="48"/>
      <c r="M235" s="215" t="s">
        <v>32</v>
      </c>
      <c r="N235" s="216" t="s">
        <v>49</v>
      </c>
      <c r="O235" s="88"/>
      <c r="P235" s="217">
        <f>O235*H235</f>
        <v>0</v>
      </c>
      <c r="Q235" s="217">
        <v>0</v>
      </c>
      <c r="R235" s="217">
        <f>Q235*H235</f>
        <v>0</v>
      </c>
      <c r="S235" s="217">
        <v>0</v>
      </c>
      <c r="T235" s="218">
        <f>S235*H235</f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R235" s="219" t="s">
        <v>362</v>
      </c>
      <c r="AT235" s="219" t="s">
        <v>149</v>
      </c>
      <c r="AU235" s="219" t="s">
        <v>88</v>
      </c>
      <c r="AY235" s="20" t="s">
        <v>146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20" t="s">
        <v>86</v>
      </c>
      <c r="BK235" s="220">
        <f>ROUND(I235*H235,2)</f>
        <v>0</v>
      </c>
      <c r="BL235" s="20" t="s">
        <v>362</v>
      </c>
      <c r="BM235" s="219" t="s">
        <v>1064</v>
      </c>
    </row>
    <row r="236" s="2" customFormat="1">
      <c r="A236" s="42"/>
      <c r="B236" s="43"/>
      <c r="C236" s="44"/>
      <c r="D236" s="221" t="s">
        <v>155</v>
      </c>
      <c r="E236" s="44"/>
      <c r="F236" s="222" t="s">
        <v>4729</v>
      </c>
      <c r="G236" s="44"/>
      <c r="H236" s="44"/>
      <c r="I236" s="223"/>
      <c r="J236" s="44"/>
      <c r="K236" s="44"/>
      <c r="L236" s="48"/>
      <c r="M236" s="224"/>
      <c r="N236" s="225"/>
      <c r="O236" s="88"/>
      <c r="P236" s="88"/>
      <c r="Q236" s="88"/>
      <c r="R236" s="88"/>
      <c r="S236" s="88"/>
      <c r="T236" s="89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T236" s="20" t="s">
        <v>155</v>
      </c>
      <c r="AU236" s="20" t="s">
        <v>88</v>
      </c>
    </row>
    <row r="237" s="2" customFormat="1">
      <c r="A237" s="42"/>
      <c r="B237" s="43"/>
      <c r="C237" s="44"/>
      <c r="D237" s="221" t="s">
        <v>162</v>
      </c>
      <c r="E237" s="44"/>
      <c r="F237" s="228" t="s">
        <v>4730</v>
      </c>
      <c r="G237" s="44"/>
      <c r="H237" s="44"/>
      <c r="I237" s="223"/>
      <c r="J237" s="44"/>
      <c r="K237" s="44"/>
      <c r="L237" s="48"/>
      <c r="M237" s="224"/>
      <c r="N237" s="225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0" t="s">
        <v>162</v>
      </c>
      <c r="AU237" s="20" t="s">
        <v>88</v>
      </c>
    </row>
    <row r="238" s="2" customFormat="1" ht="16.5" customHeight="1">
      <c r="A238" s="42"/>
      <c r="B238" s="43"/>
      <c r="C238" s="208" t="s">
        <v>743</v>
      </c>
      <c r="D238" s="208" t="s">
        <v>149</v>
      </c>
      <c r="E238" s="209" t="s">
        <v>4731</v>
      </c>
      <c r="F238" s="210" t="s">
        <v>4732</v>
      </c>
      <c r="G238" s="211" t="s">
        <v>746</v>
      </c>
      <c r="H238" s="212">
        <v>1</v>
      </c>
      <c r="I238" s="213"/>
      <c r="J238" s="214">
        <f>ROUND(I238*H238,2)</f>
        <v>0</v>
      </c>
      <c r="K238" s="210" t="s">
        <v>32</v>
      </c>
      <c r="L238" s="48"/>
      <c r="M238" s="215" t="s">
        <v>32</v>
      </c>
      <c r="N238" s="216" t="s">
        <v>49</v>
      </c>
      <c r="O238" s="88"/>
      <c r="P238" s="217">
        <f>O238*H238</f>
        <v>0</v>
      </c>
      <c r="Q238" s="217">
        <v>0</v>
      </c>
      <c r="R238" s="217">
        <f>Q238*H238</f>
        <v>0</v>
      </c>
      <c r="S238" s="217">
        <v>0</v>
      </c>
      <c r="T238" s="218">
        <f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R238" s="219" t="s">
        <v>362</v>
      </c>
      <c r="AT238" s="219" t="s">
        <v>149</v>
      </c>
      <c r="AU238" s="219" t="s">
        <v>88</v>
      </c>
      <c r="AY238" s="20" t="s">
        <v>146</v>
      </c>
      <c r="BE238" s="220">
        <f>IF(N238="základní",J238,0)</f>
        <v>0</v>
      </c>
      <c r="BF238" s="220">
        <f>IF(N238="snížená",J238,0)</f>
        <v>0</v>
      </c>
      <c r="BG238" s="220">
        <f>IF(N238="zákl. přenesená",J238,0)</f>
        <v>0</v>
      </c>
      <c r="BH238" s="220">
        <f>IF(N238="sníž. přenesená",J238,0)</f>
        <v>0</v>
      </c>
      <c r="BI238" s="220">
        <f>IF(N238="nulová",J238,0)</f>
        <v>0</v>
      </c>
      <c r="BJ238" s="20" t="s">
        <v>86</v>
      </c>
      <c r="BK238" s="220">
        <f>ROUND(I238*H238,2)</f>
        <v>0</v>
      </c>
      <c r="BL238" s="20" t="s">
        <v>362</v>
      </c>
      <c r="BM238" s="219" t="s">
        <v>1070</v>
      </c>
    </row>
    <row r="239" s="2" customFormat="1">
      <c r="A239" s="42"/>
      <c r="B239" s="43"/>
      <c r="C239" s="44"/>
      <c r="D239" s="221" t="s">
        <v>155</v>
      </c>
      <c r="E239" s="44"/>
      <c r="F239" s="222" t="s">
        <v>4732</v>
      </c>
      <c r="G239" s="44"/>
      <c r="H239" s="44"/>
      <c r="I239" s="223"/>
      <c r="J239" s="44"/>
      <c r="K239" s="44"/>
      <c r="L239" s="48"/>
      <c r="M239" s="224"/>
      <c r="N239" s="225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0" t="s">
        <v>155</v>
      </c>
      <c r="AU239" s="20" t="s">
        <v>88</v>
      </c>
    </row>
    <row r="240" s="2" customFormat="1">
      <c r="A240" s="42"/>
      <c r="B240" s="43"/>
      <c r="C240" s="44"/>
      <c r="D240" s="221" t="s">
        <v>162</v>
      </c>
      <c r="E240" s="44"/>
      <c r="F240" s="228" t="s">
        <v>4733</v>
      </c>
      <c r="G240" s="44"/>
      <c r="H240" s="44"/>
      <c r="I240" s="223"/>
      <c r="J240" s="44"/>
      <c r="K240" s="44"/>
      <c r="L240" s="48"/>
      <c r="M240" s="224"/>
      <c r="N240" s="225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0" t="s">
        <v>162</v>
      </c>
      <c r="AU240" s="20" t="s">
        <v>88</v>
      </c>
    </row>
    <row r="241" s="2" customFormat="1" ht="49.05" customHeight="1">
      <c r="A241" s="42"/>
      <c r="B241" s="43"/>
      <c r="C241" s="208" t="s">
        <v>749</v>
      </c>
      <c r="D241" s="208" t="s">
        <v>149</v>
      </c>
      <c r="E241" s="209" t="s">
        <v>4734</v>
      </c>
      <c r="F241" s="210" t="s">
        <v>4674</v>
      </c>
      <c r="G241" s="211" t="s">
        <v>4666</v>
      </c>
      <c r="H241" s="212">
        <v>10.699999999999999</v>
      </c>
      <c r="I241" s="213"/>
      <c r="J241" s="214">
        <f>ROUND(I241*H241,2)</f>
        <v>0</v>
      </c>
      <c r="K241" s="210" t="s">
        <v>32</v>
      </c>
      <c r="L241" s="48"/>
      <c r="M241" s="215" t="s">
        <v>32</v>
      </c>
      <c r="N241" s="216" t="s">
        <v>49</v>
      </c>
      <c r="O241" s="88"/>
      <c r="P241" s="217">
        <f>O241*H241</f>
        <v>0</v>
      </c>
      <c r="Q241" s="217">
        <v>5</v>
      </c>
      <c r="R241" s="217">
        <f>Q241*H241</f>
        <v>53.5</v>
      </c>
      <c r="S241" s="217">
        <v>0</v>
      </c>
      <c r="T241" s="218">
        <f>S241*H241</f>
        <v>0</v>
      </c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R241" s="219" t="s">
        <v>362</v>
      </c>
      <c r="AT241" s="219" t="s">
        <v>149</v>
      </c>
      <c r="AU241" s="219" t="s">
        <v>88</v>
      </c>
      <c r="AY241" s="20" t="s">
        <v>146</v>
      </c>
      <c r="BE241" s="220">
        <f>IF(N241="základní",J241,0)</f>
        <v>0</v>
      </c>
      <c r="BF241" s="220">
        <f>IF(N241="snížená",J241,0)</f>
        <v>0</v>
      </c>
      <c r="BG241" s="220">
        <f>IF(N241="zákl. přenesená",J241,0)</f>
        <v>0</v>
      </c>
      <c r="BH241" s="220">
        <f>IF(N241="sníž. přenesená",J241,0)</f>
        <v>0</v>
      </c>
      <c r="BI241" s="220">
        <f>IF(N241="nulová",J241,0)</f>
        <v>0</v>
      </c>
      <c r="BJ241" s="20" t="s">
        <v>86</v>
      </c>
      <c r="BK241" s="220">
        <f>ROUND(I241*H241,2)</f>
        <v>0</v>
      </c>
      <c r="BL241" s="20" t="s">
        <v>362</v>
      </c>
      <c r="BM241" s="219" t="s">
        <v>1081</v>
      </c>
    </row>
    <row r="242" s="2" customFormat="1">
      <c r="A242" s="42"/>
      <c r="B242" s="43"/>
      <c r="C242" s="44"/>
      <c r="D242" s="221" t="s">
        <v>155</v>
      </c>
      <c r="E242" s="44"/>
      <c r="F242" s="222" t="s">
        <v>4674</v>
      </c>
      <c r="G242" s="44"/>
      <c r="H242" s="44"/>
      <c r="I242" s="223"/>
      <c r="J242" s="44"/>
      <c r="K242" s="44"/>
      <c r="L242" s="48"/>
      <c r="M242" s="224"/>
      <c r="N242" s="225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0" t="s">
        <v>155</v>
      </c>
      <c r="AU242" s="20" t="s">
        <v>88</v>
      </c>
    </row>
    <row r="243" s="2" customFormat="1">
      <c r="A243" s="42"/>
      <c r="B243" s="43"/>
      <c r="C243" s="44"/>
      <c r="D243" s="221" t="s">
        <v>162</v>
      </c>
      <c r="E243" s="44"/>
      <c r="F243" s="228" t="s">
        <v>4735</v>
      </c>
      <c r="G243" s="44"/>
      <c r="H243" s="44"/>
      <c r="I243" s="223"/>
      <c r="J243" s="44"/>
      <c r="K243" s="44"/>
      <c r="L243" s="48"/>
      <c r="M243" s="224"/>
      <c r="N243" s="225"/>
      <c r="O243" s="88"/>
      <c r="P243" s="88"/>
      <c r="Q243" s="88"/>
      <c r="R243" s="88"/>
      <c r="S243" s="88"/>
      <c r="T243" s="89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T243" s="20" t="s">
        <v>162</v>
      </c>
      <c r="AU243" s="20" t="s">
        <v>88</v>
      </c>
    </row>
    <row r="244" s="2" customFormat="1" ht="49.05" customHeight="1">
      <c r="A244" s="42"/>
      <c r="B244" s="43"/>
      <c r="C244" s="208" t="s">
        <v>755</v>
      </c>
      <c r="D244" s="208" t="s">
        <v>149</v>
      </c>
      <c r="E244" s="209" t="s">
        <v>4736</v>
      </c>
      <c r="F244" s="210" t="s">
        <v>4674</v>
      </c>
      <c r="G244" s="211" t="s">
        <v>4666</v>
      </c>
      <c r="H244" s="212">
        <v>1.2</v>
      </c>
      <c r="I244" s="213"/>
      <c r="J244" s="214">
        <f>ROUND(I244*H244,2)</f>
        <v>0</v>
      </c>
      <c r="K244" s="210" t="s">
        <v>32</v>
      </c>
      <c r="L244" s="48"/>
      <c r="M244" s="215" t="s">
        <v>32</v>
      </c>
      <c r="N244" s="216" t="s">
        <v>49</v>
      </c>
      <c r="O244" s="88"/>
      <c r="P244" s="217">
        <f>O244*H244</f>
        <v>0</v>
      </c>
      <c r="Q244" s="217">
        <v>7</v>
      </c>
      <c r="R244" s="217">
        <f>Q244*H244</f>
        <v>8.4000000000000004</v>
      </c>
      <c r="S244" s="217">
        <v>0</v>
      </c>
      <c r="T244" s="218">
        <f>S244*H244</f>
        <v>0</v>
      </c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R244" s="219" t="s">
        <v>362</v>
      </c>
      <c r="AT244" s="219" t="s">
        <v>149</v>
      </c>
      <c r="AU244" s="219" t="s">
        <v>88</v>
      </c>
      <c r="AY244" s="20" t="s">
        <v>146</v>
      </c>
      <c r="BE244" s="220">
        <f>IF(N244="základní",J244,0)</f>
        <v>0</v>
      </c>
      <c r="BF244" s="220">
        <f>IF(N244="snížená",J244,0)</f>
        <v>0</v>
      </c>
      <c r="BG244" s="220">
        <f>IF(N244="zákl. přenesená",J244,0)</f>
        <v>0</v>
      </c>
      <c r="BH244" s="220">
        <f>IF(N244="sníž. přenesená",J244,0)</f>
        <v>0</v>
      </c>
      <c r="BI244" s="220">
        <f>IF(N244="nulová",J244,0)</f>
        <v>0</v>
      </c>
      <c r="BJ244" s="20" t="s">
        <v>86</v>
      </c>
      <c r="BK244" s="220">
        <f>ROUND(I244*H244,2)</f>
        <v>0</v>
      </c>
      <c r="BL244" s="20" t="s">
        <v>362</v>
      </c>
      <c r="BM244" s="219" t="s">
        <v>1101</v>
      </c>
    </row>
    <row r="245" s="2" customFormat="1">
      <c r="A245" s="42"/>
      <c r="B245" s="43"/>
      <c r="C245" s="44"/>
      <c r="D245" s="221" t="s">
        <v>155</v>
      </c>
      <c r="E245" s="44"/>
      <c r="F245" s="222" t="s">
        <v>4674</v>
      </c>
      <c r="G245" s="44"/>
      <c r="H245" s="44"/>
      <c r="I245" s="223"/>
      <c r="J245" s="44"/>
      <c r="K245" s="44"/>
      <c r="L245" s="48"/>
      <c r="M245" s="224"/>
      <c r="N245" s="225"/>
      <c r="O245" s="88"/>
      <c r="P245" s="88"/>
      <c r="Q245" s="88"/>
      <c r="R245" s="88"/>
      <c r="S245" s="88"/>
      <c r="T245" s="89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T245" s="20" t="s">
        <v>155</v>
      </c>
      <c r="AU245" s="20" t="s">
        <v>88</v>
      </c>
    </row>
    <row r="246" s="2" customFormat="1">
      <c r="A246" s="42"/>
      <c r="B246" s="43"/>
      <c r="C246" s="44"/>
      <c r="D246" s="221" t="s">
        <v>162</v>
      </c>
      <c r="E246" s="44"/>
      <c r="F246" s="228" t="s">
        <v>4737</v>
      </c>
      <c r="G246" s="44"/>
      <c r="H246" s="44"/>
      <c r="I246" s="223"/>
      <c r="J246" s="44"/>
      <c r="K246" s="44"/>
      <c r="L246" s="48"/>
      <c r="M246" s="224"/>
      <c r="N246" s="225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0" t="s">
        <v>162</v>
      </c>
      <c r="AU246" s="20" t="s">
        <v>88</v>
      </c>
    </row>
    <row r="247" s="2" customFormat="1" ht="24.15" customHeight="1">
      <c r="A247" s="42"/>
      <c r="B247" s="43"/>
      <c r="C247" s="208" t="s">
        <v>762</v>
      </c>
      <c r="D247" s="208" t="s">
        <v>149</v>
      </c>
      <c r="E247" s="209" t="s">
        <v>4738</v>
      </c>
      <c r="F247" s="210" t="s">
        <v>4683</v>
      </c>
      <c r="G247" s="211" t="s">
        <v>4550</v>
      </c>
      <c r="H247" s="212">
        <v>1</v>
      </c>
      <c r="I247" s="213"/>
      <c r="J247" s="214">
        <f>ROUND(I247*H247,2)</f>
        <v>0</v>
      </c>
      <c r="K247" s="210" t="s">
        <v>32</v>
      </c>
      <c r="L247" s="48"/>
      <c r="M247" s="215" t="s">
        <v>32</v>
      </c>
      <c r="N247" s="216" t="s">
        <v>49</v>
      </c>
      <c r="O247" s="88"/>
      <c r="P247" s="217">
        <f>O247*H247</f>
        <v>0</v>
      </c>
      <c r="Q247" s="217">
        <v>0</v>
      </c>
      <c r="R247" s="217">
        <f>Q247*H247</f>
        <v>0</v>
      </c>
      <c r="S247" s="217">
        <v>0</v>
      </c>
      <c r="T247" s="218">
        <f>S247*H247</f>
        <v>0</v>
      </c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R247" s="219" t="s">
        <v>362</v>
      </c>
      <c r="AT247" s="219" t="s">
        <v>149</v>
      </c>
      <c r="AU247" s="219" t="s">
        <v>88</v>
      </c>
      <c r="AY247" s="20" t="s">
        <v>146</v>
      </c>
      <c r="BE247" s="220">
        <f>IF(N247="základní",J247,0)</f>
        <v>0</v>
      </c>
      <c r="BF247" s="220">
        <f>IF(N247="snížená",J247,0)</f>
        <v>0</v>
      </c>
      <c r="BG247" s="220">
        <f>IF(N247="zákl. přenesená",J247,0)</f>
        <v>0</v>
      </c>
      <c r="BH247" s="220">
        <f>IF(N247="sníž. přenesená",J247,0)</f>
        <v>0</v>
      </c>
      <c r="BI247" s="220">
        <f>IF(N247="nulová",J247,0)</f>
        <v>0</v>
      </c>
      <c r="BJ247" s="20" t="s">
        <v>86</v>
      </c>
      <c r="BK247" s="220">
        <f>ROUND(I247*H247,2)</f>
        <v>0</v>
      </c>
      <c r="BL247" s="20" t="s">
        <v>362</v>
      </c>
      <c r="BM247" s="219" t="s">
        <v>1114</v>
      </c>
    </row>
    <row r="248" s="2" customFormat="1">
      <c r="A248" s="42"/>
      <c r="B248" s="43"/>
      <c r="C248" s="44"/>
      <c r="D248" s="221" t="s">
        <v>155</v>
      </c>
      <c r="E248" s="44"/>
      <c r="F248" s="222" t="s">
        <v>4683</v>
      </c>
      <c r="G248" s="44"/>
      <c r="H248" s="44"/>
      <c r="I248" s="223"/>
      <c r="J248" s="44"/>
      <c r="K248" s="44"/>
      <c r="L248" s="48"/>
      <c r="M248" s="224"/>
      <c r="N248" s="225"/>
      <c r="O248" s="88"/>
      <c r="P248" s="88"/>
      <c r="Q248" s="88"/>
      <c r="R248" s="88"/>
      <c r="S248" s="88"/>
      <c r="T248" s="89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T248" s="20" t="s">
        <v>155</v>
      </c>
      <c r="AU248" s="20" t="s">
        <v>88</v>
      </c>
    </row>
    <row r="249" s="2" customFormat="1">
      <c r="A249" s="42"/>
      <c r="B249" s="43"/>
      <c r="C249" s="44"/>
      <c r="D249" s="221" t="s">
        <v>162</v>
      </c>
      <c r="E249" s="44"/>
      <c r="F249" s="228" t="s">
        <v>4684</v>
      </c>
      <c r="G249" s="44"/>
      <c r="H249" s="44"/>
      <c r="I249" s="223"/>
      <c r="J249" s="44"/>
      <c r="K249" s="44"/>
      <c r="L249" s="48"/>
      <c r="M249" s="224"/>
      <c r="N249" s="225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T249" s="20" t="s">
        <v>162</v>
      </c>
      <c r="AU249" s="20" t="s">
        <v>88</v>
      </c>
    </row>
    <row r="250" s="12" customFormat="1" ht="25.92" customHeight="1">
      <c r="A250" s="12"/>
      <c r="B250" s="192"/>
      <c r="C250" s="193"/>
      <c r="D250" s="194" t="s">
        <v>77</v>
      </c>
      <c r="E250" s="195" t="s">
        <v>2693</v>
      </c>
      <c r="F250" s="195" t="s">
        <v>2694</v>
      </c>
      <c r="G250" s="193"/>
      <c r="H250" s="193"/>
      <c r="I250" s="196"/>
      <c r="J250" s="197">
        <f>BK250</f>
        <v>0</v>
      </c>
      <c r="K250" s="193"/>
      <c r="L250" s="198"/>
      <c r="M250" s="199"/>
      <c r="N250" s="200"/>
      <c r="O250" s="200"/>
      <c r="P250" s="201">
        <f>SUM(P251:P286)</f>
        <v>0</v>
      </c>
      <c r="Q250" s="200"/>
      <c r="R250" s="201">
        <f>SUM(R251:R286)</f>
        <v>0</v>
      </c>
      <c r="S250" s="200"/>
      <c r="T250" s="202">
        <f>SUM(T251:T286)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03" t="s">
        <v>171</v>
      </c>
      <c r="AT250" s="204" t="s">
        <v>77</v>
      </c>
      <c r="AU250" s="204" t="s">
        <v>78</v>
      </c>
      <c r="AY250" s="203" t="s">
        <v>146</v>
      </c>
      <c r="BK250" s="205">
        <f>SUM(BK251:BK286)</f>
        <v>0</v>
      </c>
    </row>
    <row r="251" s="2" customFormat="1" ht="16.5" customHeight="1">
      <c r="A251" s="42"/>
      <c r="B251" s="43"/>
      <c r="C251" s="208" t="s">
        <v>768</v>
      </c>
      <c r="D251" s="208" t="s">
        <v>149</v>
      </c>
      <c r="E251" s="209" t="s">
        <v>4739</v>
      </c>
      <c r="F251" s="210" t="s">
        <v>4740</v>
      </c>
      <c r="G251" s="211" t="s">
        <v>2698</v>
      </c>
      <c r="H251" s="212">
        <v>80</v>
      </c>
      <c r="I251" s="213"/>
      <c r="J251" s="214">
        <f>ROUND(I251*H251,2)</f>
        <v>0</v>
      </c>
      <c r="K251" s="210" t="s">
        <v>32</v>
      </c>
      <c r="L251" s="48"/>
      <c r="M251" s="215" t="s">
        <v>32</v>
      </c>
      <c r="N251" s="216" t="s">
        <v>49</v>
      </c>
      <c r="O251" s="88"/>
      <c r="P251" s="217">
        <f>O251*H251</f>
        <v>0</v>
      </c>
      <c r="Q251" s="217">
        <v>0</v>
      </c>
      <c r="R251" s="217">
        <f>Q251*H251</f>
        <v>0</v>
      </c>
      <c r="S251" s="217">
        <v>0</v>
      </c>
      <c r="T251" s="218">
        <f>S251*H251</f>
        <v>0</v>
      </c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R251" s="219" t="s">
        <v>2699</v>
      </c>
      <c r="AT251" s="219" t="s">
        <v>149</v>
      </c>
      <c r="AU251" s="219" t="s">
        <v>86</v>
      </c>
      <c r="AY251" s="20" t="s">
        <v>146</v>
      </c>
      <c r="BE251" s="220">
        <f>IF(N251="základní",J251,0)</f>
        <v>0</v>
      </c>
      <c r="BF251" s="220">
        <f>IF(N251="snížená",J251,0)</f>
        <v>0</v>
      </c>
      <c r="BG251" s="220">
        <f>IF(N251="zákl. přenesená",J251,0)</f>
        <v>0</v>
      </c>
      <c r="BH251" s="220">
        <f>IF(N251="sníž. přenesená",J251,0)</f>
        <v>0</v>
      </c>
      <c r="BI251" s="220">
        <f>IF(N251="nulová",J251,0)</f>
        <v>0</v>
      </c>
      <c r="BJ251" s="20" t="s">
        <v>86</v>
      </c>
      <c r="BK251" s="220">
        <f>ROUND(I251*H251,2)</f>
        <v>0</v>
      </c>
      <c r="BL251" s="20" t="s">
        <v>2699</v>
      </c>
      <c r="BM251" s="219" t="s">
        <v>1125</v>
      </c>
    </row>
    <row r="252" s="2" customFormat="1">
      <c r="A252" s="42"/>
      <c r="B252" s="43"/>
      <c r="C252" s="44"/>
      <c r="D252" s="221" t="s">
        <v>155</v>
      </c>
      <c r="E252" s="44"/>
      <c r="F252" s="222" t="s">
        <v>4740</v>
      </c>
      <c r="G252" s="44"/>
      <c r="H252" s="44"/>
      <c r="I252" s="223"/>
      <c r="J252" s="44"/>
      <c r="K252" s="44"/>
      <c r="L252" s="48"/>
      <c r="M252" s="224"/>
      <c r="N252" s="22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0" t="s">
        <v>155</v>
      </c>
      <c r="AU252" s="20" t="s">
        <v>86</v>
      </c>
    </row>
    <row r="253" s="2" customFormat="1">
      <c r="A253" s="42"/>
      <c r="B253" s="43"/>
      <c r="C253" s="44"/>
      <c r="D253" s="221" t="s">
        <v>162</v>
      </c>
      <c r="E253" s="44"/>
      <c r="F253" s="228" t="s">
        <v>4741</v>
      </c>
      <c r="G253" s="44"/>
      <c r="H253" s="44"/>
      <c r="I253" s="223"/>
      <c r="J253" s="44"/>
      <c r="K253" s="44"/>
      <c r="L253" s="48"/>
      <c r="M253" s="224"/>
      <c r="N253" s="225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T253" s="20" t="s">
        <v>162</v>
      </c>
      <c r="AU253" s="20" t="s">
        <v>86</v>
      </c>
    </row>
    <row r="254" s="2" customFormat="1" ht="24.15" customHeight="1">
      <c r="A254" s="42"/>
      <c r="B254" s="43"/>
      <c r="C254" s="208" t="s">
        <v>774</v>
      </c>
      <c r="D254" s="208" t="s">
        <v>149</v>
      </c>
      <c r="E254" s="209" t="s">
        <v>4742</v>
      </c>
      <c r="F254" s="210" t="s">
        <v>4743</v>
      </c>
      <c r="G254" s="211" t="s">
        <v>2698</v>
      </c>
      <c r="H254" s="212">
        <v>64</v>
      </c>
      <c r="I254" s="213"/>
      <c r="J254" s="214">
        <f>ROUND(I254*H254,2)</f>
        <v>0</v>
      </c>
      <c r="K254" s="210" t="s">
        <v>32</v>
      </c>
      <c r="L254" s="48"/>
      <c r="M254" s="215" t="s">
        <v>32</v>
      </c>
      <c r="N254" s="216" t="s">
        <v>49</v>
      </c>
      <c r="O254" s="88"/>
      <c r="P254" s="217">
        <f>O254*H254</f>
        <v>0</v>
      </c>
      <c r="Q254" s="217">
        <v>0</v>
      </c>
      <c r="R254" s="217">
        <f>Q254*H254</f>
        <v>0</v>
      </c>
      <c r="S254" s="217">
        <v>0</v>
      </c>
      <c r="T254" s="218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19" t="s">
        <v>2699</v>
      </c>
      <c r="AT254" s="219" t="s">
        <v>149</v>
      </c>
      <c r="AU254" s="219" t="s">
        <v>86</v>
      </c>
      <c r="AY254" s="20" t="s">
        <v>146</v>
      </c>
      <c r="BE254" s="220">
        <f>IF(N254="základní",J254,0)</f>
        <v>0</v>
      </c>
      <c r="BF254" s="220">
        <f>IF(N254="snížená",J254,0)</f>
        <v>0</v>
      </c>
      <c r="BG254" s="220">
        <f>IF(N254="zákl. přenesená",J254,0)</f>
        <v>0</v>
      </c>
      <c r="BH254" s="220">
        <f>IF(N254="sníž. přenesená",J254,0)</f>
        <v>0</v>
      </c>
      <c r="BI254" s="220">
        <f>IF(N254="nulová",J254,0)</f>
        <v>0</v>
      </c>
      <c r="BJ254" s="20" t="s">
        <v>86</v>
      </c>
      <c r="BK254" s="220">
        <f>ROUND(I254*H254,2)</f>
        <v>0</v>
      </c>
      <c r="BL254" s="20" t="s">
        <v>2699</v>
      </c>
      <c r="BM254" s="219" t="s">
        <v>1137</v>
      </c>
    </row>
    <row r="255" s="2" customFormat="1">
      <c r="A255" s="42"/>
      <c r="B255" s="43"/>
      <c r="C255" s="44"/>
      <c r="D255" s="221" t="s">
        <v>155</v>
      </c>
      <c r="E255" s="44"/>
      <c r="F255" s="222" t="s">
        <v>4743</v>
      </c>
      <c r="G255" s="44"/>
      <c r="H255" s="44"/>
      <c r="I255" s="223"/>
      <c r="J255" s="44"/>
      <c r="K255" s="44"/>
      <c r="L255" s="48"/>
      <c r="M255" s="224"/>
      <c r="N255" s="225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0" t="s">
        <v>155</v>
      </c>
      <c r="AU255" s="20" t="s">
        <v>86</v>
      </c>
    </row>
    <row r="256" s="2" customFormat="1">
      <c r="A256" s="42"/>
      <c r="B256" s="43"/>
      <c r="C256" s="44"/>
      <c r="D256" s="221" t="s">
        <v>162</v>
      </c>
      <c r="E256" s="44"/>
      <c r="F256" s="228" t="s">
        <v>4744</v>
      </c>
      <c r="G256" s="44"/>
      <c r="H256" s="44"/>
      <c r="I256" s="223"/>
      <c r="J256" s="44"/>
      <c r="K256" s="44"/>
      <c r="L256" s="48"/>
      <c r="M256" s="224"/>
      <c r="N256" s="225"/>
      <c r="O256" s="88"/>
      <c r="P256" s="88"/>
      <c r="Q256" s="88"/>
      <c r="R256" s="88"/>
      <c r="S256" s="88"/>
      <c r="T256" s="89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T256" s="20" t="s">
        <v>162</v>
      </c>
      <c r="AU256" s="20" t="s">
        <v>86</v>
      </c>
    </row>
    <row r="257" s="2" customFormat="1" ht="44.25" customHeight="1">
      <c r="A257" s="42"/>
      <c r="B257" s="43"/>
      <c r="C257" s="208" t="s">
        <v>781</v>
      </c>
      <c r="D257" s="208" t="s">
        <v>149</v>
      </c>
      <c r="E257" s="209" t="s">
        <v>4745</v>
      </c>
      <c r="F257" s="210" t="s">
        <v>4746</v>
      </c>
      <c r="G257" s="211" t="s">
        <v>3314</v>
      </c>
      <c r="H257" s="286"/>
      <c r="I257" s="213"/>
      <c r="J257" s="214">
        <f>ROUND(I257*H257,2)</f>
        <v>0</v>
      </c>
      <c r="K257" s="210" t="s">
        <v>32</v>
      </c>
      <c r="L257" s="48"/>
      <c r="M257" s="215" t="s">
        <v>32</v>
      </c>
      <c r="N257" s="216" t="s">
        <v>49</v>
      </c>
      <c r="O257" s="88"/>
      <c r="P257" s="217">
        <f>O257*H257</f>
        <v>0</v>
      </c>
      <c r="Q257" s="217">
        <v>0</v>
      </c>
      <c r="R257" s="217">
        <f>Q257*H257</f>
        <v>0</v>
      </c>
      <c r="S257" s="217">
        <v>0</v>
      </c>
      <c r="T257" s="218">
        <f>S257*H257</f>
        <v>0</v>
      </c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R257" s="219" t="s">
        <v>2699</v>
      </c>
      <c r="AT257" s="219" t="s">
        <v>149</v>
      </c>
      <c r="AU257" s="219" t="s">
        <v>86</v>
      </c>
      <c r="AY257" s="20" t="s">
        <v>146</v>
      </c>
      <c r="BE257" s="220">
        <f>IF(N257="základní",J257,0)</f>
        <v>0</v>
      </c>
      <c r="BF257" s="220">
        <f>IF(N257="snížená",J257,0)</f>
        <v>0</v>
      </c>
      <c r="BG257" s="220">
        <f>IF(N257="zákl. přenesená",J257,0)</f>
        <v>0</v>
      </c>
      <c r="BH257" s="220">
        <f>IF(N257="sníž. přenesená",J257,0)</f>
        <v>0</v>
      </c>
      <c r="BI257" s="220">
        <f>IF(N257="nulová",J257,0)</f>
        <v>0</v>
      </c>
      <c r="BJ257" s="20" t="s">
        <v>86</v>
      </c>
      <c r="BK257" s="220">
        <f>ROUND(I257*H257,2)</f>
        <v>0</v>
      </c>
      <c r="BL257" s="20" t="s">
        <v>2699</v>
      </c>
      <c r="BM257" s="219" t="s">
        <v>1152</v>
      </c>
    </row>
    <row r="258" s="2" customFormat="1">
      <c r="A258" s="42"/>
      <c r="B258" s="43"/>
      <c r="C258" s="44"/>
      <c r="D258" s="221" t="s">
        <v>155</v>
      </c>
      <c r="E258" s="44"/>
      <c r="F258" s="222" t="s">
        <v>4746</v>
      </c>
      <c r="G258" s="44"/>
      <c r="H258" s="44"/>
      <c r="I258" s="223"/>
      <c r="J258" s="44"/>
      <c r="K258" s="44"/>
      <c r="L258" s="48"/>
      <c r="M258" s="224"/>
      <c r="N258" s="225"/>
      <c r="O258" s="88"/>
      <c r="P258" s="88"/>
      <c r="Q258" s="88"/>
      <c r="R258" s="88"/>
      <c r="S258" s="88"/>
      <c r="T258" s="89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T258" s="20" t="s">
        <v>155</v>
      </c>
      <c r="AU258" s="20" t="s">
        <v>86</v>
      </c>
    </row>
    <row r="259" s="2" customFormat="1">
      <c r="A259" s="42"/>
      <c r="B259" s="43"/>
      <c r="C259" s="44"/>
      <c r="D259" s="221" t="s">
        <v>162</v>
      </c>
      <c r="E259" s="44"/>
      <c r="F259" s="228" t="s">
        <v>4747</v>
      </c>
      <c r="G259" s="44"/>
      <c r="H259" s="44"/>
      <c r="I259" s="223"/>
      <c r="J259" s="44"/>
      <c r="K259" s="44"/>
      <c r="L259" s="48"/>
      <c r="M259" s="224"/>
      <c r="N259" s="225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T259" s="20" t="s">
        <v>162</v>
      </c>
      <c r="AU259" s="20" t="s">
        <v>86</v>
      </c>
    </row>
    <row r="260" s="2" customFormat="1" ht="37.8" customHeight="1">
      <c r="A260" s="42"/>
      <c r="B260" s="43"/>
      <c r="C260" s="208" t="s">
        <v>787</v>
      </c>
      <c r="D260" s="208" t="s">
        <v>149</v>
      </c>
      <c r="E260" s="209" t="s">
        <v>4748</v>
      </c>
      <c r="F260" s="210" t="s">
        <v>4749</v>
      </c>
      <c r="G260" s="211" t="s">
        <v>3314</v>
      </c>
      <c r="H260" s="286"/>
      <c r="I260" s="213"/>
      <c r="J260" s="214">
        <f>ROUND(I260*H260,2)</f>
        <v>0</v>
      </c>
      <c r="K260" s="210" t="s">
        <v>32</v>
      </c>
      <c r="L260" s="48"/>
      <c r="M260" s="215" t="s">
        <v>32</v>
      </c>
      <c r="N260" s="216" t="s">
        <v>49</v>
      </c>
      <c r="O260" s="88"/>
      <c r="P260" s="217">
        <f>O260*H260</f>
        <v>0</v>
      </c>
      <c r="Q260" s="217">
        <v>0</v>
      </c>
      <c r="R260" s="217">
        <f>Q260*H260</f>
        <v>0</v>
      </c>
      <c r="S260" s="217">
        <v>0</v>
      </c>
      <c r="T260" s="218">
        <f>S260*H260</f>
        <v>0</v>
      </c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R260" s="219" t="s">
        <v>2699</v>
      </c>
      <c r="AT260" s="219" t="s">
        <v>149</v>
      </c>
      <c r="AU260" s="219" t="s">
        <v>86</v>
      </c>
      <c r="AY260" s="20" t="s">
        <v>146</v>
      </c>
      <c r="BE260" s="220">
        <f>IF(N260="základní",J260,0)</f>
        <v>0</v>
      </c>
      <c r="BF260" s="220">
        <f>IF(N260="snížená",J260,0)</f>
        <v>0</v>
      </c>
      <c r="BG260" s="220">
        <f>IF(N260="zákl. přenesená",J260,0)</f>
        <v>0</v>
      </c>
      <c r="BH260" s="220">
        <f>IF(N260="sníž. přenesená",J260,0)</f>
        <v>0</v>
      </c>
      <c r="BI260" s="220">
        <f>IF(N260="nulová",J260,0)</f>
        <v>0</v>
      </c>
      <c r="BJ260" s="20" t="s">
        <v>86</v>
      </c>
      <c r="BK260" s="220">
        <f>ROUND(I260*H260,2)</f>
        <v>0</v>
      </c>
      <c r="BL260" s="20" t="s">
        <v>2699</v>
      </c>
      <c r="BM260" s="219" t="s">
        <v>1165</v>
      </c>
    </row>
    <row r="261" s="2" customFormat="1">
      <c r="A261" s="42"/>
      <c r="B261" s="43"/>
      <c r="C261" s="44"/>
      <c r="D261" s="221" t="s">
        <v>155</v>
      </c>
      <c r="E261" s="44"/>
      <c r="F261" s="222" t="s">
        <v>4749</v>
      </c>
      <c r="G261" s="44"/>
      <c r="H261" s="44"/>
      <c r="I261" s="223"/>
      <c r="J261" s="44"/>
      <c r="K261" s="44"/>
      <c r="L261" s="48"/>
      <c r="M261" s="224"/>
      <c r="N261" s="225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0" t="s">
        <v>155</v>
      </c>
      <c r="AU261" s="20" t="s">
        <v>86</v>
      </c>
    </row>
    <row r="262" s="2" customFormat="1">
      <c r="A262" s="42"/>
      <c r="B262" s="43"/>
      <c r="C262" s="44"/>
      <c r="D262" s="221" t="s">
        <v>162</v>
      </c>
      <c r="E262" s="44"/>
      <c r="F262" s="228" t="s">
        <v>4750</v>
      </c>
      <c r="G262" s="44"/>
      <c r="H262" s="44"/>
      <c r="I262" s="223"/>
      <c r="J262" s="44"/>
      <c r="K262" s="44"/>
      <c r="L262" s="48"/>
      <c r="M262" s="224"/>
      <c r="N262" s="225"/>
      <c r="O262" s="88"/>
      <c r="P262" s="88"/>
      <c r="Q262" s="88"/>
      <c r="R262" s="88"/>
      <c r="S262" s="88"/>
      <c r="T262" s="89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T262" s="20" t="s">
        <v>162</v>
      </c>
      <c r="AU262" s="20" t="s">
        <v>86</v>
      </c>
    </row>
    <row r="263" s="2" customFormat="1" ht="24.15" customHeight="1">
      <c r="A263" s="42"/>
      <c r="B263" s="43"/>
      <c r="C263" s="208" t="s">
        <v>793</v>
      </c>
      <c r="D263" s="208" t="s">
        <v>149</v>
      </c>
      <c r="E263" s="209" t="s">
        <v>4751</v>
      </c>
      <c r="F263" s="210" t="s">
        <v>4752</v>
      </c>
      <c r="G263" s="211" t="s">
        <v>746</v>
      </c>
      <c r="H263" s="212">
        <v>1</v>
      </c>
      <c r="I263" s="213"/>
      <c r="J263" s="214">
        <f>ROUND(I263*H263,2)</f>
        <v>0</v>
      </c>
      <c r="K263" s="210" t="s">
        <v>32</v>
      </c>
      <c r="L263" s="48"/>
      <c r="M263" s="215" t="s">
        <v>32</v>
      </c>
      <c r="N263" s="216" t="s">
        <v>49</v>
      </c>
      <c r="O263" s="88"/>
      <c r="P263" s="217">
        <f>O263*H263</f>
        <v>0</v>
      </c>
      <c r="Q263" s="217">
        <v>0</v>
      </c>
      <c r="R263" s="217">
        <f>Q263*H263</f>
        <v>0</v>
      </c>
      <c r="S263" s="217">
        <v>0</v>
      </c>
      <c r="T263" s="218">
        <f>S263*H263</f>
        <v>0</v>
      </c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R263" s="219" t="s">
        <v>2699</v>
      </c>
      <c r="AT263" s="219" t="s">
        <v>149</v>
      </c>
      <c r="AU263" s="219" t="s">
        <v>86</v>
      </c>
      <c r="AY263" s="20" t="s">
        <v>146</v>
      </c>
      <c r="BE263" s="220">
        <f>IF(N263="základní",J263,0)</f>
        <v>0</v>
      </c>
      <c r="BF263" s="220">
        <f>IF(N263="snížená",J263,0)</f>
        <v>0</v>
      </c>
      <c r="BG263" s="220">
        <f>IF(N263="zákl. přenesená",J263,0)</f>
        <v>0</v>
      </c>
      <c r="BH263" s="220">
        <f>IF(N263="sníž. přenesená",J263,0)</f>
        <v>0</v>
      </c>
      <c r="BI263" s="220">
        <f>IF(N263="nulová",J263,0)</f>
        <v>0</v>
      </c>
      <c r="BJ263" s="20" t="s">
        <v>86</v>
      </c>
      <c r="BK263" s="220">
        <f>ROUND(I263*H263,2)</f>
        <v>0</v>
      </c>
      <c r="BL263" s="20" t="s">
        <v>2699</v>
      </c>
      <c r="BM263" s="219" t="s">
        <v>1179</v>
      </c>
    </row>
    <row r="264" s="2" customFormat="1">
      <c r="A264" s="42"/>
      <c r="B264" s="43"/>
      <c r="C264" s="44"/>
      <c r="D264" s="221" t="s">
        <v>155</v>
      </c>
      <c r="E264" s="44"/>
      <c r="F264" s="222" t="s">
        <v>4752</v>
      </c>
      <c r="G264" s="44"/>
      <c r="H264" s="44"/>
      <c r="I264" s="223"/>
      <c r="J264" s="44"/>
      <c r="K264" s="44"/>
      <c r="L264" s="48"/>
      <c r="M264" s="224"/>
      <c r="N264" s="225"/>
      <c r="O264" s="88"/>
      <c r="P264" s="88"/>
      <c r="Q264" s="88"/>
      <c r="R264" s="88"/>
      <c r="S264" s="88"/>
      <c r="T264" s="89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T264" s="20" t="s">
        <v>155</v>
      </c>
      <c r="AU264" s="20" t="s">
        <v>86</v>
      </c>
    </row>
    <row r="265" s="2" customFormat="1">
      <c r="A265" s="42"/>
      <c r="B265" s="43"/>
      <c r="C265" s="44"/>
      <c r="D265" s="221" t="s">
        <v>162</v>
      </c>
      <c r="E265" s="44"/>
      <c r="F265" s="228" t="s">
        <v>4753</v>
      </c>
      <c r="G265" s="44"/>
      <c r="H265" s="44"/>
      <c r="I265" s="223"/>
      <c r="J265" s="44"/>
      <c r="K265" s="44"/>
      <c r="L265" s="48"/>
      <c r="M265" s="224"/>
      <c r="N265" s="225"/>
      <c r="O265" s="88"/>
      <c r="P265" s="88"/>
      <c r="Q265" s="88"/>
      <c r="R265" s="88"/>
      <c r="S265" s="88"/>
      <c r="T265" s="89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T265" s="20" t="s">
        <v>162</v>
      </c>
      <c r="AU265" s="20" t="s">
        <v>86</v>
      </c>
    </row>
    <row r="266" s="2" customFormat="1" ht="16.5" customHeight="1">
      <c r="A266" s="42"/>
      <c r="B266" s="43"/>
      <c r="C266" s="208" t="s">
        <v>799</v>
      </c>
      <c r="D266" s="208" t="s">
        <v>149</v>
      </c>
      <c r="E266" s="209" t="s">
        <v>4754</v>
      </c>
      <c r="F266" s="210" t="s">
        <v>4755</v>
      </c>
      <c r="G266" s="211" t="s">
        <v>3314</v>
      </c>
      <c r="H266" s="286"/>
      <c r="I266" s="213"/>
      <c r="J266" s="214">
        <f>ROUND(I266*H266,2)</f>
        <v>0</v>
      </c>
      <c r="K266" s="210" t="s">
        <v>32</v>
      </c>
      <c r="L266" s="48"/>
      <c r="M266" s="215" t="s">
        <v>32</v>
      </c>
      <c r="N266" s="216" t="s">
        <v>49</v>
      </c>
      <c r="O266" s="88"/>
      <c r="P266" s="217">
        <f>O266*H266</f>
        <v>0</v>
      </c>
      <c r="Q266" s="217">
        <v>0</v>
      </c>
      <c r="R266" s="217">
        <f>Q266*H266</f>
        <v>0</v>
      </c>
      <c r="S266" s="217">
        <v>0</v>
      </c>
      <c r="T266" s="218">
        <f>S266*H266</f>
        <v>0</v>
      </c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R266" s="219" t="s">
        <v>2699</v>
      </c>
      <c r="AT266" s="219" t="s">
        <v>149</v>
      </c>
      <c r="AU266" s="219" t="s">
        <v>86</v>
      </c>
      <c r="AY266" s="20" t="s">
        <v>146</v>
      </c>
      <c r="BE266" s="220">
        <f>IF(N266="základní",J266,0)</f>
        <v>0</v>
      </c>
      <c r="BF266" s="220">
        <f>IF(N266="snížená",J266,0)</f>
        <v>0</v>
      </c>
      <c r="BG266" s="220">
        <f>IF(N266="zákl. přenesená",J266,0)</f>
        <v>0</v>
      </c>
      <c r="BH266" s="220">
        <f>IF(N266="sníž. přenesená",J266,0)</f>
        <v>0</v>
      </c>
      <c r="BI266" s="220">
        <f>IF(N266="nulová",J266,0)</f>
        <v>0</v>
      </c>
      <c r="BJ266" s="20" t="s">
        <v>86</v>
      </c>
      <c r="BK266" s="220">
        <f>ROUND(I266*H266,2)</f>
        <v>0</v>
      </c>
      <c r="BL266" s="20" t="s">
        <v>2699</v>
      </c>
      <c r="BM266" s="219" t="s">
        <v>1190</v>
      </c>
    </row>
    <row r="267" s="2" customFormat="1">
      <c r="A267" s="42"/>
      <c r="B267" s="43"/>
      <c r="C267" s="44"/>
      <c r="D267" s="221" t="s">
        <v>155</v>
      </c>
      <c r="E267" s="44"/>
      <c r="F267" s="222" t="s">
        <v>4755</v>
      </c>
      <c r="G267" s="44"/>
      <c r="H267" s="44"/>
      <c r="I267" s="223"/>
      <c r="J267" s="44"/>
      <c r="K267" s="44"/>
      <c r="L267" s="48"/>
      <c r="M267" s="224"/>
      <c r="N267" s="225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T267" s="20" t="s">
        <v>155</v>
      </c>
      <c r="AU267" s="20" t="s">
        <v>86</v>
      </c>
    </row>
    <row r="268" s="2" customFormat="1">
      <c r="A268" s="42"/>
      <c r="B268" s="43"/>
      <c r="C268" s="44"/>
      <c r="D268" s="221" t="s">
        <v>162</v>
      </c>
      <c r="E268" s="44"/>
      <c r="F268" s="228" t="s">
        <v>4756</v>
      </c>
      <c r="G268" s="44"/>
      <c r="H268" s="44"/>
      <c r="I268" s="223"/>
      <c r="J268" s="44"/>
      <c r="K268" s="44"/>
      <c r="L268" s="48"/>
      <c r="M268" s="224"/>
      <c r="N268" s="225"/>
      <c r="O268" s="88"/>
      <c r="P268" s="88"/>
      <c r="Q268" s="88"/>
      <c r="R268" s="88"/>
      <c r="S268" s="88"/>
      <c r="T268" s="89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T268" s="20" t="s">
        <v>162</v>
      </c>
      <c r="AU268" s="20" t="s">
        <v>86</v>
      </c>
    </row>
    <row r="269" s="2" customFormat="1" ht="16.5" customHeight="1">
      <c r="A269" s="42"/>
      <c r="B269" s="43"/>
      <c r="C269" s="208" t="s">
        <v>811</v>
      </c>
      <c r="D269" s="208" t="s">
        <v>149</v>
      </c>
      <c r="E269" s="209" t="s">
        <v>4757</v>
      </c>
      <c r="F269" s="210" t="s">
        <v>4758</v>
      </c>
      <c r="G269" s="211" t="s">
        <v>3314</v>
      </c>
      <c r="H269" s="286"/>
      <c r="I269" s="213"/>
      <c r="J269" s="214">
        <f>ROUND(I269*H269,2)</f>
        <v>0</v>
      </c>
      <c r="K269" s="210" t="s">
        <v>32</v>
      </c>
      <c r="L269" s="48"/>
      <c r="M269" s="215" t="s">
        <v>32</v>
      </c>
      <c r="N269" s="216" t="s">
        <v>49</v>
      </c>
      <c r="O269" s="88"/>
      <c r="P269" s="217">
        <f>O269*H269</f>
        <v>0</v>
      </c>
      <c r="Q269" s="217">
        <v>0</v>
      </c>
      <c r="R269" s="217">
        <f>Q269*H269</f>
        <v>0</v>
      </c>
      <c r="S269" s="217">
        <v>0</v>
      </c>
      <c r="T269" s="218">
        <f>S269*H269</f>
        <v>0</v>
      </c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R269" s="219" t="s">
        <v>2699</v>
      </c>
      <c r="AT269" s="219" t="s">
        <v>149</v>
      </c>
      <c r="AU269" s="219" t="s">
        <v>86</v>
      </c>
      <c r="AY269" s="20" t="s">
        <v>146</v>
      </c>
      <c r="BE269" s="220">
        <f>IF(N269="základní",J269,0)</f>
        <v>0</v>
      </c>
      <c r="BF269" s="220">
        <f>IF(N269="snížená",J269,0)</f>
        <v>0</v>
      </c>
      <c r="BG269" s="220">
        <f>IF(N269="zákl. přenesená",J269,0)</f>
        <v>0</v>
      </c>
      <c r="BH269" s="220">
        <f>IF(N269="sníž. přenesená",J269,0)</f>
        <v>0</v>
      </c>
      <c r="BI269" s="220">
        <f>IF(N269="nulová",J269,0)</f>
        <v>0</v>
      </c>
      <c r="BJ269" s="20" t="s">
        <v>86</v>
      </c>
      <c r="BK269" s="220">
        <f>ROUND(I269*H269,2)</f>
        <v>0</v>
      </c>
      <c r="BL269" s="20" t="s">
        <v>2699</v>
      </c>
      <c r="BM269" s="219" t="s">
        <v>1203</v>
      </c>
    </row>
    <row r="270" s="2" customFormat="1">
      <c r="A270" s="42"/>
      <c r="B270" s="43"/>
      <c r="C270" s="44"/>
      <c r="D270" s="221" t="s">
        <v>155</v>
      </c>
      <c r="E270" s="44"/>
      <c r="F270" s="222" t="s">
        <v>4758</v>
      </c>
      <c r="G270" s="44"/>
      <c r="H270" s="44"/>
      <c r="I270" s="223"/>
      <c r="J270" s="44"/>
      <c r="K270" s="44"/>
      <c r="L270" s="48"/>
      <c r="M270" s="224"/>
      <c r="N270" s="225"/>
      <c r="O270" s="88"/>
      <c r="P270" s="88"/>
      <c r="Q270" s="88"/>
      <c r="R270" s="88"/>
      <c r="S270" s="88"/>
      <c r="T270" s="89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T270" s="20" t="s">
        <v>155</v>
      </c>
      <c r="AU270" s="20" t="s">
        <v>86</v>
      </c>
    </row>
    <row r="271" s="2" customFormat="1">
      <c r="A271" s="42"/>
      <c r="B271" s="43"/>
      <c r="C271" s="44"/>
      <c r="D271" s="221" t="s">
        <v>162</v>
      </c>
      <c r="E271" s="44"/>
      <c r="F271" s="228" t="s">
        <v>4759</v>
      </c>
      <c r="G271" s="44"/>
      <c r="H271" s="44"/>
      <c r="I271" s="223"/>
      <c r="J271" s="44"/>
      <c r="K271" s="44"/>
      <c r="L271" s="48"/>
      <c r="M271" s="224"/>
      <c r="N271" s="225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0" t="s">
        <v>162</v>
      </c>
      <c r="AU271" s="20" t="s">
        <v>86</v>
      </c>
    </row>
    <row r="272" s="2" customFormat="1" ht="16.5" customHeight="1">
      <c r="A272" s="42"/>
      <c r="B272" s="43"/>
      <c r="C272" s="208" t="s">
        <v>815</v>
      </c>
      <c r="D272" s="208" t="s">
        <v>149</v>
      </c>
      <c r="E272" s="209" t="s">
        <v>4760</v>
      </c>
      <c r="F272" s="210" t="s">
        <v>4761</v>
      </c>
      <c r="G272" s="211" t="s">
        <v>746</v>
      </c>
      <c r="H272" s="212">
        <v>1</v>
      </c>
      <c r="I272" s="213"/>
      <c r="J272" s="214">
        <f>ROUND(I272*H272,2)</f>
        <v>0</v>
      </c>
      <c r="K272" s="210" t="s">
        <v>32</v>
      </c>
      <c r="L272" s="48"/>
      <c r="M272" s="215" t="s">
        <v>32</v>
      </c>
      <c r="N272" s="216" t="s">
        <v>49</v>
      </c>
      <c r="O272" s="88"/>
      <c r="P272" s="217">
        <f>O272*H272</f>
        <v>0</v>
      </c>
      <c r="Q272" s="217">
        <v>0</v>
      </c>
      <c r="R272" s="217">
        <f>Q272*H272</f>
        <v>0</v>
      </c>
      <c r="S272" s="217">
        <v>0</v>
      </c>
      <c r="T272" s="218">
        <f>S272*H272</f>
        <v>0</v>
      </c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R272" s="219" t="s">
        <v>2699</v>
      </c>
      <c r="AT272" s="219" t="s">
        <v>149</v>
      </c>
      <c r="AU272" s="219" t="s">
        <v>86</v>
      </c>
      <c r="AY272" s="20" t="s">
        <v>146</v>
      </c>
      <c r="BE272" s="220">
        <f>IF(N272="základní",J272,0)</f>
        <v>0</v>
      </c>
      <c r="BF272" s="220">
        <f>IF(N272="snížená",J272,0)</f>
        <v>0</v>
      </c>
      <c r="BG272" s="220">
        <f>IF(N272="zákl. přenesená",J272,0)</f>
        <v>0</v>
      </c>
      <c r="BH272" s="220">
        <f>IF(N272="sníž. přenesená",J272,0)</f>
        <v>0</v>
      </c>
      <c r="BI272" s="220">
        <f>IF(N272="nulová",J272,0)</f>
        <v>0</v>
      </c>
      <c r="BJ272" s="20" t="s">
        <v>86</v>
      </c>
      <c r="BK272" s="220">
        <f>ROUND(I272*H272,2)</f>
        <v>0</v>
      </c>
      <c r="BL272" s="20" t="s">
        <v>2699</v>
      </c>
      <c r="BM272" s="219" t="s">
        <v>1215</v>
      </c>
    </row>
    <row r="273" s="2" customFormat="1">
      <c r="A273" s="42"/>
      <c r="B273" s="43"/>
      <c r="C273" s="44"/>
      <c r="D273" s="221" t="s">
        <v>155</v>
      </c>
      <c r="E273" s="44"/>
      <c r="F273" s="222" t="s">
        <v>4761</v>
      </c>
      <c r="G273" s="44"/>
      <c r="H273" s="44"/>
      <c r="I273" s="223"/>
      <c r="J273" s="44"/>
      <c r="K273" s="44"/>
      <c r="L273" s="48"/>
      <c r="M273" s="224"/>
      <c r="N273" s="225"/>
      <c r="O273" s="88"/>
      <c r="P273" s="88"/>
      <c r="Q273" s="88"/>
      <c r="R273" s="88"/>
      <c r="S273" s="88"/>
      <c r="T273" s="89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T273" s="20" t="s">
        <v>155</v>
      </c>
      <c r="AU273" s="20" t="s">
        <v>86</v>
      </c>
    </row>
    <row r="274" s="2" customFormat="1">
      <c r="A274" s="42"/>
      <c r="B274" s="43"/>
      <c r="C274" s="44"/>
      <c r="D274" s="221" t="s">
        <v>162</v>
      </c>
      <c r="E274" s="44"/>
      <c r="F274" s="228" t="s">
        <v>4762</v>
      </c>
      <c r="G274" s="44"/>
      <c r="H274" s="44"/>
      <c r="I274" s="223"/>
      <c r="J274" s="44"/>
      <c r="K274" s="44"/>
      <c r="L274" s="48"/>
      <c r="M274" s="224"/>
      <c r="N274" s="225"/>
      <c r="O274" s="88"/>
      <c r="P274" s="88"/>
      <c r="Q274" s="88"/>
      <c r="R274" s="88"/>
      <c r="S274" s="88"/>
      <c r="T274" s="89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T274" s="20" t="s">
        <v>162</v>
      </c>
      <c r="AU274" s="20" t="s">
        <v>86</v>
      </c>
    </row>
    <row r="275" s="2" customFormat="1" ht="16.5" customHeight="1">
      <c r="A275" s="42"/>
      <c r="B275" s="43"/>
      <c r="C275" s="208" t="s">
        <v>823</v>
      </c>
      <c r="D275" s="208" t="s">
        <v>149</v>
      </c>
      <c r="E275" s="209" t="s">
        <v>4763</v>
      </c>
      <c r="F275" s="210" t="s">
        <v>4764</v>
      </c>
      <c r="G275" s="211" t="s">
        <v>746</v>
      </c>
      <c r="H275" s="212">
        <v>1</v>
      </c>
      <c r="I275" s="213"/>
      <c r="J275" s="214">
        <f>ROUND(I275*H275,2)</f>
        <v>0</v>
      </c>
      <c r="K275" s="210" t="s">
        <v>32</v>
      </c>
      <c r="L275" s="48"/>
      <c r="M275" s="215" t="s">
        <v>32</v>
      </c>
      <c r="N275" s="216" t="s">
        <v>49</v>
      </c>
      <c r="O275" s="88"/>
      <c r="P275" s="217">
        <f>O275*H275</f>
        <v>0</v>
      </c>
      <c r="Q275" s="217">
        <v>0</v>
      </c>
      <c r="R275" s="217">
        <f>Q275*H275</f>
        <v>0</v>
      </c>
      <c r="S275" s="217">
        <v>0</v>
      </c>
      <c r="T275" s="218">
        <f>S275*H275</f>
        <v>0</v>
      </c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R275" s="219" t="s">
        <v>2699</v>
      </c>
      <c r="AT275" s="219" t="s">
        <v>149</v>
      </c>
      <c r="AU275" s="219" t="s">
        <v>86</v>
      </c>
      <c r="AY275" s="20" t="s">
        <v>146</v>
      </c>
      <c r="BE275" s="220">
        <f>IF(N275="základní",J275,0)</f>
        <v>0</v>
      </c>
      <c r="BF275" s="220">
        <f>IF(N275="snížená",J275,0)</f>
        <v>0</v>
      </c>
      <c r="BG275" s="220">
        <f>IF(N275="zákl. přenesená",J275,0)</f>
        <v>0</v>
      </c>
      <c r="BH275" s="220">
        <f>IF(N275="sníž. přenesená",J275,0)</f>
        <v>0</v>
      </c>
      <c r="BI275" s="220">
        <f>IF(N275="nulová",J275,0)</f>
        <v>0</v>
      </c>
      <c r="BJ275" s="20" t="s">
        <v>86</v>
      </c>
      <c r="BK275" s="220">
        <f>ROUND(I275*H275,2)</f>
        <v>0</v>
      </c>
      <c r="BL275" s="20" t="s">
        <v>2699</v>
      </c>
      <c r="BM275" s="219" t="s">
        <v>1234</v>
      </c>
    </row>
    <row r="276" s="2" customFormat="1">
      <c r="A276" s="42"/>
      <c r="B276" s="43"/>
      <c r="C276" s="44"/>
      <c r="D276" s="221" t="s">
        <v>155</v>
      </c>
      <c r="E276" s="44"/>
      <c r="F276" s="222" t="s">
        <v>4764</v>
      </c>
      <c r="G276" s="44"/>
      <c r="H276" s="44"/>
      <c r="I276" s="223"/>
      <c r="J276" s="44"/>
      <c r="K276" s="44"/>
      <c r="L276" s="48"/>
      <c r="M276" s="224"/>
      <c r="N276" s="225"/>
      <c r="O276" s="88"/>
      <c r="P276" s="88"/>
      <c r="Q276" s="88"/>
      <c r="R276" s="88"/>
      <c r="S276" s="88"/>
      <c r="T276" s="89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T276" s="20" t="s">
        <v>155</v>
      </c>
      <c r="AU276" s="20" t="s">
        <v>86</v>
      </c>
    </row>
    <row r="277" s="2" customFormat="1">
      <c r="A277" s="42"/>
      <c r="B277" s="43"/>
      <c r="C277" s="44"/>
      <c r="D277" s="221" t="s">
        <v>162</v>
      </c>
      <c r="E277" s="44"/>
      <c r="F277" s="228" t="s">
        <v>4765</v>
      </c>
      <c r="G277" s="44"/>
      <c r="H277" s="44"/>
      <c r="I277" s="223"/>
      <c r="J277" s="44"/>
      <c r="K277" s="44"/>
      <c r="L277" s="48"/>
      <c r="M277" s="224"/>
      <c r="N277" s="225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0" t="s">
        <v>162</v>
      </c>
      <c r="AU277" s="20" t="s">
        <v>86</v>
      </c>
    </row>
    <row r="278" s="2" customFormat="1" ht="16.5" customHeight="1">
      <c r="A278" s="42"/>
      <c r="B278" s="43"/>
      <c r="C278" s="208" t="s">
        <v>832</v>
      </c>
      <c r="D278" s="208" t="s">
        <v>149</v>
      </c>
      <c r="E278" s="209" t="s">
        <v>4766</v>
      </c>
      <c r="F278" s="210" t="s">
        <v>4767</v>
      </c>
      <c r="G278" s="211" t="s">
        <v>746</v>
      </c>
      <c r="H278" s="212">
        <v>1</v>
      </c>
      <c r="I278" s="213"/>
      <c r="J278" s="214">
        <f>ROUND(I278*H278,2)</f>
        <v>0</v>
      </c>
      <c r="K278" s="210" t="s">
        <v>32</v>
      </c>
      <c r="L278" s="48"/>
      <c r="M278" s="215" t="s">
        <v>32</v>
      </c>
      <c r="N278" s="216" t="s">
        <v>49</v>
      </c>
      <c r="O278" s="88"/>
      <c r="P278" s="217">
        <f>O278*H278</f>
        <v>0</v>
      </c>
      <c r="Q278" s="217">
        <v>0</v>
      </c>
      <c r="R278" s="217">
        <f>Q278*H278</f>
        <v>0</v>
      </c>
      <c r="S278" s="217">
        <v>0</v>
      </c>
      <c r="T278" s="218">
        <f>S278*H278</f>
        <v>0</v>
      </c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R278" s="219" t="s">
        <v>2699</v>
      </c>
      <c r="AT278" s="219" t="s">
        <v>149</v>
      </c>
      <c r="AU278" s="219" t="s">
        <v>86</v>
      </c>
      <c r="AY278" s="20" t="s">
        <v>146</v>
      </c>
      <c r="BE278" s="220">
        <f>IF(N278="základní",J278,0)</f>
        <v>0</v>
      </c>
      <c r="BF278" s="220">
        <f>IF(N278="snížená",J278,0)</f>
        <v>0</v>
      </c>
      <c r="BG278" s="220">
        <f>IF(N278="zákl. přenesená",J278,0)</f>
        <v>0</v>
      </c>
      <c r="BH278" s="220">
        <f>IF(N278="sníž. přenesená",J278,0)</f>
        <v>0</v>
      </c>
      <c r="BI278" s="220">
        <f>IF(N278="nulová",J278,0)</f>
        <v>0</v>
      </c>
      <c r="BJ278" s="20" t="s">
        <v>86</v>
      </c>
      <c r="BK278" s="220">
        <f>ROUND(I278*H278,2)</f>
        <v>0</v>
      </c>
      <c r="BL278" s="20" t="s">
        <v>2699</v>
      </c>
      <c r="BM278" s="219" t="s">
        <v>1249</v>
      </c>
    </row>
    <row r="279" s="2" customFormat="1">
      <c r="A279" s="42"/>
      <c r="B279" s="43"/>
      <c r="C279" s="44"/>
      <c r="D279" s="221" t="s">
        <v>155</v>
      </c>
      <c r="E279" s="44"/>
      <c r="F279" s="222" t="s">
        <v>4767</v>
      </c>
      <c r="G279" s="44"/>
      <c r="H279" s="44"/>
      <c r="I279" s="223"/>
      <c r="J279" s="44"/>
      <c r="K279" s="44"/>
      <c r="L279" s="48"/>
      <c r="M279" s="224"/>
      <c r="N279" s="225"/>
      <c r="O279" s="88"/>
      <c r="P279" s="88"/>
      <c r="Q279" s="88"/>
      <c r="R279" s="88"/>
      <c r="S279" s="88"/>
      <c r="T279" s="89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T279" s="20" t="s">
        <v>155</v>
      </c>
      <c r="AU279" s="20" t="s">
        <v>86</v>
      </c>
    </row>
    <row r="280" s="2" customFormat="1">
      <c r="A280" s="42"/>
      <c r="B280" s="43"/>
      <c r="C280" s="44"/>
      <c r="D280" s="221" t="s">
        <v>162</v>
      </c>
      <c r="E280" s="44"/>
      <c r="F280" s="228" t="s">
        <v>4768</v>
      </c>
      <c r="G280" s="44"/>
      <c r="H280" s="44"/>
      <c r="I280" s="223"/>
      <c r="J280" s="44"/>
      <c r="K280" s="44"/>
      <c r="L280" s="48"/>
      <c r="M280" s="224"/>
      <c r="N280" s="225"/>
      <c r="O280" s="88"/>
      <c r="P280" s="88"/>
      <c r="Q280" s="88"/>
      <c r="R280" s="88"/>
      <c r="S280" s="88"/>
      <c r="T280" s="89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T280" s="20" t="s">
        <v>162</v>
      </c>
      <c r="AU280" s="20" t="s">
        <v>86</v>
      </c>
    </row>
    <row r="281" s="2" customFormat="1" ht="16.5" customHeight="1">
      <c r="A281" s="42"/>
      <c r="B281" s="43"/>
      <c r="C281" s="208" t="s">
        <v>838</v>
      </c>
      <c r="D281" s="208" t="s">
        <v>149</v>
      </c>
      <c r="E281" s="209" t="s">
        <v>4769</v>
      </c>
      <c r="F281" s="210" t="s">
        <v>4770</v>
      </c>
      <c r="G281" s="211" t="s">
        <v>746</v>
      </c>
      <c r="H281" s="212">
        <v>1</v>
      </c>
      <c r="I281" s="213"/>
      <c r="J281" s="214">
        <f>ROUND(I281*H281,2)</f>
        <v>0</v>
      </c>
      <c r="K281" s="210" t="s">
        <v>32</v>
      </c>
      <c r="L281" s="48"/>
      <c r="M281" s="215" t="s">
        <v>32</v>
      </c>
      <c r="N281" s="216" t="s">
        <v>49</v>
      </c>
      <c r="O281" s="88"/>
      <c r="P281" s="217">
        <f>O281*H281</f>
        <v>0</v>
      </c>
      <c r="Q281" s="217">
        <v>0</v>
      </c>
      <c r="R281" s="217">
        <f>Q281*H281</f>
        <v>0</v>
      </c>
      <c r="S281" s="217">
        <v>0</v>
      </c>
      <c r="T281" s="218">
        <f>S281*H281</f>
        <v>0</v>
      </c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R281" s="219" t="s">
        <v>2699</v>
      </c>
      <c r="AT281" s="219" t="s">
        <v>149</v>
      </c>
      <c r="AU281" s="219" t="s">
        <v>86</v>
      </c>
      <c r="AY281" s="20" t="s">
        <v>146</v>
      </c>
      <c r="BE281" s="220">
        <f>IF(N281="základní",J281,0)</f>
        <v>0</v>
      </c>
      <c r="BF281" s="220">
        <f>IF(N281="snížená",J281,0)</f>
        <v>0</v>
      </c>
      <c r="BG281" s="220">
        <f>IF(N281="zákl. přenesená",J281,0)</f>
        <v>0</v>
      </c>
      <c r="BH281" s="220">
        <f>IF(N281="sníž. přenesená",J281,0)</f>
        <v>0</v>
      </c>
      <c r="BI281" s="220">
        <f>IF(N281="nulová",J281,0)</f>
        <v>0</v>
      </c>
      <c r="BJ281" s="20" t="s">
        <v>86</v>
      </c>
      <c r="BK281" s="220">
        <f>ROUND(I281*H281,2)</f>
        <v>0</v>
      </c>
      <c r="BL281" s="20" t="s">
        <v>2699</v>
      </c>
      <c r="BM281" s="219" t="s">
        <v>1264</v>
      </c>
    </row>
    <row r="282" s="2" customFormat="1">
      <c r="A282" s="42"/>
      <c r="B282" s="43"/>
      <c r="C282" s="44"/>
      <c r="D282" s="221" t="s">
        <v>155</v>
      </c>
      <c r="E282" s="44"/>
      <c r="F282" s="222" t="s">
        <v>4770</v>
      </c>
      <c r="G282" s="44"/>
      <c r="H282" s="44"/>
      <c r="I282" s="223"/>
      <c r="J282" s="44"/>
      <c r="K282" s="44"/>
      <c r="L282" s="48"/>
      <c r="M282" s="224"/>
      <c r="N282" s="225"/>
      <c r="O282" s="88"/>
      <c r="P282" s="88"/>
      <c r="Q282" s="88"/>
      <c r="R282" s="88"/>
      <c r="S282" s="88"/>
      <c r="T282" s="89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T282" s="20" t="s">
        <v>155</v>
      </c>
      <c r="AU282" s="20" t="s">
        <v>86</v>
      </c>
    </row>
    <row r="283" s="2" customFormat="1">
      <c r="A283" s="42"/>
      <c r="B283" s="43"/>
      <c r="C283" s="44"/>
      <c r="D283" s="221" t="s">
        <v>162</v>
      </c>
      <c r="E283" s="44"/>
      <c r="F283" s="228" t="s">
        <v>4771</v>
      </c>
      <c r="G283" s="44"/>
      <c r="H283" s="44"/>
      <c r="I283" s="223"/>
      <c r="J283" s="44"/>
      <c r="K283" s="44"/>
      <c r="L283" s="48"/>
      <c r="M283" s="224"/>
      <c r="N283" s="225"/>
      <c r="O283" s="88"/>
      <c r="P283" s="88"/>
      <c r="Q283" s="88"/>
      <c r="R283" s="88"/>
      <c r="S283" s="88"/>
      <c r="T283" s="89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T283" s="20" t="s">
        <v>162</v>
      </c>
      <c r="AU283" s="20" t="s">
        <v>86</v>
      </c>
    </row>
    <row r="284" s="2" customFormat="1" ht="16.5" customHeight="1">
      <c r="A284" s="42"/>
      <c r="B284" s="43"/>
      <c r="C284" s="208" t="s">
        <v>844</v>
      </c>
      <c r="D284" s="208" t="s">
        <v>149</v>
      </c>
      <c r="E284" s="209" t="s">
        <v>4772</v>
      </c>
      <c r="F284" s="210" t="s">
        <v>170</v>
      </c>
      <c r="G284" s="211" t="s">
        <v>3314</v>
      </c>
      <c r="H284" s="286"/>
      <c r="I284" s="213"/>
      <c r="J284" s="214">
        <f>ROUND(I284*H284,2)</f>
        <v>0</v>
      </c>
      <c r="K284" s="210" t="s">
        <v>32</v>
      </c>
      <c r="L284" s="48"/>
      <c r="M284" s="215" t="s">
        <v>32</v>
      </c>
      <c r="N284" s="216" t="s">
        <v>49</v>
      </c>
      <c r="O284" s="88"/>
      <c r="P284" s="217">
        <f>O284*H284</f>
        <v>0</v>
      </c>
      <c r="Q284" s="217">
        <v>0</v>
      </c>
      <c r="R284" s="217">
        <f>Q284*H284</f>
        <v>0</v>
      </c>
      <c r="S284" s="217">
        <v>0</v>
      </c>
      <c r="T284" s="218">
        <f>S284*H284</f>
        <v>0</v>
      </c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R284" s="219" t="s">
        <v>2699</v>
      </c>
      <c r="AT284" s="219" t="s">
        <v>149</v>
      </c>
      <c r="AU284" s="219" t="s">
        <v>86</v>
      </c>
      <c r="AY284" s="20" t="s">
        <v>146</v>
      </c>
      <c r="BE284" s="220">
        <f>IF(N284="základní",J284,0)</f>
        <v>0</v>
      </c>
      <c r="BF284" s="220">
        <f>IF(N284="snížená",J284,0)</f>
        <v>0</v>
      </c>
      <c r="BG284" s="220">
        <f>IF(N284="zákl. přenesená",J284,0)</f>
        <v>0</v>
      </c>
      <c r="BH284" s="220">
        <f>IF(N284="sníž. přenesená",J284,0)</f>
        <v>0</v>
      </c>
      <c r="BI284" s="220">
        <f>IF(N284="nulová",J284,0)</f>
        <v>0</v>
      </c>
      <c r="BJ284" s="20" t="s">
        <v>86</v>
      </c>
      <c r="BK284" s="220">
        <f>ROUND(I284*H284,2)</f>
        <v>0</v>
      </c>
      <c r="BL284" s="20" t="s">
        <v>2699</v>
      </c>
      <c r="BM284" s="219" t="s">
        <v>1277</v>
      </c>
    </row>
    <row r="285" s="2" customFormat="1">
      <c r="A285" s="42"/>
      <c r="B285" s="43"/>
      <c r="C285" s="44"/>
      <c r="D285" s="221" t="s">
        <v>155</v>
      </c>
      <c r="E285" s="44"/>
      <c r="F285" s="222" t="s">
        <v>170</v>
      </c>
      <c r="G285" s="44"/>
      <c r="H285" s="44"/>
      <c r="I285" s="223"/>
      <c r="J285" s="44"/>
      <c r="K285" s="44"/>
      <c r="L285" s="48"/>
      <c r="M285" s="224"/>
      <c r="N285" s="225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0" t="s">
        <v>155</v>
      </c>
      <c r="AU285" s="20" t="s">
        <v>86</v>
      </c>
    </row>
    <row r="286" s="2" customFormat="1">
      <c r="A286" s="42"/>
      <c r="B286" s="43"/>
      <c r="C286" s="44"/>
      <c r="D286" s="221" t="s">
        <v>162</v>
      </c>
      <c r="E286" s="44"/>
      <c r="F286" s="228" t="s">
        <v>4773</v>
      </c>
      <c r="G286" s="44"/>
      <c r="H286" s="44"/>
      <c r="I286" s="223"/>
      <c r="J286" s="44"/>
      <c r="K286" s="44"/>
      <c r="L286" s="48"/>
      <c r="M286" s="224"/>
      <c r="N286" s="225"/>
      <c r="O286" s="88"/>
      <c r="P286" s="88"/>
      <c r="Q286" s="88"/>
      <c r="R286" s="88"/>
      <c r="S286" s="88"/>
      <c r="T286" s="89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T286" s="20" t="s">
        <v>162</v>
      </c>
      <c r="AU286" s="20" t="s">
        <v>86</v>
      </c>
    </row>
    <row r="287" s="12" customFormat="1" ht="25.92" customHeight="1">
      <c r="A287" s="12"/>
      <c r="B287" s="192"/>
      <c r="C287" s="193"/>
      <c r="D287" s="194" t="s">
        <v>77</v>
      </c>
      <c r="E287" s="195" t="s">
        <v>83</v>
      </c>
      <c r="F287" s="195" t="s">
        <v>84</v>
      </c>
      <c r="G287" s="193"/>
      <c r="H287" s="193"/>
      <c r="I287" s="196"/>
      <c r="J287" s="197">
        <f>BK287</f>
        <v>0</v>
      </c>
      <c r="K287" s="193"/>
      <c r="L287" s="198"/>
      <c r="M287" s="199"/>
      <c r="N287" s="200"/>
      <c r="O287" s="200"/>
      <c r="P287" s="201">
        <f>SUM(P288:P295)</f>
        <v>0</v>
      </c>
      <c r="Q287" s="200"/>
      <c r="R287" s="201">
        <f>SUM(R288:R295)</f>
        <v>0</v>
      </c>
      <c r="S287" s="200"/>
      <c r="T287" s="202">
        <f>SUM(T288:T295)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03" t="s">
        <v>145</v>
      </c>
      <c r="AT287" s="204" t="s">
        <v>77</v>
      </c>
      <c r="AU287" s="204" t="s">
        <v>78</v>
      </c>
      <c r="AY287" s="203" t="s">
        <v>146</v>
      </c>
      <c r="BK287" s="205">
        <f>SUM(BK288:BK295)</f>
        <v>0</v>
      </c>
    </row>
    <row r="288" s="2" customFormat="1" ht="16.5" customHeight="1">
      <c r="A288" s="42"/>
      <c r="B288" s="43"/>
      <c r="C288" s="208" t="s">
        <v>851</v>
      </c>
      <c r="D288" s="208" t="s">
        <v>149</v>
      </c>
      <c r="E288" s="209" t="s">
        <v>4774</v>
      </c>
      <c r="F288" s="210" t="s">
        <v>4775</v>
      </c>
      <c r="G288" s="211" t="s">
        <v>746</v>
      </c>
      <c r="H288" s="212">
        <v>1</v>
      </c>
      <c r="I288" s="213"/>
      <c r="J288" s="214">
        <f>ROUND(I288*H288,2)</f>
        <v>0</v>
      </c>
      <c r="K288" s="210" t="s">
        <v>32</v>
      </c>
      <c r="L288" s="48"/>
      <c r="M288" s="215" t="s">
        <v>32</v>
      </c>
      <c r="N288" s="216" t="s">
        <v>49</v>
      </c>
      <c r="O288" s="88"/>
      <c r="P288" s="217">
        <f>O288*H288</f>
        <v>0</v>
      </c>
      <c r="Q288" s="217">
        <v>0</v>
      </c>
      <c r="R288" s="217">
        <f>Q288*H288</f>
        <v>0</v>
      </c>
      <c r="S288" s="217">
        <v>0</v>
      </c>
      <c r="T288" s="218">
        <f>S288*H288</f>
        <v>0</v>
      </c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R288" s="219" t="s">
        <v>171</v>
      </c>
      <c r="AT288" s="219" t="s">
        <v>149</v>
      </c>
      <c r="AU288" s="219" t="s">
        <v>86</v>
      </c>
      <c r="AY288" s="20" t="s">
        <v>146</v>
      </c>
      <c r="BE288" s="220">
        <f>IF(N288="základní",J288,0)</f>
        <v>0</v>
      </c>
      <c r="BF288" s="220">
        <f>IF(N288="snížená",J288,0)</f>
        <v>0</v>
      </c>
      <c r="BG288" s="220">
        <f>IF(N288="zákl. přenesená",J288,0)</f>
        <v>0</v>
      </c>
      <c r="BH288" s="220">
        <f>IF(N288="sníž. přenesená",J288,0)</f>
        <v>0</v>
      </c>
      <c r="BI288" s="220">
        <f>IF(N288="nulová",J288,0)</f>
        <v>0</v>
      </c>
      <c r="BJ288" s="20" t="s">
        <v>86</v>
      </c>
      <c r="BK288" s="220">
        <f>ROUND(I288*H288,2)</f>
        <v>0</v>
      </c>
      <c r="BL288" s="20" t="s">
        <v>171</v>
      </c>
      <c r="BM288" s="219" t="s">
        <v>4776</v>
      </c>
    </row>
    <row r="289" s="2" customFormat="1">
      <c r="A289" s="42"/>
      <c r="B289" s="43"/>
      <c r="C289" s="44"/>
      <c r="D289" s="221" t="s">
        <v>155</v>
      </c>
      <c r="E289" s="44"/>
      <c r="F289" s="222" t="s">
        <v>4775</v>
      </c>
      <c r="G289" s="44"/>
      <c r="H289" s="44"/>
      <c r="I289" s="223"/>
      <c r="J289" s="44"/>
      <c r="K289" s="44"/>
      <c r="L289" s="48"/>
      <c r="M289" s="224"/>
      <c r="N289" s="225"/>
      <c r="O289" s="88"/>
      <c r="P289" s="88"/>
      <c r="Q289" s="88"/>
      <c r="R289" s="88"/>
      <c r="S289" s="88"/>
      <c r="T289" s="89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T289" s="20" t="s">
        <v>155</v>
      </c>
      <c r="AU289" s="20" t="s">
        <v>86</v>
      </c>
    </row>
    <row r="290" s="2" customFormat="1" ht="16.5" customHeight="1">
      <c r="A290" s="42"/>
      <c r="B290" s="43"/>
      <c r="C290" s="208" t="s">
        <v>859</v>
      </c>
      <c r="D290" s="208" t="s">
        <v>149</v>
      </c>
      <c r="E290" s="209" t="s">
        <v>4777</v>
      </c>
      <c r="F290" s="210" t="s">
        <v>4778</v>
      </c>
      <c r="G290" s="211" t="s">
        <v>746</v>
      </c>
      <c r="H290" s="212">
        <v>1</v>
      </c>
      <c r="I290" s="213"/>
      <c r="J290" s="214">
        <f>ROUND(I290*H290,2)</f>
        <v>0</v>
      </c>
      <c r="K290" s="210" t="s">
        <v>32</v>
      </c>
      <c r="L290" s="48"/>
      <c r="M290" s="215" t="s">
        <v>32</v>
      </c>
      <c r="N290" s="216" t="s">
        <v>49</v>
      </c>
      <c r="O290" s="88"/>
      <c r="P290" s="217">
        <f>O290*H290</f>
        <v>0</v>
      </c>
      <c r="Q290" s="217">
        <v>0</v>
      </c>
      <c r="R290" s="217">
        <f>Q290*H290</f>
        <v>0</v>
      </c>
      <c r="S290" s="217">
        <v>0</v>
      </c>
      <c r="T290" s="218">
        <f>S290*H290</f>
        <v>0</v>
      </c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R290" s="219" t="s">
        <v>171</v>
      </c>
      <c r="AT290" s="219" t="s">
        <v>149</v>
      </c>
      <c r="AU290" s="219" t="s">
        <v>86</v>
      </c>
      <c r="AY290" s="20" t="s">
        <v>146</v>
      </c>
      <c r="BE290" s="220">
        <f>IF(N290="základní",J290,0)</f>
        <v>0</v>
      </c>
      <c r="BF290" s="220">
        <f>IF(N290="snížená",J290,0)</f>
        <v>0</v>
      </c>
      <c r="BG290" s="220">
        <f>IF(N290="zákl. přenesená",J290,0)</f>
        <v>0</v>
      </c>
      <c r="BH290" s="220">
        <f>IF(N290="sníž. přenesená",J290,0)</f>
        <v>0</v>
      </c>
      <c r="BI290" s="220">
        <f>IF(N290="nulová",J290,0)</f>
        <v>0</v>
      </c>
      <c r="BJ290" s="20" t="s">
        <v>86</v>
      </c>
      <c r="BK290" s="220">
        <f>ROUND(I290*H290,2)</f>
        <v>0</v>
      </c>
      <c r="BL290" s="20" t="s">
        <v>171</v>
      </c>
      <c r="BM290" s="219" t="s">
        <v>4779</v>
      </c>
    </row>
    <row r="291" s="2" customFormat="1">
      <c r="A291" s="42"/>
      <c r="B291" s="43"/>
      <c r="C291" s="44"/>
      <c r="D291" s="221" t="s">
        <v>155</v>
      </c>
      <c r="E291" s="44"/>
      <c r="F291" s="222" t="s">
        <v>4778</v>
      </c>
      <c r="G291" s="44"/>
      <c r="H291" s="44"/>
      <c r="I291" s="223"/>
      <c r="J291" s="44"/>
      <c r="K291" s="44"/>
      <c r="L291" s="48"/>
      <c r="M291" s="224"/>
      <c r="N291" s="225"/>
      <c r="O291" s="88"/>
      <c r="P291" s="88"/>
      <c r="Q291" s="88"/>
      <c r="R291" s="88"/>
      <c r="S291" s="88"/>
      <c r="T291" s="89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T291" s="20" t="s">
        <v>155</v>
      </c>
      <c r="AU291" s="20" t="s">
        <v>86</v>
      </c>
    </row>
    <row r="292" s="2" customFormat="1" ht="16.5" customHeight="1">
      <c r="A292" s="42"/>
      <c r="B292" s="43"/>
      <c r="C292" s="208" t="s">
        <v>869</v>
      </c>
      <c r="D292" s="208" t="s">
        <v>149</v>
      </c>
      <c r="E292" s="209" t="s">
        <v>4780</v>
      </c>
      <c r="F292" s="210" t="s">
        <v>4781</v>
      </c>
      <c r="G292" s="211" t="s">
        <v>746</v>
      </c>
      <c r="H292" s="212">
        <v>1</v>
      </c>
      <c r="I292" s="213"/>
      <c r="J292" s="214">
        <f>ROUND(I292*H292,2)</f>
        <v>0</v>
      </c>
      <c r="K292" s="210" t="s">
        <v>32</v>
      </c>
      <c r="L292" s="48"/>
      <c r="M292" s="215" t="s">
        <v>32</v>
      </c>
      <c r="N292" s="216" t="s">
        <v>49</v>
      </c>
      <c r="O292" s="88"/>
      <c r="P292" s="217">
        <f>O292*H292</f>
        <v>0</v>
      </c>
      <c r="Q292" s="217">
        <v>0</v>
      </c>
      <c r="R292" s="217">
        <f>Q292*H292</f>
        <v>0</v>
      </c>
      <c r="S292" s="217">
        <v>0</v>
      </c>
      <c r="T292" s="218">
        <f>S292*H292</f>
        <v>0</v>
      </c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R292" s="219" t="s">
        <v>171</v>
      </c>
      <c r="AT292" s="219" t="s">
        <v>149</v>
      </c>
      <c r="AU292" s="219" t="s">
        <v>86</v>
      </c>
      <c r="AY292" s="20" t="s">
        <v>146</v>
      </c>
      <c r="BE292" s="220">
        <f>IF(N292="základní",J292,0)</f>
        <v>0</v>
      </c>
      <c r="BF292" s="220">
        <f>IF(N292="snížená",J292,0)</f>
        <v>0</v>
      </c>
      <c r="BG292" s="220">
        <f>IF(N292="zákl. přenesená",J292,0)</f>
        <v>0</v>
      </c>
      <c r="BH292" s="220">
        <f>IF(N292="sníž. přenesená",J292,0)</f>
        <v>0</v>
      </c>
      <c r="BI292" s="220">
        <f>IF(N292="nulová",J292,0)</f>
        <v>0</v>
      </c>
      <c r="BJ292" s="20" t="s">
        <v>86</v>
      </c>
      <c r="BK292" s="220">
        <f>ROUND(I292*H292,2)</f>
        <v>0</v>
      </c>
      <c r="BL292" s="20" t="s">
        <v>171</v>
      </c>
      <c r="BM292" s="219" t="s">
        <v>4782</v>
      </c>
    </row>
    <row r="293" s="2" customFormat="1">
      <c r="A293" s="42"/>
      <c r="B293" s="43"/>
      <c r="C293" s="44"/>
      <c r="D293" s="221" t="s">
        <v>155</v>
      </c>
      <c r="E293" s="44"/>
      <c r="F293" s="222" t="s">
        <v>4781</v>
      </c>
      <c r="G293" s="44"/>
      <c r="H293" s="44"/>
      <c r="I293" s="223"/>
      <c r="J293" s="44"/>
      <c r="K293" s="44"/>
      <c r="L293" s="48"/>
      <c r="M293" s="224"/>
      <c r="N293" s="225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0" t="s">
        <v>155</v>
      </c>
      <c r="AU293" s="20" t="s">
        <v>86</v>
      </c>
    </row>
    <row r="294" s="2" customFormat="1" ht="21.75" customHeight="1">
      <c r="A294" s="42"/>
      <c r="B294" s="43"/>
      <c r="C294" s="208" t="s">
        <v>879</v>
      </c>
      <c r="D294" s="208" t="s">
        <v>149</v>
      </c>
      <c r="E294" s="209" t="s">
        <v>4783</v>
      </c>
      <c r="F294" s="210" t="s">
        <v>4784</v>
      </c>
      <c r="G294" s="211" t="s">
        <v>746</v>
      </c>
      <c r="H294" s="212">
        <v>1</v>
      </c>
      <c r="I294" s="213"/>
      <c r="J294" s="214">
        <f>ROUND(I294*H294,2)</f>
        <v>0</v>
      </c>
      <c r="K294" s="210" t="s">
        <v>32</v>
      </c>
      <c r="L294" s="48"/>
      <c r="M294" s="215" t="s">
        <v>32</v>
      </c>
      <c r="N294" s="216" t="s">
        <v>49</v>
      </c>
      <c r="O294" s="88"/>
      <c r="P294" s="217">
        <f>O294*H294</f>
        <v>0</v>
      </c>
      <c r="Q294" s="217">
        <v>0</v>
      </c>
      <c r="R294" s="217">
        <f>Q294*H294</f>
        <v>0</v>
      </c>
      <c r="S294" s="217">
        <v>0</v>
      </c>
      <c r="T294" s="218">
        <f>S294*H294</f>
        <v>0</v>
      </c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R294" s="219" t="s">
        <v>171</v>
      </c>
      <c r="AT294" s="219" t="s">
        <v>149</v>
      </c>
      <c r="AU294" s="219" t="s">
        <v>86</v>
      </c>
      <c r="AY294" s="20" t="s">
        <v>146</v>
      </c>
      <c r="BE294" s="220">
        <f>IF(N294="základní",J294,0)</f>
        <v>0</v>
      </c>
      <c r="BF294" s="220">
        <f>IF(N294="snížená",J294,0)</f>
        <v>0</v>
      </c>
      <c r="BG294" s="220">
        <f>IF(N294="zákl. přenesená",J294,0)</f>
        <v>0</v>
      </c>
      <c r="BH294" s="220">
        <f>IF(N294="sníž. přenesená",J294,0)</f>
        <v>0</v>
      </c>
      <c r="BI294" s="220">
        <f>IF(N294="nulová",J294,0)</f>
        <v>0</v>
      </c>
      <c r="BJ294" s="20" t="s">
        <v>86</v>
      </c>
      <c r="BK294" s="220">
        <f>ROUND(I294*H294,2)</f>
        <v>0</v>
      </c>
      <c r="BL294" s="20" t="s">
        <v>171</v>
      </c>
      <c r="BM294" s="219" t="s">
        <v>4785</v>
      </c>
    </row>
    <row r="295" s="2" customFormat="1">
      <c r="A295" s="42"/>
      <c r="B295" s="43"/>
      <c r="C295" s="44"/>
      <c r="D295" s="221" t="s">
        <v>155</v>
      </c>
      <c r="E295" s="44"/>
      <c r="F295" s="222" t="s">
        <v>4784</v>
      </c>
      <c r="G295" s="44"/>
      <c r="H295" s="44"/>
      <c r="I295" s="223"/>
      <c r="J295" s="44"/>
      <c r="K295" s="44"/>
      <c r="L295" s="48"/>
      <c r="M295" s="240"/>
      <c r="N295" s="241"/>
      <c r="O295" s="242"/>
      <c r="P295" s="242"/>
      <c r="Q295" s="242"/>
      <c r="R295" s="242"/>
      <c r="S295" s="242"/>
      <c r="T295" s="243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T295" s="20" t="s">
        <v>155</v>
      </c>
      <c r="AU295" s="20" t="s">
        <v>86</v>
      </c>
    </row>
    <row r="296" s="2" customFormat="1" ht="6.96" customHeight="1">
      <c r="A296" s="42"/>
      <c r="B296" s="63"/>
      <c r="C296" s="64"/>
      <c r="D296" s="64"/>
      <c r="E296" s="64"/>
      <c r="F296" s="64"/>
      <c r="G296" s="64"/>
      <c r="H296" s="64"/>
      <c r="I296" s="64"/>
      <c r="J296" s="64"/>
      <c r="K296" s="64"/>
      <c r="L296" s="48"/>
      <c r="M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</row>
  </sheetData>
  <sheetProtection sheet="1" autoFilter="0" formatColumns="0" formatRows="0" objects="1" scenarios="1" spinCount="100000" saltValue="OCu4z0JdPOz+P84EMnuYwp7iCiBXxBzoi6vKONgQ0JEDyTS91AqXIAvRffVdTnuJpF1g094aN+X4w6NY/0YScg==" hashValue="jlX+6lHVZV59GWum/HBE2BEwVO2DfxKkjTBIIczWUfsLVUv/RlEWuyLuxOaSOqwG00REONxL26UWWu91kXXrBQ==" algorithmName="SHA-512" password="EC2B"/>
  <autoFilter ref="C85:K295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115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122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123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4786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24. 10. 2023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41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ROUND(J92,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ROUND((SUM(BE92:BE345)),  2)</f>
        <v>0</v>
      </c>
      <c r="G33" s="42"/>
      <c r="H33" s="42"/>
      <c r="I33" s="152">
        <v>0.20999999999999999</v>
      </c>
      <c r="J33" s="151">
        <f>ROUND(((SUM(BE92:BE345))*I33),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ROUND((SUM(BF92:BF345)),  2)</f>
        <v>0</v>
      </c>
      <c r="G34" s="42"/>
      <c r="H34" s="42"/>
      <c r="I34" s="152">
        <v>0.14999999999999999</v>
      </c>
      <c r="J34" s="151">
        <f>ROUND(((SUM(BF92:BF345))*I34),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ROUND((SUM(BG92:BG345)),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ROUND((SUM(BH92:BH345)),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ROUND((SUM(BI92:BI345)),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125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123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ARSB - Stavebně konstrukční řešení - zahradní domek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24. 10. 2023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Jakub Vilingr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126</v>
      </c>
      <c r="D57" s="166"/>
      <c r="E57" s="166"/>
      <c r="F57" s="166"/>
      <c r="G57" s="166"/>
      <c r="H57" s="166"/>
      <c r="I57" s="166"/>
      <c r="J57" s="167" t="s">
        <v>127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J92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128</v>
      </c>
    </row>
    <row r="60" s="9" customFormat="1" ht="24.96" customHeight="1">
      <c r="A60" s="9"/>
      <c r="B60" s="169"/>
      <c r="C60" s="170"/>
      <c r="D60" s="171" t="s">
        <v>194</v>
      </c>
      <c r="E60" s="172"/>
      <c r="F60" s="172"/>
      <c r="G60" s="172"/>
      <c r="H60" s="172"/>
      <c r="I60" s="172"/>
      <c r="J60" s="173">
        <f>J93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195</v>
      </c>
      <c r="E61" s="178"/>
      <c r="F61" s="178"/>
      <c r="G61" s="178"/>
      <c r="H61" s="178"/>
      <c r="I61" s="178"/>
      <c r="J61" s="179">
        <f>J94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198</v>
      </c>
      <c r="E62" s="178"/>
      <c r="F62" s="178"/>
      <c r="G62" s="178"/>
      <c r="H62" s="178"/>
      <c r="I62" s="178"/>
      <c r="J62" s="179">
        <f>J110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199</v>
      </c>
      <c r="E63" s="178"/>
      <c r="F63" s="178"/>
      <c r="G63" s="178"/>
      <c r="H63" s="178"/>
      <c r="I63" s="178"/>
      <c r="J63" s="179">
        <f>J131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201</v>
      </c>
      <c r="E64" s="178"/>
      <c r="F64" s="178"/>
      <c r="G64" s="178"/>
      <c r="H64" s="178"/>
      <c r="I64" s="178"/>
      <c r="J64" s="179">
        <f>J141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9"/>
      <c r="C65" s="170"/>
      <c r="D65" s="171" t="s">
        <v>204</v>
      </c>
      <c r="E65" s="172"/>
      <c r="F65" s="172"/>
      <c r="G65" s="172"/>
      <c r="H65" s="172"/>
      <c r="I65" s="172"/>
      <c r="J65" s="173">
        <f>J150</f>
        <v>0</v>
      </c>
      <c r="K65" s="170"/>
      <c r="L65" s="17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5"/>
      <c r="C66" s="176"/>
      <c r="D66" s="177" t="s">
        <v>206</v>
      </c>
      <c r="E66" s="178"/>
      <c r="F66" s="178"/>
      <c r="G66" s="178"/>
      <c r="H66" s="178"/>
      <c r="I66" s="178"/>
      <c r="J66" s="179">
        <f>J151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2714</v>
      </c>
      <c r="E67" s="178"/>
      <c r="F67" s="178"/>
      <c r="G67" s="178"/>
      <c r="H67" s="178"/>
      <c r="I67" s="178"/>
      <c r="J67" s="179">
        <f>J212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209</v>
      </c>
      <c r="E68" s="178"/>
      <c r="F68" s="178"/>
      <c r="G68" s="178"/>
      <c r="H68" s="178"/>
      <c r="I68" s="178"/>
      <c r="J68" s="179">
        <f>J216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211</v>
      </c>
      <c r="E69" s="178"/>
      <c r="F69" s="178"/>
      <c r="G69" s="178"/>
      <c r="H69" s="178"/>
      <c r="I69" s="178"/>
      <c r="J69" s="179">
        <f>J291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5"/>
      <c r="C70" s="176"/>
      <c r="D70" s="177" t="s">
        <v>212</v>
      </c>
      <c r="E70" s="178"/>
      <c r="F70" s="178"/>
      <c r="G70" s="178"/>
      <c r="H70" s="178"/>
      <c r="I70" s="178"/>
      <c r="J70" s="179">
        <f>J316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5"/>
      <c r="C71" s="176"/>
      <c r="D71" s="177" t="s">
        <v>217</v>
      </c>
      <c r="E71" s="178"/>
      <c r="F71" s="178"/>
      <c r="G71" s="178"/>
      <c r="H71" s="178"/>
      <c r="I71" s="178"/>
      <c r="J71" s="179">
        <f>J329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9"/>
      <c r="C72" s="170"/>
      <c r="D72" s="171" t="s">
        <v>220</v>
      </c>
      <c r="E72" s="172"/>
      <c r="F72" s="172"/>
      <c r="G72" s="172"/>
      <c r="H72" s="172"/>
      <c r="I72" s="172"/>
      <c r="J72" s="173">
        <f>J341</f>
        <v>0</v>
      </c>
      <c r="K72" s="170"/>
      <c r="L72" s="174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2"/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6.96" customHeight="1">
      <c r="A74" s="42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8" s="2" customFormat="1" ht="6.96" customHeight="1">
      <c r="A78" s="42"/>
      <c r="B78" s="65"/>
      <c r="C78" s="66"/>
      <c r="D78" s="66"/>
      <c r="E78" s="66"/>
      <c r="F78" s="66"/>
      <c r="G78" s="66"/>
      <c r="H78" s="66"/>
      <c r="I78" s="66"/>
      <c r="J78" s="66"/>
      <c r="K78" s="66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24.96" customHeight="1">
      <c r="A79" s="42"/>
      <c r="B79" s="43"/>
      <c r="C79" s="26" t="s">
        <v>132</v>
      </c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6.96" customHeight="1">
      <c r="A80" s="42"/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2" customHeight="1">
      <c r="A81" s="42"/>
      <c r="B81" s="43"/>
      <c r="C81" s="35" t="s">
        <v>16</v>
      </c>
      <c r="D81" s="44"/>
      <c r="E81" s="44"/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26.25" customHeight="1">
      <c r="A82" s="42"/>
      <c r="B82" s="43"/>
      <c r="C82" s="44"/>
      <c r="D82" s="44"/>
      <c r="E82" s="164" t="str">
        <f>E7</f>
        <v>Novostavba zař. pro vých. a vzdělávání dětí a zahr. domku, Suchdol</v>
      </c>
      <c r="F82" s="35"/>
      <c r="G82" s="35"/>
      <c r="H82" s="35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2" customHeight="1">
      <c r="A83" s="42"/>
      <c r="B83" s="43"/>
      <c r="C83" s="35" t="s">
        <v>123</v>
      </c>
      <c r="D83" s="44"/>
      <c r="E83" s="44"/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6.5" customHeight="1">
      <c r="A84" s="42"/>
      <c r="B84" s="43"/>
      <c r="C84" s="44"/>
      <c r="D84" s="44"/>
      <c r="E84" s="73" t="str">
        <f>E9</f>
        <v>ARSB - Stavebně konstrukční řešení - zahradní domek</v>
      </c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6.96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2" customHeight="1">
      <c r="A86" s="42"/>
      <c r="B86" s="43"/>
      <c r="C86" s="35" t="s">
        <v>22</v>
      </c>
      <c r="D86" s="44"/>
      <c r="E86" s="44"/>
      <c r="F86" s="30" t="str">
        <f>F12</f>
        <v>Suchdol</v>
      </c>
      <c r="G86" s="44"/>
      <c r="H86" s="44"/>
      <c r="I86" s="35" t="s">
        <v>24</v>
      </c>
      <c r="J86" s="76" t="str">
        <f>IF(J12="","",J12)</f>
        <v>24. 10. 2023</v>
      </c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6.96" customHeight="1">
      <c r="A87" s="42"/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25.65" customHeight="1">
      <c r="A88" s="42"/>
      <c r="B88" s="43"/>
      <c r="C88" s="35" t="s">
        <v>30</v>
      </c>
      <c r="D88" s="44"/>
      <c r="E88" s="44"/>
      <c r="F88" s="30" t="str">
        <f>E15</f>
        <v>Česká zemědělská univerzita v Praze. Kamýcká 129</v>
      </c>
      <c r="G88" s="44"/>
      <c r="H88" s="44"/>
      <c r="I88" s="35" t="s">
        <v>37</v>
      </c>
      <c r="J88" s="40" t="str">
        <f>E21</f>
        <v>PilsProjekt s.r.o., Částkova 74, Plzeň</v>
      </c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5.15" customHeight="1">
      <c r="A89" s="42"/>
      <c r="B89" s="43"/>
      <c r="C89" s="35" t="s">
        <v>35</v>
      </c>
      <c r="D89" s="44"/>
      <c r="E89" s="44"/>
      <c r="F89" s="30" t="str">
        <f>IF(E18="","",E18)</f>
        <v>Vyplň údaj</v>
      </c>
      <c r="G89" s="44"/>
      <c r="H89" s="44"/>
      <c r="I89" s="35" t="s">
        <v>40</v>
      </c>
      <c r="J89" s="40" t="str">
        <f>E24</f>
        <v>Jakub Vilingr</v>
      </c>
      <c r="K89" s="4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0.32" customHeight="1">
      <c r="A90" s="42"/>
      <c r="B90" s="43"/>
      <c r="C90" s="44"/>
      <c r="D90" s="44"/>
      <c r="E90" s="44"/>
      <c r="F90" s="44"/>
      <c r="G90" s="44"/>
      <c r="H90" s="44"/>
      <c r="I90" s="44"/>
      <c r="J90" s="44"/>
      <c r="K90" s="44"/>
      <c r="L90" s="13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11" customFormat="1" ht="29.28" customHeight="1">
      <c r="A91" s="181"/>
      <c r="B91" s="182"/>
      <c r="C91" s="183" t="s">
        <v>133</v>
      </c>
      <c r="D91" s="184" t="s">
        <v>63</v>
      </c>
      <c r="E91" s="184" t="s">
        <v>59</v>
      </c>
      <c r="F91" s="184" t="s">
        <v>60</v>
      </c>
      <c r="G91" s="184" t="s">
        <v>134</v>
      </c>
      <c r="H91" s="184" t="s">
        <v>135</v>
      </c>
      <c r="I91" s="184" t="s">
        <v>136</v>
      </c>
      <c r="J91" s="184" t="s">
        <v>127</v>
      </c>
      <c r="K91" s="185" t="s">
        <v>137</v>
      </c>
      <c r="L91" s="186"/>
      <c r="M91" s="96" t="s">
        <v>32</v>
      </c>
      <c r="N91" s="97" t="s">
        <v>48</v>
      </c>
      <c r="O91" s="97" t="s">
        <v>138</v>
      </c>
      <c r="P91" s="97" t="s">
        <v>139</v>
      </c>
      <c r="Q91" s="97" t="s">
        <v>140</v>
      </c>
      <c r="R91" s="97" t="s">
        <v>141</v>
      </c>
      <c r="S91" s="97" t="s">
        <v>142</v>
      </c>
      <c r="T91" s="98" t="s">
        <v>143</v>
      </c>
      <c r="U91" s="181"/>
      <c r="V91" s="181"/>
      <c r="W91" s="181"/>
      <c r="X91" s="181"/>
      <c r="Y91" s="181"/>
      <c r="Z91" s="181"/>
      <c r="AA91" s="181"/>
      <c r="AB91" s="181"/>
      <c r="AC91" s="181"/>
      <c r="AD91" s="181"/>
      <c r="AE91" s="181"/>
    </row>
    <row r="92" s="2" customFormat="1" ht="22.8" customHeight="1">
      <c r="A92" s="42"/>
      <c r="B92" s="43"/>
      <c r="C92" s="103" t="s">
        <v>144</v>
      </c>
      <c r="D92" s="44"/>
      <c r="E92" s="44"/>
      <c r="F92" s="44"/>
      <c r="G92" s="44"/>
      <c r="H92" s="44"/>
      <c r="I92" s="44"/>
      <c r="J92" s="187">
        <f>BK92</f>
        <v>0</v>
      </c>
      <c r="K92" s="44"/>
      <c r="L92" s="48"/>
      <c r="M92" s="99"/>
      <c r="N92" s="188"/>
      <c r="O92" s="100"/>
      <c r="P92" s="189">
        <f>P93+P150+P341</f>
        <v>0</v>
      </c>
      <c r="Q92" s="100"/>
      <c r="R92" s="189">
        <f>R93+R150+R341</f>
        <v>15.70398995</v>
      </c>
      <c r="S92" s="100"/>
      <c r="T92" s="190">
        <f>T93+T150+T341</f>
        <v>0</v>
      </c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77</v>
      </c>
      <c r="AU92" s="20" t="s">
        <v>128</v>
      </c>
      <c r="BK92" s="191">
        <f>BK93+BK150+BK341</f>
        <v>0</v>
      </c>
    </row>
    <row r="93" s="12" customFormat="1" ht="25.92" customHeight="1">
      <c r="A93" s="12"/>
      <c r="B93" s="192"/>
      <c r="C93" s="193"/>
      <c r="D93" s="194" t="s">
        <v>77</v>
      </c>
      <c r="E93" s="195" t="s">
        <v>222</v>
      </c>
      <c r="F93" s="195" t="s">
        <v>223</v>
      </c>
      <c r="G93" s="193"/>
      <c r="H93" s="193"/>
      <c r="I93" s="196"/>
      <c r="J93" s="197">
        <f>BK93</f>
        <v>0</v>
      </c>
      <c r="K93" s="193"/>
      <c r="L93" s="198"/>
      <c r="M93" s="199"/>
      <c r="N93" s="200"/>
      <c r="O93" s="200"/>
      <c r="P93" s="201">
        <f>P94+P110+P131+P141</f>
        <v>0</v>
      </c>
      <c r="Q93" s="200"/>
      <c r="R93" s="201">
        <f>R94+R110+R131+R141</f>
        <v>10.7052022</v>
      </c>
      <c r="S93" s="200"/>
      <c r="T93" s="202">
        <f>T94+T110+T131+T141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3" t="s">
        <v>86</v>
      </c>
      <c r="AT93" s="204" t="s">
        <v>77</v>
      </c>
      <c r="AU93" s="204" t="s">
        <v>78</v>
      </c>
      <c r="AY93" s="203" t="s">
        <v>146</v>
      </c>
      <c r="BK93" s="205">
        <f>BK94+BK110+BK131+BK141</f>
        <v>0</v>
      </c>
    </row>
    <row r="94" s="12" customFormat="1" ht="22.8" customHeight="1">
      <c r="A94" s="12"/>
      <c r="B94" s="192"/>
      <c r="C94" s="193"/>
      <c r="D94" s="194" t="s">
        <v>77</v>
      </c>
      <c r="E94" s="206" t="s">
        <v>86</v>
      </c>
      <c r="F94" s="206" t="s">
        <v>224</v>
      </c>
      <c r="G94" s="193"/>
      <c r="H94" s="193"/>
      <c r="I94" s="196"/>
      <c r="J94" s="207">
        <f>BK94</f>
        <v>0</v>
      </c>
      <c r="K94" s="193"/>
      <c r="L94" s="198"/>
      <c r="M94" s="199"/>
      <c r="N94" s="200"/>
      <c r="O94" s="200"/>
      <c r="P94" s="201">
        <f>SUM(P95:P109)</f>
        <v>0</v>
      </c>
      <c r="Q94" s="200"/>
      <c r="R94" s="201">
        <f>SUM(R95:R109)</f>
        <v>0</v>
      </c>
      <c r="S94" s="200"/>
      <c r="T94" s="202">
        <f>SUM(T95:T109)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3" t="s">
        <v>86</v>
      </c>
      <c r="AT94" s="204" t="s">
        <v>77</v>
      </c>
      <c r="AU94" s="204" t="s">
        <v>86</v>
      </c>
      <c r="AY94" s="203" t="s">
        <v>146</v>
      </c>
      <c r="BK94" s="205">
        <f>SUM(BK95:BK109)</f>
        <v>0</v>
      </c>
    </row>
    <row r="95" s="2" customFormat="1" ht="24.15" customHeight="1">
      <c r="A95" s="42"/>
      <c r="B95" s="43"/>
      <c r="C95" s="208" t="s">
        <v>86</v>
      </c>
      <c r="D95" s="208" t="s">
        <v>149</v>
      </c>
      <c r="E95" s="209" t="s">
        <v>4787</v>
      </c>
      <c r="F95" s="210" t="s">
        <v>4788</v>
      </c>
      <c r="G95" s="211" t="s">
        <v>227</v>
      </c>
      <c r="H95" s="212">
        <v>11.92</v>
      </c>
      <c r="I95" s="213"/>
      <c r="J95" s="214">
        <f>ROUND(I95*H95,2)</f>
        <v>0</v>
      </c>
      <c r="K95" s="210" t="s">
        <v>152</v>
      </c>
      <c r="L95" s="48"/>
      <c r="M95" s="215" t="s">
        <v>32</v>
      </c>
      <c r="N95" s="216" t="s">
        <v>49</v>
      </c>
      <c r="O95" s="88"/>
      <c r="P95" s="217">
        <f>O95*H95</f>
        <v>0</v>
      </c>
      <c r="Q95" s="217">
        <v>0</v>
      </c>
      <c r="R95" s="217">
        <f>Q95*H95</f>
        <v>0</v>
      </c>
      <c r="S95" s="217">
        <v>0</v>
      </c>
      <c r="T95" s="218">
        <f>S95*H95</f>
        <v>0</v>
      </c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R95" s="219" t="s">
        <v>171</v>
      </c>
      <c r="AT95" s="219" t="s">
        <v>149</v>
      </c>
      <c r="AU95" s="219" t="s">
        <v>88</v>
      </c>
      <c r="AY95" s="20" t="s">
        <v>146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20" t="s">
        <v>86</v>
      </c>
      <c r="BK95" s="220">
        <f>ROUND(I95*H95,2)</f>
        <v>0</v>
      </c>
      <c r="BL95" s="20" t="s">
        <v>171</v>
      </c>
      <c r="BM95" s="219" t="s">
        <v>4789</v>
      </c>
    </row>
    <row r="96" s="2" customFormat="1">
      <c r="A96" s="42"/>
      <c r="B96" s="43"/>
      <c r="C96" s="44"/>
      <c r="D96" s="221" t="s">
        <v>155</v>
      </c>
      <c r="E96" s="44"/>
      <c r="F96" s="222" t="s">
        <v>4790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155</v>
      </c>
      <c r="AU96" s="20" t="s">
        <v>88</v>
      </c>
    </row>
    <row r="97" s="2" customFormat="1">
      <c r="A97" s="42"/>
      <c r="B97" s="43"/>
      <c r="C97" s="44"/>
      <c r="D97" s="226" t="s">
        <v>156</v>
      </c>
      <c r="E97" s="44"/>
      <c r="F97" s="227" t="s">
        <v>4791</v>
      </c>
      <c r="G97" s="44"/>
      <c r="H97" s="44"/>
      <c r="I97" s="223"/>
      <c r="J97" s="44"/>
      <c r="K97" s="44"/>
      <c r="L97" s="48"/>
      <c r="M97" s="224"/>
      <c r="N97" s="225"/>
      <c r="O97" s="88"/>
      <c r="P97" s="88"/>
      <c r="Q97" s="88"/>
      <c r="R97" s="88"/>
      <c r="S97" s="88"/>
      <c r="T97" s="89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T97" s="20" t="s">
        <v>156</v>
      </c>
      <c r="AU97" s="20" t="s">
        <v>88</v>
      </c>
    </row>
    <row r="98" s="14" customFormat="1">
      <c r="A98" s="14"/>
      <c r="B98" s="244"/>
      <c r="C98" s="245"/>
      <c r="D98" s="221" t="s">
        <v>186</v>
      </c>
      <c r="E98" s="246" t="s">
        <v>32</v>
      </c>
      <c r="F98" s="247" t="s">
        <v>4792</v>
      </c>
      <c r="G98" s="245"/>
      <c r="H98" s="246" t="s">
        <v>32</v>
      </c>
      <c r="I98" s="248"/>
      <c r="J98" s="245"/>
      <c r="K98" s="245"/>
      <c r="L98" s="249"/>
      <c r="M98" s="250"/>
      <c r="N98" s="251"/>
      <c r="O98" s="251"/>
      <c r="P98" s="251"/>
      <c r="Q98" s="251"/>
      <c r="R98" s="251"/>
      <c r="S98" s="251"/>
      <c r="T98" s="252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3" t="s">
        <v>186</v>
      </c>
      <c r="AU98" s="253" t="s">
        <v>88</v>
      </c>
      <c r="AV98" s="14" t="s">
        <v>86</v>
      </c>
      <c r="AW98" s="14" t="s">
        <v>39</v>
      </c>
      <c r="AX98" s="14" t="s">
        <v>78</v>
      </c>
      <c r="AY98" s="253" t="s">
        <v>146</v>
      </c>
    </row>
    <row r="99" s="13" customFormat="1">
      <c r="A99" s="13"/>
      <c r="B99" s="229"/>
      <c r="C99" s="230"/>
      <c r="D99" s="221" t="s">
        <v>186</v>
      </c>
      <c r="E99" s="231" t="s">
        <v>32</v>
      </c>
      <c r="F99" s="232" t="s">
        <v>4793</v>
      </c>
      <c r="G99" s="230"/>
      <c r="H99" s="233">
        <v>11.92</v>
      </c>
      <c r="I99" s="234"/>
      <c r="J99" s="230"/>
      <c r="K99" s="230"/>
      <c r="L99" s="235"/>
      <c r="M99" s="236"/>
      <c r="N99" s="237"/>
      <c r="O99" s="237"/>
      <c r="P99" s="237"/>
      <c r="Q99" s="237"/>
      <c r="R99" s="237"/>
      <c r="S99" s="237"/>
      <c r="T99" s="238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9" t="s">
        <v>186</v>
      </c>
      <c r="AU99" s="239" t="s">
        <v>88</v>
      </c>
      <c r="AV99" s="13" t="s">
        <v>88</v>
      </c>
      <c r="AW99" s="13" t="s">
        <v>39</v>
      </c>
      <c r="AX99" s="13" t="s">
        <v>86</v>
      </c>
      <c r="AY99" s="239" t="s">
        <v>146</v>
      </c>
    </row>
    <row r="100" s="2" customFormat="1" ht="33" customHeight="1">
      <c r="A100" s="42"/>
      <c r="B100" s="43"/>
      <c r="C100" s="208" t="s">
        <v>88</v>
      </c>
      <c r="D100" s="208" t="s">
        <v>149</v>
      </c>
      <c r="E100" s="209" t="s">
        <v>4794</v>
      </c>
      <c r="F100" s="210" t="s">
        <v>4795</v>
      </c>
      <c r="G100" s="211" t="s">
        <v>227</v>
      </c>
      <c r="H100" s="212">
        <v>4.2009999999999996</v>
      </c>
      <c r="I100" s="213"/>
      <c r="J100" s="214">
        <f>ROUND(I100*H100,2)</f>
        <v>0</v>
      </c>
      <c r="K100" s="210" t="s">
        <v>152</v>
      </c>
      <c r="L100" s="48"/>
      <c r="M100" s="215" t="s">
        <v>32</v>
      </c>
      <c r="N100" s="216" t="s">
        <v>49</v>
      </c>
      <c r="O100" s="88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19" t="s">
        <v>171</v>
      </c>
      <c r="AT100" s="219" t="s">
        <v>149</v>
      </c>
      <c r="AU100" s="219" t="s">
        <v>88</v>
      </c>
      <c r="AY100" s="20" t="s">
        <v>146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86</v>
      </c>
      <c r="BK100" s="220">
        <f>ROUND(I100*H100,2)</f>
        <v>0</v>
      </c>
      <c r="BL100" s="20" t="s">
        <v>171</v>
      </c>
      <c r="BM100" s="219" t="s">
        <v>4796</v>
      </c>
    </row>
    <row r="101" s="2" customFormat="1">
      <c r="A101" s="42"/>
      <c r="B101" s="43"/>
      <c r="C101" s="44"/>
      <c r="D101" s="221" t="s">
        <v>155</v>
      </c>
      <c r="E101" s="44"/>
      <c r="F101" s="222" t="s">
        <v>4797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155</v>
      </c>
      <c r="AU101" s="20" t="s">
        <v>88</v>
      </c>
    </row>
    <row r="102" s="2" customFormat="1">
      <c r="A102" s="42"/>
      <c r="B102" s="43"/>
      <c r="C102" s="44"/>
      <c r="D102" s="226" t="s">
        <v>156</v>
      </c>
      <c r="E102" s="44"/>
      <c r="F102" s="227" t="s">
        <v>4798</v>
      </c>
      <c r="G102" s="44"/>
      <c r="H102" s="44"/>
      <c r="I102" s="223"/>
      <c r="J102" s="44"/>
      <c r="K102" s="44"/>
      <c r="L102" s="48"/>
      <c r="M102" s="224"/>
      <c r="N102" s="22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156</v>
      </c>
      <c r="AU102" s="20" t="s">
        <v>88</v>
      </c>
    </row>
    <row r="103" s="14" customFormat="1">
      <c r="A103" s="14"/>
      <c r="B103" s="244"/>
      <c r="C103" s="245"/>
      <c r="D103" s="221" t="s">
        <v>186</v>
      </c>
      <c r="E103" s="246" t="s">
        <v>32</v>
      </c>
      <c r="F103" s="247" t="s">
        <v>4799</v>
      </c>
      <c r="G103" s="245"/>
      <c r="H103" s="246" t="s">
        <v>32</v>
      </c>
      <c r="I103" s="248"/>
      <c r="J103" s="245"/>
      <c r="K103" s="245"/>
      <c r="L103" s="249"/>
      <c r="M103" s="250"/>
      <c r="N103" s="251"/>
      <c r="O103" s="251"/>
      <c r="P103" s="251"/>
      <c r="Q103" s="251"/>
      <c r="R103" s="251"/>
      <c r="S103" s="251"/>
      <c r="T103" s="252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3" t="s">
        <v>186</v>
      </c>
      <c r="AU103" s="253" t="s">
        <v>88</v>
      </c>
      <c r="AV103" s="14" t="s">
        <v>86</v>
      </c>
      <c r="AW103" s="14" t="s">
        <v>39</v>
      </c>
      <c r="AX103" s="14" t="s">
        <v>78</v>
      </c>
      <c r="AY103" s="253" t="s">
        <v>146</v>
      </c>
    </row>
    <row r="104" s="13" customFormat="1">
      <c r="A104" s="13"/>
      <c r="B104" s="229"/>
      <c r="C104" s="230"/>
      <c r="D104" s="221" t="s">
        <v>186</v>
      </c>
      <c r="E104" s="231" t="s">
        <v>32</v>
      </c>
      <c r="F104" s="232" t="s">
        <v>4800</v>
      </c>
      <c r="G104" s="230"/>
      <c r="H104" s="233">
        <v>4.2009999999999996</v>
      </c>
      <c r="I104" s="234"/>
      <c r="J104" s="230"/>
      <c r="K104" s="230"/>
      <c r="L104" s="235"/>
      <c r="M104" s="236"/>
      <c r="N104" s="237"/>
      <c r="O104" s="237"/>
      <c r="P104" s="237"/>
      <c r="Q104" s="237"/>
      <c r="R104" s="237"/>
      <c r="S104" s="237"/>
      <c r="T104" s="238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9" t="s">
        <v>186</v>
      </c>
      <c r="AU104" s="239" t="s">
        <v>88</v>
      </c>
      <c r="AV104" s="13" t="s">
        <v>88</v>
      </c>
      <c r="AW104" s="13" t="s">
        <v>39</v>
      </c>
      <c r="AX104" s="13" t="s">
        <v>86</v>
      </c>
      <c r="AY104" s="239" t="s">
        <v>146</v>
      </c>
    </row>
    <row r="105" s="2" customFormat="1" ht="24.15" customHeight="1">
      <c r="A105" s="42"/>
      <c r="B105" s="43"/>
      <c r="C105" s="208" t="s">
        <v>164</v>
      </c>
      <c r="D105" s="208" t="s">
        <v>149</v>
      </c>
      <c r="E105" s="209" t="s">
        <v>292</v>
      </c>
      <c r="F105" s="210" t="s">
        <v>293</v>
      </c>
      <c r="G105" s="211" t="s">
        <v>294</v>
      </c>
      <c r="H105" s="212">
        <v>30.565000000000001</v>
      </c>
      <c r="I105" s="213"/>
      <c r="J105" s="214">
        <f>ROUND(I105*H105,2)</f>
        <v>0</v>
      </c>
      <c r="K105" s="210" t="s">
        <v>152</v>
      </c>
      <c r="L105" s="48"/>
      <c r="M105" s="215" t="s">
        <v>32</v>
      </c>
      <c r="N105" s="216" t="s">
        <v>49</v>
      </c>
      <c r="O105" s="88"/>
      <c r="P105" s="217">
        <f>O105*H105</f>
        <v>0</v>
      </c>
      <c r="Q105" s="217">
        <v>0</v>
      </c>
      <c r="R105" s="217">
        <f>Q105*H105</f>
        <v>0</v>
      </c>
      <c r="S105" s="217">
        <v>0</v>
      </c>
      <c r="T105" s="218">
        <f>S105*H105</f>
        <v>0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19" t="s">
        <v>171</v>
      </c>
      <c r="AT105" s="219" t="s">
        <v>149</v>
      </c>
      <c r="AU105" s="219" t="s">
        <v>88</v>
      </c>
      <c r="AY105" s="20" t="s">
        <v>146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0" t="s">
        <v>86</v>
      </c>
      <c r="BK105" s="220">
        <f>ROUND(I105*H105,2)</f>
        <v>0</v>
      </c>
      <c r="BL105" s="20" t="s">
        <v>171</v>
      </c>
      <c r="BM105" s="219" t="s">
        <v>4801</v>
      </c>
    </row>
    <row r="106" s="2" customFormat="1">
      <c r="A106" s="42"/>
      <c r="B106" s="43"/>
      <c r="C106" s="44"/>
      <c r="D106" s="221" t="s">
        <v>155</v>
      </c>
      <c r="E106" s="44"/>
      <c r="F106" s="222" t="s">
        <v>296</v>
      </c>
      <c r="G106" s="44"/>
      <c r="H106" s="44"/>
      <c r="I106" s="223"/>
      <c r="J106" s="44"/>
      <c r="K106" s="44"/>
      <c r="L106" s="48"/>
      <c r="M106" s="224"/>
      <c r="N106" s="225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0" t="s">
        <v>155</v>
      </c>
      <c r="AU106" s="20" t="s">
        <v>88</v>
      </c>
    </row>
    <row r="107" s="2" customFormat="1">
      <c r="A107" s="42"/>
      <c r="B107" s="43"/>
      <c r="C107" s="44"/>
      <c r="D107" s="226" t="s">
        <v>156</v>
      </c>
      <c r="E107" s="44"/>
      <c r="F107" s="227" t="s">
        <v>297</v>
      </c>
      <c r="G107" s="44"/>
      <c r="H107" s="44"/>
      <c r="I107" s="223"/>
      <c r="J107" s="44"/>
      <c r="K107" s="44"/>
      <c r="L107" s="48"/>
      <c r="M107" s="224"/>
      <c r="N107" s="225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156</v>
      </c>
      <c r="AU107" s="20" t="s">
        <v>88</v>
      </c>
    </row>
    <row r="108" s="14" customFormat="1">
      <c r="A108" s="14"/>
      <c r="B108" s="244"/>
      <c r="C108" s="245"/>
      <c r="D108" s="221" t="s">
        <v>186</v>
      </c>
      <c r="E108" s="246" t="s">
        <v>32</v>
      </c>
      <c r="F108" s="247" t="s">
        <v>4802</v>
      </c>
      <c r="G108" s="245"/>
      <c r="H108" s="246" t="s">
        <v>32</v>
      </c>
      <c r="I108" s="248"/>
      <c r="J108" s="245"/>
      <c r="K108" s="245"/>
      <c r="L108" s="249"/>
      <c r="M108" s="250"/>
      <c r="N108" s="251"/>
      <c r="O108" s="251"/>
      <c r="P108" s="251"/>
      <c r="Q108" s="251"/>
      <c r="R108" s="251"/>
      <c r="S108" s="251"/>
      <c r="T108" s="252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3" t="s">
        <v>186</v>
      </c>
      <c r="AU108" s="253" t="s">
        <v>88</v>
      </c>
      <c r="AV108" s="14" t="s">
        <v>86</v>
      </c>
      <c r="AW108" s="14" t="s">
        <v>39</v>
      </c>
      <c r="AX108" s="14" t="s">
        <v>78</v>
      </c>
      <c r="AY108" s="253" t="s">
        <v>146</v>
      </c>
    </row>
    <row r="109" s="13" customFormat="1">
      <c r="A109" s="13"/>
      <c r="B109" s="229"/>
      <c r="C109" s="230"/>
      <c r="D109" s="221" t="s">
        <v>186</v>
      </c>
      <c r="E109" s="231" t="s">
        <v>32</v>
      </c>
      <c r="F109" s="232" t="s">
        <v>4803</v>
      </c>
      <c r="G109" s="230"/>
      <c r="H109" s="233">
        <v>30.565000000000001</v>
      </c>
      <c r="I109" s="234"/>
      <c r="J109" s="230"/>
      <c r="K109" s="230"/>
      <c r="L109" s="235"/>
      <c r="M109" s="236"/>
      <c r="N109" s="237"/>
      <c r="O109" s="237"/>
      <c r="P109" s="237"/>
      <c r="Q109" s="237"/>
      <c r="R109" s="237"/>
      <c r="S109" s="237"/>
      <c r="T109" s="238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9" t="s">
        <v>186</v>
      </c>
      <c r="AU109" s="239" t="s">
        <v>88</v>
      </c>
      <c r="AV109" s="13" t="s">
        <v>88</v>
      </c>
      <c r="AW109" s="13" t="s">
        <v>39</v>
      </c>
      <c r="AX109" s="13" t="s">
        <v>86</v>
      </c>
      <c r="AY109" s="239" t="s">
        <v>146</v>
      </c>
    </row>
    <row r="110" s="12" customFormat="1" ht="22.8" customHeight="1">
      <c r="A110" s="12"/>
      <c r="B110" s="192"/>
      <c r="C110" s="193"/>
      <c r="D110" s="194" t="s">
        <v>77</v>
      </c>
      <c r="E110" s="206" t="s">
        <v>145</v>
      </c>
      <c r="F110" s="206" t="s">
        <v>546</v>
      </c>
      <c r="G110" s="193"/>
      <c r="H110" s="193"/>
      <c r="I110" s="196"/>
      <c r="J110" s="207">
        <f>BK110</f>
        <v>0</v>
      </c>
      <c r="K110" s="193"/>
      <c r="L110" s="198"/>
      <c r="M110" s="199"/>
      <c r="N110" s="200"/>
      <c r="O110" s="200"/>
      <c r="P110" s="201">
        <f>SUM(P111:P130)</f>
        <v>0</v>
      </c>
      <c r="Q110" s="200"/>
      <c r="R110" s="201">
        <f>SUM(R111:R130)</f>
        <v>4.9245624000000001</v>
      </c>
      <c r="S110" s="200"/>
      <c r="T110" s="202">
        <f>SUM(T111:T130)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3" t="s">
        <v>86</v>
      </c>
      <c r="AT110" s="204" t="s">
        <v>77</v>
      </c>
      <c r="AU110" s="204" t="s">
        <v>86</v>
      </c>
      <c r="AY110" s="203" t="s">
        <v>146</v>
      </c>
      <c r="BK110" s="205">
        <f>SUM(BK111:BK130)</f>
        <v>0</v>
      </c>
    </row>
    <row r="111" s="2" customFormat="1" ht="24.15" customHeight="1">
      <c r="A111" s="42"/>
      <c r="B111" s="43"/>
      <c r="C111" s="208" t="s">
        <v>171</v>
      </c>
      <c r="D111" s="208" t="s">
        <v>149</v>
      </c>
      <c r="E111" s="209" t="s">
        <v>4804</v>
      </c>
      <c r="F111" s="210" t="s">
        <v>4805</v>
      </c>
      <c r="G111" s="211" t="s">
        <v>294</v>
      </c>
      <c r="H111" s="212">
        <v>30.565000000000001</v>
      </c>
      <c r="I111" s="213"/>
      <c r="J111" s="214">
        <f>ROUND(I111*H111,2)</f>
        <v>0</v>
      </c>
      <c r="K111" s="210" t="s">
        <v>152</v>
      </c>
      <c r="L111" s="48"/>
      <c r="M111" s="215" t="s">
        <v>32</v>
      </c>
      <c r="N111" s="216" t="s">
        <v>49</v>
      </c>
      <c r="O111" s="88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19" t="s">
        <v>171</v>
      </c>
      <c r="AT111" s="219" t="s">
        <v>149</v>
      </c>
      <c r="AU111" s="219" t="s">
        <v>88</v>
      </c>
      <c r="AY111" s="20" t="s">
        <v>146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0" t="s">
        <v>86</v>
      </c>
      <c r="BK111" s="220">
        <f>ROUND(I111*H111,2)</f>
        <v>0</v>
      </c>
      <c r="BL111" s="20" t="s">
        <v>171</v>
      </c>
      <c r="BM111" s="219" t="s">
        <v>4806</v>
      </c>
    </row>
    <row r="112" s="2" customFormat="1">
      <c r="A112" s="42"/>
      <c r="B112" s="43"/>
      <c r="C112" s="44"/>
      <c r="D112" s="221" t="s">
        <v>155</v>
      </c>
      <c r="E112" s="44"/>
      <c r="F112" s="222" t="s">
        <v>4807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155</v>
      </c>
      <c r="AU112" s="20" t="s">
        <v>88</v>
      </c>
    </row>
    <row r="113" s="2" customFormat="1">
      <c r="A113" s="42"/>
      <c r="B113" s="43"/>
      <c r="C113" s="44"/>
      <c r="D113" s="226" t="s">
        <v>156</v>
      </c>
      <c r="E113" s="44"/>
      <c r="F113" s="227" t="s">
        <v>4808</v>
      </c>
      <c r="G113" s="44"/>
      <c r="H113" s="44"/>
      <c r="I113" s="223"/>
      <c r="J113" s="44"/>
      <c r="K113" s="44"/>
      <c r="L113" s="48"/>
      <c r="M113" s="224"/>
      <c r="N113" s="22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156</v>
      </c>
      <c r="AU113" s="20" t="s">
        <v>88</v>
      </c>
    </row>
    <row r="114" s="14" customFormat="1">
      <c r="A114" s="14"/>
      <c r="B114" s="244"/>
      <c r="C114" s="245"/>
      <c r="D114" s="221" t="s">
        <v>186</v>
      </c>
      <c r="E114" s="246" t="s">
        <v>32</v>
      </c>
      <c r="F114" s="247" t="s">
        <v>4809</v>
      </c>
      <c r="G114" s="245"/>
      <c r="H114" s="246" t="s">
        <v>32</v>
      </c>
      <c r="I114" s="248"/>
      <c r="J114" s="245"/>
      <c r="K114" s="245"/>
      <c r="L114" s="249"/>
      <c r="M114" s="250"/>
      <c r="N114" s="251"/>
      <c r="O114" s="251"/>
      <c r="P114" s="251"/>
      <c r="Q114" s="251"/>
      <c r="R114" s="251"/>
      <c r="S114" s="251"/>
      <c r="T114" s="25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3" t="s">
        <v>186</v>
      </c>
      <c r="AU114" s="253" t="s">
        <v>88</v>
      </c>
      <c r="AV114" s="14" t="s">
        <v>86</v>
      </c>
      <c r="AW114" s="14" t="s">
        <v>39</v>
      </c>
      <c r="AX114" s="14" t="s">
        <v>78</v>
      </c>
      <c r="AY114" s="253" t="s">
        <v>146</v>
      </c>
    </row>
    <row r="115" s="13" customFormat="1">
      <c r="A115" s="13"/>
      <c r="B115" s="229"/>
      <c r="C115" s="230"/>
      <c r="D115" s="221" t="s">
        <v>186</v>
      </c>
      <c r="E115" s="231" t="s">
        <v>32</v>
      </c>
      <c r="F115" s="232" t="s">
        <v>4810</v>
      </c>
      <c r="G115" s="230"/>
      <c r="H115" s="233">
        <v>30.565000000000001</v>
      </c>
      <c r="I115" s="234"/>
      <c r="J115" s="230"/>
      <c r="K115" s="230"/>
      <c r="L115" s="235"/>
      <c r="M115" s="236"/>
      <c r="N115" s="237"/>
      <c r="O115" s="237"/>
      <c r="P115" s="237"/>
      <c r="Q115" s="237"/>
      <c r="R115" s="237"/>
      <c r="S115" s="237"/>
      <c r="T115" s="238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9" t="s">
        <v>186</v>
      </c>
      <c r="AU115" s="239" t="s">
        <v>88</v>
      </c>
      <c r="AV115" s="13" t="s">
        <v>88</v>
      </c>
      <c r="AW115" s="13" t="s">
        <v>39</v>
      </c>
      <c r="AX115" s="13" t="s">
        <v>86</v>
      </c>
      <c r="AY115" s="239" t="s">
        <v>146</v>
      </c>
    </row>
    <row r="116" s="2" customFormat="1" ht="24.15" customHeight="1">
      <c r="A116" s="42"/>
      <c r="B116" s="43"/>
      <c r="C116" s="208" t="s">
        <v>145</v>
      </c>
      <c r="D116" s="208" t="s">
        <v>149</v>
      </c>
      <c r="E116" s="209" t="s">
        <v>4811</v>
      </c>
      <c r="F116" s="210" t="s">
        <v>4812</v>
      </c>
      <c r="G116" s="211" t="s">
        <v>294</v>
      </c>
      <c r="H116" s="212">
        <v>30.565000000000001</v>
      </c>
      <c r="I116" s="213"/>
      <c r="J116" s="214">
        <f>ROUND(I116*H116,2)</f>
        <v>0</v>
      </c>
      <c r="K116" s="210" t="s">
        <v>152</v>
      </c>
      <c r="L116" s="48"/>
      <c r="M116" s="215" t="s">
        <v>32</v>
      </c>
      <c r="N116" s="216" t="s">
        <v>49</v>
      </c>
      <c r="O116" s="88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19" t="s">
        <v>171</v>
      </c>
      <c r="AT116" s="219" t="s">
        <v>149</v>
      </c>
      <c r="AU116" s="219" t="s">
        <v>88</v>
      </c>
      <c r="AY116" s="20" t="s">
        <v>146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20" t="s">
        <v>86</v>
      </c>
      <c r="BK116" s="220">
        <f>ROUND(I116*H116,2)</f>
        <v>0</v>
      </c>
      <c r="BL116" s="20" t="s">
        <v>171</v>
      </c>
      <c r="BM116" s="219" t="s">
        <v>4813</v>
      </c>
    </row>
    <row r="117" s="2" customFormat="1">
      <c r="A117" s="42"/>
      <c r="B117" s="43"/>
      <c r="C117" s="44"/>
      <c r="D117" s="221" t="s">
        <v>155</v>
      </c>
      <c r="E117" s="44"/>
      <c r="F117" s="222" t="s">
        <v>4814</v>
      </c>
      <c r="G117" s="44"/>
      <c r="H117" s="44"/>
      <c r="I117" s="223"/>
      <c r="J117" s="44"/>
      <c r="K117" s="44"/>
      <c r="L117" s="48"/>
      <c r="M117" s="224"/>
      <c r="N117" s="22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155</v>
      </c>
      <c r="AU117" s="20" t="s">
        <v>88</v>
      </c>
    </row>
    <row r="118" s="2" customFormat="1">
      <c r="A118" s="42"/>
      <c r="B118" s="43"/>
      <c r="C118" s="44"/>
      <c r="D118" s="226" t="s">
        <v>156</v>
      </c>
      <c r="E118" s="44"/>
      <c r="F118" s="227" t="s">
        <v>4815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156</v>
      </c>
      <c r="AU118" s="20" t="s">
        <v>88</v>
      </c>
    </row>
    <row r="119" s="14" customFormat="1">
      <c r="A119" s="14"/>
      <c r="B119" s="244"/>
      <c r="C119" s="245"/>
      <c r="D119" s="221" t="s">
        <v>186</v>
      </c>
      <c r="E119" s="246" t="s">
        <v>32</v>
      </c>
      <c r="F119" s="247" t="s">
        <v>4809</v>
      </c>
      <c r="G119" s="245"/>
      <c r="H119" s="246" t="s">
        <v>32</v>
      </c>
      <c r="I119" s="248"/>
      <c r="J119" s="245"/>
      <c r="K119" s="245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186</v>
      </c>
      <c r="AU119" s="253" t="s">
        <v>88</v>
      </c>
      <c r="AV119" s="14" t="s">
        <v>86</v>
      </c>
      <c r="AW119" s="14" t="s">
        <v>39</v>
      </c>
      <c r="AX119" s="14" t="s">
        <v>78</v>
      </c>
      <c r="AY119" s="253" t="s">
        <v>146</v>
      </c>
    </row>
    <row r="120" s="13" customFormat="1">
      <c r="A120" s="13"/>
      <c r="B120" s="229"/>
      <c r="C120" s="230"/>
      <c r="D120" s="221" t="s">
        <v>186</v>
      </c>
      <c r="E120" s="231" t="s">
        <v>32</v>
      </c>
      <c r="F120" s="232" t="s">
        <v>4810</v>
      </c>
      <c r="G120" s="230"/>
      <c r="H120" s="233">
        <v>30.565000000000001</v>
      </c>
      <c r="I120" s="234"/>
      <c r="J120" s="230"/>
      <c r="K120" s="230"/>
      <c r="L120" s="235"/>
      <c r="M120" s="236"/>
      <c r="N120" s="237"/>
      <c r="O120" s="237"/>
      <c r="P120" s="237"/>
      <c r="Q120" s="237"/>
      <c r="R120" s="237"/>
      <c r="S120" s="237"/>
      <c r="T120" s="238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9" t="s">
        <v>186</v>
      </c>
      <c r="AU120" s="239" t="s">
        <v>88</v>
      </c>
      <c r="AV120" s="13" t="s">
        <v>88</v>
      </c>
      <c r="AW120" s="13" t="s">
        <v>39</v>
      </c>
      <c r="AX120" s="13" t="s">
        <v>86</v>
      </c>
      <c r="AY120" s="239" t="s">
        <v>146</v>
      </c>
    </row>
    <row r="121" s="2" customFormat="1" ht="24.15" customHeight="1">
      <c r="A121" s="42"/>
      <c r="B121" s="43"/>
      <c r="C121" s="208" t="s">
        <v>181</v>
      </c>
      <c r="D121" s="208" t="s">
        <v>149</v>
      </c>
      <c r="E121" s="209" t="s">
        <v>4816</v>
      </c>
      <c r="F121" s="210" t="s">
        <v>4817</v>
      </c>
      <c r="G121" s="211" t="s">
        <v>294</v>
      </c>
      <c r="H121" s="212">
        <v>21.969999999999999</v>
      </c>
      <c r="I121" s="213"/>
      <c r="J121" s="214">
        <f>ROUND(I121*H121,2)</f>
        <v>0</v>
      </c>
      <c r="K121" s="210" t="s">
        <v>152</v>
      </c>
      <c r="L121" s="48"/>
      <c r="M121" s="215" t="s">
        <v>32</v>
      </c>
      <c r="N121" s="216" t="s">
        <v>49</v>
      </c>
      <c r="O121" s="88"/>
      <c r="P121" s="217">
        <f>O121*H121</f>
        <v>0</v>
      </c>
      <c r="Q121" s="217">
        <v>0.089219999999999994</v>
      </c>
      <c r="R121" s="217">
        <f>Q121*H121</f>
        <v>1.9601633999999997</v>
      </c>
      <c r="S121" s="217">
        <v>0</v>
      </c>
      <c r="T121" s="218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19" t="s">
        <v>171</v>
      </c>
      <c r="AT121" s="219" t="s">
        <v>149</v>
      </c>
      <c r="AU121" s="219" t="s">
        <v>88</v>
      </c>
      <c r="AY121" s="20" t="s">
        <v>146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20" t="s">
        <v>86</v>
      </c>
      <c r="BK121" s="220">
        <f>ROUND(I121*H121,2)</f>
        <v>0</v>
      </c>
      <c r="BL121" s="20" t="s">
        <v>171</v>
      </c>
      <c r="BM121" s="219" t="s">
        <v>4818</v>
      </c>
    </row>
    <row r="122" s="2" customFormat="1">
      <c r="A122" s="42"/>
      <c r="B122" s="43"/>
      <c r="C122" s="44"/>
      <c r="D122" s="221" t="s">
        <v>155</v>
      </c>
      <c r="E122" s="44"/>
      <c r="F122" s="222" t="s">
        <v>4819</v>
      </c>
      <c r="G122" s="44"/>
      <c r="H122" s="44"/>
      <c r="I122" s="223"/>
      <c r="J122" s="44"/>
      <c r="K122" s="44"/>
      <c r="L122" s="48"/>
      <c r="M122" s="224"/>
      <c r="N122" s="225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155</v>
      </c>
      <c r="AU122" s="20" t="s">
        <v>88</v>
      </c>
    </row>
    <row r="123" s="2" customFormat="1">
      <c r="A123" s="42"/>
      <c r="B123" s="43"/>
      <c r="C123" s="44"/>
      <c r="D123" s="226" t="s">
        <v>156</v>
      </c>
      <c r="E123" s="44"/>
      <c r="F123" s="227" t="s">
        <v>4820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156</v>
      </c>
      <c r="AU123" s="20" t="s">
        <v>88</v>
      </c>
    </row>
    <row r="124" s="14" customFormat="1">
      <c r="A124" s="14"/>
      <c r="B124" s="244"/>
      <c r="C124" s="245"/>
      <c r="D124" s="221" t="s">
        <v>186</v>
      </c>
      <c r="E124" s="246" t="s">
        <v>32</v>
      </c>
      <c r="F124" s="247" t="s">
        <v>4809</v>
      </c>
      <c r="G124" s="245"/>
      <c r="H124" s="246" t="s">
        <v>32</v>
      </c>
      <c r="I124" s="248"/>
      <c r="J124" s="245"/>
      <c r="K124" s="245"/>
      <c r="L124" s="249"/>
      <c r="M124" s="250"/>
      <c r="N124" s="251"/>
      <c r="O124" s="251"/>
      <c r="P124" s="251"/>
      <c r="Q124" s="251"/>
      <c r="R124" s="251"/>
      <c r="S124" s="251"/>
      <c r="T124" s="252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3" t="s">
        <v>186</v>
      </c>
      <c r="AU124" s="253" t="s">
        <v>88</v>
      </c>
      <c r="AV124" s="14" t="s">
        <v>86</v>
      </c>
      <c r="AW124" s="14" t="s">
        <v>39</v>
      </c>
      <c r="AX124" s="14" t="s">
        <v>78</v>
      </c>
      <c r="AY124" s="253" t="s">
        <v>146</v>
      </c>
    </row>
    <row r="125" s="13" customFormat="1">
      <c r="A125" s="13"/>
      <c r="B125" s="229"/>
      <c r="C125" s="230"/>
      <c r="D125" s="221" t="s">
        <v>186</v>
      </c>
      <c r="E125" s="231" t="s">
        <v>32</v>
      </c>
      <c r="F125" s="232" t="s">
        <v>4810</v>
      </c>
      <c r="G125" s="230"/>
      <c r="H125" s="233">
        <v>30.565000000000001</v>
      </c>
      <c r="I125" s="234"/>
      <c r="J125" s="230"/>
      <c r="K125" s="230"/>
      <c r="L125" s="235"/>
      <c r="M125" s="236"/>
      <c r="N125" s="237"/>
      <c r="O125" s="237"/>
      <c r="P125" s="237"/>
      <c r="Q125" s="237"/>
      <c r="R125" s="237"/>
      <c r="S125" s="237"/>
      <c r="T125" s="238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9" t="s">
        <v>186</v>
      </c>
      <c r="AU125" s="239" t="s">
        <v>88</v>
      </c>
      <c r="AV125" s="13" t="s">
        <v>88</v>
      </c>
      <c r="AW125" s="13" t="s">
        <v>39</v>
      </c>
      <c r="AX125" s="13" t="s">
        <v>78</v>
      </c>
      <c r="AY125" s="239" t="s">
        <v>146</v>
      </c>
    </row>
    <row r="126" s="13" customFormat="1">
      <c r="A126" s="13"/>
      <c r="B126" s="229"/>
      <c r="C126" s="230"/>
      <c r="D126" s="221" t="s">
        <v>186</v>
      </c>
      <c r="E126" s="231" t="s">
        <v>32</v>
      </c>
      <c r="F126" s="232" t="s">
        <v>4821</v>
      </c>
      <c r="G126" s="230"/>
      <c r="H126" s="233">
        <v>-8.5950000000000006</v>
      </c>
      <c r="I126" s="234"/>
      <c r="J126" s="230"/>
      <c r="K126" s="230"/>
      <c r="L126" s="235"/>
      <c r="M126" s="236"/>
      <c r="N126" s="237"/>
      <c r="O126" s="237"/>
      <c r="P126" s="237"/>
      <c r="Q126" s="237"/>
      <c r="R126" s="237"/>
      <c r="S126" s="237"/>
      <c r="T126" s="23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9" t="s">
        <v>186</v>
      </c>
      <c r="AU126" s="239" t="s">
        <v>88</v>
      </c>
      <c r="AV126" s="13" t="s">
        <v>88</v>
      </c>
      <c r="AW126" s="13" t="s">
        <v>39</v>
      </c>
      <c r="AX126" s="13" t="s">
        <v>78</v>
      </c>
      <c r="AY126" s="239" t="s">
        <v>146</v>
      </c>
    </row>
    <row r="127" s="15" customFormat="1">
      <c r="A127" s="15"/>
      <c r="B127" s="254"/>
      <c r="C127" s="255"/>
      <c r="D127" s="221" t="s">
        <v>186</v>
      </c>
      <c r="E127" s="256" t="s">
        <v>32</v>
      </c>
      <c r="F127" s="257" t="s">
        <v>256</v>
      </c>
      <c r="G127" s="255"/>
      <c r="H127" s="258">
        <v>21.969999999999999</v>
      </c>
      <c r="I127" s="259"/>
      <c r="J127" s="255"/>
      <c r="K127" s="255"/>
      <c r="L127" s="260"/>
      <c r="M127" s="261"/>
      <c r="N127" s="262"/>
      <c r="O127" s="262"/>
      <c r="P127" s="262"/>
      <c r="Q127" s="262"/>
      <c r="R127" s="262"/>
      <c r="S127" s="262"/>
      <c r="T127" s="263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4" t="s">
        <v>186</v>
      </c>
      <c r="AU127" s="264" t="s">
        <v>88</v>
      </c>
      <c r="AV127" s="15" t="s">
        <v>171</v>
      </c>
      <c r="AW127" s="15" t="s">
        <v>39</v>
      </c>
      <c r="AX127" s="15" t="s">
        <v>86</v>
      </c>
      <c r="AY127" s="264" t="s">
        <v>146</v>
      </c>
    </row>
    <row r="128" s="2" customFormat="1" ht="21.75" customHeight="1">
      <c r="A128" s="42"/>
      <c r="B128" s="43"/>
      <c r="C128" s="265" t="s">
        <v>188</v>
      </c>
      <c r="D128" s="265" t="s">
        <v>286</v>
      </c>
      <c r="E128" s="266" t="s">
        <v>4822</v>
      </c>
      <c r="F128" s="267" t="s">
        <v>4823</v>
      </c>
      <c r="G128" s="268" t="s">
        <v>294</v>
      </c>
      <c r="H128" s="269">
        <v>22.629000000000001</v>
      </c>
      <c r="I128" s="270"/>
      <c r="J128" s="271">
        <f>ROUND(I128*H128,2)</f>
        <v>0</v>
      </c>
      <c r="K128" s="267" t="s">
        <v>152</v>
      </c>
      <c r="L128" s="272"/>
      <c r="M128" s="273" t="s">
        <v>32</v>
      </c>
      <c r="N128" s="274" t="s">
        <v>49</v>
      </c>
      <c r="O128" s="88"/>
      <c r="P128" s="217">
        <f>O128*H128</f>
        <v>0</v>
      </c>
      <c r="Q128" s="217">
        <v>0.13100000000000001</v>
      </c>
      <c r="R128" s="217">
        <f>Q128*H128</f>
        <v>2.9643990000000002</v>
      </c>
      <c r="S128" s="217">
        <v>0</v>
      </c>
      <c r="T128" s="218">
        <f>S128*H128</f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R128" s="219" t="s">
        <v>277</v>
      </c>
      <c r="AT128" s="219" t="s">
        <v>286</v>
      </c>
      <c r="AU128" s="219" t="s">
        <v>88</v>
      </c>
      <c r="AY128" s="20" t="s">
        <v>146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20" t="s">
        <v>86</v>
      </c>
      <c r="BK128" s="220">
        <f>ROUND(I128*H128,2)</f>
        <v>0</v>
      </c>
      <c r="BL128" s="20" t="s">
        <v>171</v>
      </c>
      <c r="BM128" s="219" t="s">
        <v>4824</v>
      </c>
    </row>
    <row r="129" s="2" customFormat="1">
      <c r="A129" s="42"/>
      <c r="B129" s="43"/>
      <c r="C129" s="44"/>
      <c r="D129" s="221" t="s">
        <v>155</v>
      </c>
      <c r="E129" s="44"/>
      <c r="F129" s="222" t="s">
        <v>4823</v>
      </c>
      <c r="G129" s="44"/>
      <c r="H129" s="44"/>
      <c r="I129" s="223"/>
      <c r="J129" s="44"/>
      <c r="K129" s="44"/>
      <c r="L129" s="48"/>
      <c r="M129" s="224"/>
      <c r="N129" s="225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0" t="s">
        <v>155</v>
      </c>
      <c r="AU129" s="20" t="s">
        <v>88</v>
      </c>
    </row>
    <row r="130" s="13" customFormat="1">
      <c r="A130" s="13"/>
      <c r="B130" s="229"/>
      <c r="C130" s="230"/>
      <c r="D130" s="221" t="s">
        <v>186</v>
      </c>
      <c r="E130" s="230"/>
      <c r="F130" s="232" t="s">
        <v>4825</v>
      </c>
      <c r="G130" s="230"/>
      <c r="H130" s="233">
        <v>22.629000000000001</v>
      </c>
      <c r="I130" s="234"/>
      <c r="J130" s="230"/>
      <c r="K130" s="230"/>
      <c r="L130" s="235"/>
      <c r="M130" s="236"/>
      <c r="N130" s="237"/>
      <c r="O130" s="237"/>
      <c r="P130" s="237"/>
      <c r="Q130" s="237"/>
      <c r="R130" s="237"/>
      <c r="S130" s="237"/>
      <c r="T130" s="23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9" t="s">
        <v>186</v>
      </c>
      <c r="AU130" s="239" t="s">
        <v>88</v>
      </c>
      <c r="AV130" s="13" t="s">
        <v>88</v>
      </c>
      <c r="AW130" s="13" t="s">
        <v>4</v>
      </c>
      <c r="AX130" s="13" t="s">
        <v>86</v>
      </c>
      <c r="AY130" s="239" t="s">
        <v>146</v>
      </c>
    </row>
    <row r="131" s="12" customFormat="1" ht="22.8" customHeight="1">
      <c r="A131" s="12"/>
      <c r="B131" s="192"/>
      <c r="C131" s="193"/>
      <c r="D131" s="194" t="s">
        <v>77</v>
      </c>
      <c r="E131" s="206" t="s">
        <v>181</v>
      </c>
      <c r="F131" s="206" t="s">
        <v>557</v>
      </c>
      <c r="G131" s="193"/>
      <c r="H131" s="193"/>
      <c r="I131" s="196"/>
      <c r="J131" s="207">
        <f>BK131</f>
        <v>0</v>
      </c>
      <c r="K131" s="193"/>
      <c r="L131" s="198"/>
      <c r="M131" s="199"/>
      <c r="N131" s="200"/>
      <c r="O131" s="200"/>
      <c r="P131" s="201">
        <f>SUM(P132:P140)</f>
        <v>0</v>
      </c>
      <c r="Q131" s="200"/>
      <c r="R131" s="201">
        <f>SUM(R132:R140)</f>
        <v>2.0958048000000002</v>
      </c>
      <c r="S131" s="200"/>
      <c r="T131" s="202">
        <f>SUM(T132:T140)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3" t="s">
        <v>86</v>
      </c>
      <c r="AT131" s="204" t="s">
        <v>77</v>
      </c>
      <c r="AU131" s="204" t="s">
        <v>86</v>
      </c>
      <c r="AY131" s="203" t="s">
        <v>146</v>
      </c>
      <c r="BK131" s="205">
        <f>SUM(BK132:BK140)</f>
        <v>0</v>
      </c>
    </row>
    <row r="132" s="2" customFormat="1" ht="24.15" customHeight="1">
      <c r="A132" s="42"/>
      <c r="B132" s="43"/>
      <c r="C132" s="208" t="s">
        <v>277</v>
      </c>
      <c r="D132" s="208" t="s">
        <v>149</v>
      </c>
      <c r="E132" s="209" t="s">
        <v>718</v>
      </c>
      <c r="F132" s="210" t="s">
        <v>719</v>
      </c>
      <c r="G132" s="211" t="s">
        <v>294</v>
      </c>
      <c r="H132" s="212">
        <v>8.5950000000000006</v>
      </c>
      <c r="I132" s="213"/>
      <c r="J132" s="214">
        <f>ROUND(I132*H132,2)</f>
        <v>0</v>
      </c>
      <c r="K132" s="210" t="s">
        <v>152</v>
      </c>
      <c r="L132" s="48"/>
      <c r="M132" s="215" t="s">
        <v>32</v>
      </c>
      <c r="N132" s="216" t="s">
        <v>49</v>
      </c>
      <c r="O132" s="88"/>
      <c r="P132" s="217">
        <f>O132*H132</f>
        <v>0</v>
      </c>
      <c r="Q132" s="217">
        <v>0.24384</v>
      </c>
      <c r="R132" s="217">
        <f>Q132*H132</f>
        <v>2.0958048000000002</v>
      </c>
      <c r="S132" s="217">
        <v>0</v>
      </c>
      <c r="T132" s="218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19" t="s">
        <v>171</v>
      </c>
      <c r="AT132" s="219" t="s">
        <v>149</v>
      </c>
      <c r="AU132" s="219" t="s">
        <v>88</v>
      </c>
      <c r="AY132" s="20" t="s">
        <v>146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20" t="s">
        <v>86</v>
      </c>
      <c r="BK132" s="220">
        <f>ROUND(I132*H132,2)</f>
        <v>0</v>
      </c>
      <c r="BL132" s="20" t="s">
        <v>171</v>
      </c>
      <c r="BM132" s="219" t="s">
        <v>4826</v>
      </c>
    </row>
    <row r="133" s="2" customFormat="1">
      <c r="A133" s="42"/>
      <c r="B133" s="43"/>
      <c r="C133" s="44"/>
      <c r="D133" s="221" t="s">
        <v>155</v>
      </c>
      <c r="E133" s="44"/>
      <c r="F133" s="222" t="s">
        <v>721</v>
      </c>
      <c r="G133" s="44"/>
      <c r="H133" s="44"/>
      <c r="I133" s="223"/>
      <c r="J133" s="44"/>
      <c r="K133" s="44"/>
      <c r="L133" s="48"/>
      <c r="M133" s="224"/>
      <c r="N133" s="225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0" t="s">
        <v>155</v>
      </c>
      <c r="AU133" s="20" t="s">
        <v>88</v>
      </c>
    </row>
    <row r="134" s="2" customFormat="1">
      <c r="A134" s="42"/>
      <c r="B134" s="43"/>
      <c r="C134" s="44"/>
      <c r="D134" s="226" t="s">
        <v>156</v>
      </c>
      <c r="E134" s="44"/>
      <c r="F134" s="227" t="s">
        <v>722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156</v>
      </c>
      <c r="AU134" s="20" t="s">
        <v>88</v>
      </c>
    </row>
    <row r="135" s="14" customFormat="1">
      <c r="A135" s="14"/>
      <c r="B135" s="244"/>
      <c r="C135" s="245"/>
      <c r="D135" s="221" t="s">
        <v>186</v>
      </c>
      <c r="E135" s="246" t="s">
        <v>32</v>
      </c>
      <c r="F135" s="247" t="s">
        <v>553</v>
      </c>
      <c r="G135" s="245"/>
      <c r="H135" s="246" t="s">
        <v>32</v>
      </c>
      <c r="I135" s="248"/>
      <c r="J135" s="245"/>
      <c r="K135" s="245"/>
      <c r="L135" s="249"/>
      <c r="M135" s="250"/>
      <c r="N135" s="251"/>
      <c r="O135" s="251"/>
      <c r="P135" s="251"/>
      <c r="Q135" s="251"/>
      <c r="R135" s="251"/>
      <c r="S135" s="251"/>
      <c r="T135" s="25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3" t="s">
        <v>186</v>
      </c>
      <c r="AU135" s="253" t="s">
        <v>88</v>
      </c>
      <c r="AV135" s="14" t="s">
        <v>86</v>
      </c>
      <c r="AW135" s="14" t="s">
        <v>39</v>
      </c>
      <c r="AX135" s="14" t="s">
        <v>78</v>
      </c>
      <c r="AY135" s="253" t="s">
        <v>146</v>
      </c>
    </row>
    <row r="136" s="13" customFormat="1">
      <c r="A136" s="13"/>
      <c r="B136" s="229"/>
      <c r="C136" s="230"/>
      <c r="D136" s="221" t="s">
        <v>186</v>
      </c>
      <c r="E136" s="231" t="s">
        <v>32</v>
      </c>
      <c r="F136" s="232" t="s">
        <v>4827</v>
      </c>
      <c r="G136" s="230"/>
      <c r="H136" s="233">
        <v>2.75</v>
      </c>
      <c r="I136" s="234"/>
      <c r="J136" s="230"/>
      <c r="K136" s="230"/>
      <c r="L136" s="235"/>
      <c r="M136" s="236"/>
      <c r="N136" s="237"/>
      <c r="O136" s="237"/>
      <c r="P136" s="237"/>
      <c r="Q136" s="237"/>
      <c r="R136" s="237"/>
      <c r="S136" s="237"/>
      <c r="T136" s="23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9" t="s">
        <v>186</v>
      </c>
      <c r="AU136" s="239" t="s">
        <v>88</v>
      </c>
      <c r="AV136" s="13" t="s">
        <v>88</v>
      </c>
      <c r="AW136" s="13" t="s">
        <v>39</v>
      </c>
      <c r="AX136" s="13" t="s">
        <v>78</v>
      </c>
      <c r="AY136" s="239" t="s">
        <v>146</v>
      </c>
    </row>
    <row r="137" s="13" customFormat="1">
      <c r="A137" s="13"/>
      <c r="B137" s="229"/>
      <c r="C137" s="230"/>
      <c r="D137" s="221" t="s">
        <v>186</v>
      </c>
      <c r="E137" s="231" t="s">
        <v>32</v>
      </c>
      <c r="F137" s="232" t="s">
        <v>4828</v>
      </c>
      <c r="G137" s="230"/>
      <c r="H137" s="233">
        <v>1.7</v>
      </c>
      <c r="I137" s="234"/>
      <c r="J137" s="230"/>
      <c r="K137" s="230"/>
      <c r="L137" s="235"/>
      <c r="M137" s="236"/>
      <c r="N137" s="237"/>
      <c r="O137" s="237"/>
      <c r="P137" s="237"/>
      <c r="Q137" s="237"/>
      <c r="R137" s="237"/>
      <c r="S137" s="237"/>
      <c r="T137" s="23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9" t="s">
        <v>186</v>
      </c>
      <c r="AU137" s="239" t="s">
        <v>88</v>
      </c>
      <c r="AV137" s="13" t="s">
        <v>88</v>
      </c>
      <c r="AW137" s="13" t="s">
        <v>39</v>
      </c>
      <c r="AX137" s="13" t="s">
        <v>78</v>
      </c>
      <c r="AY137" s="239" t="s">
        <v>146</v>
      </c>
    </row>
    <row r="138" s="13" customFormat="1">
      <c r="A138" s="13"/>
      <c r="B138" s="229"/>
      <c r="C138" s="230"/>
      <c r="D138" s="221" t="s">
        <v>186</v>
      </c>
      <c r="E138" s="231" t="s">
        <v>32</v>
      </c>
      <c r="F138" s="232" t="s">
        <v>4829</v>
      </c>
      <c r="G138" s="230"/>
      <c r="H138" s="233">
        <v>3.145</v>
      </c>
      <c r="I138" s="234"/>
      <c r="J138" s="230"/>
      <c r="K138" s="230"/>
      <c r="L138" s="235"/>
      <c r="M138" s="236"/>
      <c r="N138" s="237"/>
      <c r="O138" s="237"/>
      <c r="P138" s="237"/>
      <c r="Q138" s="237"/>
      <c r="R138" s="237"/>
      <c r="S138" s="237"/>
      <c r="T138" s="23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9" t="s">
        <v>186</v>
      </c>
      <c r="AU138" s="239" t="s">
        <v>88</v>
      </c>
      <c r="AV138" s="13" t="s">
        <v>88</v>
      </c>
      <c r="AW138" s="13" t="s">
        <v>39</v>
      </c>
      <c r="AX138" s="13" t="s">
        <v>78</v>
      </c>
      <c r="AY138" s="239" t="s">
        <v>146</v>
      </c>
    </row>
    <row r="139" s="13" customFormat="1">
      <c r="A139" s="13"/>
      <c r="B139" s="229"/>
      <c r="C139" s="230"/>
      <c r="D139" s="221" t="s">
        <v>186</v>
      </c>
      <c r="E139" s="231" t="s">
        <v>32</v>
      </c>
      <c r="F139" s="232" t="s">
        <v>4830</v>
      </c>
      <c r="G139" s="230"/>
      <c r="H139" s="233">
        <v>1</v>
      </c>
      <c r="I139" s="234"/>
      <c r="J139" s="230"/>
      <c r="K139" s="230"/>
      <c r="L139" s="235"/>
      <c r="M139" s="236"/>
      <c r="N139" s="237"/>
      <c r="O139" s="237"/>
      <c r="P139" s="237"/>
      <c r="Q139" s="237"/>
      <c r="R139" s="237"/>
      <c r="S139" s="237"/>
      <c r="T139" s="23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9" t="s">
        <v>186</v>
      </c>
      <c r="AU139" s="239" t="s">
        <v>88</v>
      </c>
      <c r="AV139" s="13" t="s">
        <v>88</v>
      </c>
      <c r="AW139" s="13" t="s">
        <v>39</v>
      </c>
      <c r="AX139" s="13" t="s">
        <v>78</v>
      </c>
      <c r="AY139" s="239" t="s">
        <v>146</v>
      </c>
    </row>
    <row r="140" s="15" customFormat="1">
      <c r="A140" s="15"/>
      <c r="B140" s="254"/>
      <c r="C140" s="255"/>
      <c r="D140" s="221" t="s">
        <v>186</v>
      </c>
      <c r="E140" s="256" t="s">
        <v>32</v>
      </c>
      <c r="F140" s="257" t="s">
        <v>256</v>
      </c>
      <c r="G140" s="255"/>
      <c r="H140" s="258">
        <v>8.5950000000000006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4" t="s">
        <v>186</v>
      </c>
      <c r="AU140" s="264" t="s">
        <v>88</v>
      </c>
      <c r="AV140" s="15" t="s">
        <v>171</v>
      </c>
      <c r="AW140" s="15" t="s">
        <v>39</v>
      </c>
      <c r="AX140" s="15" t="s">
        <v>86</v>
      </c>
      <c r="AY140" s="264" t="s">
        <v>146</v>
      </c>
    </row>
    <row r="141" s="12" customFormat="1" ht="22.8" customHeight="1">
      <c r="A141" s="12"/>
      <c r="B141" s="192"/>
      <c r="C141" s="193"/>
      <c r="D141" s="194" t="s">
        <v>77</v>
      </c>
      <c r="E141" s="206" t="s">
        <v>285</v>
      </c>
      <c r="F141" s="206" t="s">
        <v>748</v>
      </c>
      <c r="G141" s="193"/>
      <c r="H141" s="193"/>
      <c r="I141" s="196"/>
      <c r="J141" s="207">
        <f>BK141</f>
        <v>0</v>
      </c>
      <c r="K141" s="193"/>
      <c r="L141" s="198"/>
      <c r="M141" s="199"/>
      <c r="N141" s="200"/>
      <c r="O141" s="200"/>
      <c r="P141" s="201">
        <f>SUM(P142:P149)</f>
        <v>0</v>
      </c>
      <c r="Q141" s="200"/>
      <c r="R141" s="201">
        <f>SUM(R142:R149)</f>
        <v>3.6848350000000001</v>
      </c>
      <c r="S141" s="200"/>
      <c r="T141" s="202">
        <f>SUM(T142:T149)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3" t="s">
        <v>86</v>
      </c>
      <c r="AT141" s="204" t="s">
        <v>77</v>
      </c>
      <c r="AU141" s="204" t="s">
        <v>86</v>
      </c>
      <c r="AY141" s="203" t="s">
        <v>146</v>
      </c>
      <c r="BK141" s="205">
        <f>SUM(BK142:BK149)</f>
        <v>0</v>
      </c>
    </row>
    <row r="142" s="2" customFormat="1" ht="33" customHeight="1">
      <c r="A142" s="42"/>
      <c r="B142" s="43"/>
      <c r="C142" s="208" t="s">
        <v>285</v>
      </c>
      <c r="D142" s="208" t="s">
        <v>149</v>
      </c>
      <c r="E142" s="209" t="s">
        <v>4831</v>
      </c>
      <c r="F142" s="210" t="s">
        <v>4832</v>
      </c>
      <c r="G142" s="211" t="s">
        <v>303</v>
      </c>
      <c r="H142" s="212">
        <v>18.699999999999999</v>
      </c>
      <c r="I142" s="213"/>
      <c r="J142" s="214">
        <f>ROUND(I142*H142,2)</f>
        <v>0</v>
      </c>
      <c r="K142" s="210" t="s">
        <v>152</v>
      </c>
      <c r="L142" s="48"/>
      <c r="M142" s="215" t="s">
        <v>32</v>
      </c>
      <c r="N142" s="216" t="s">
        <v>49</v>
      </c>
      <c r="O142" s="88"/>
      <c r="P142" s="217">
        <f>O142*H142</f>
        <v>0</v>
      </c>
      <c r="Q142" s="217">
        <v>0.16849</v>
      </c>
      <c r="R142" s="217">
        <f>Q142*H142</f>
        <v>3.150763</v>
      </c>
      <c r="S142" s="217">
        <v>0</v>
      </c>
      <c r="T142" s="218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19" t="s">
        <v>171</v>
      </c>
      <c r="AT142" s="219" t="s">
        <v>149</v>
      </c>
      <c r="AU142" s="219" t="s">
        <v>88</v>
      </c>
      <c r="AY142" s="20" t="s">
        <v>146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0" t="s">
        <v>86</v>
      </c>
      <c r="BK142" s="220">
        <f>ROUND(I142*H142,2)</f>
        <v>0</v>
      </c>
      <c r="BL142" s="20" t="s">
        <v>171</v>
      </c>
      <c r="BM142" s="219" t="s">
        <v>4833</v>
      </c>
    </row>
    <row r="143" s="2" customFormat="1">
      <c r="A143" s="42"/>
      <c r="B143" s="43"/>
      <c r="C143" s="44"/>
      <c r="D143" s="221" t="s">
        <v>155</v>
      </c>
      <c r="E143" s="44"/>
      <c r="F143" s="222" t="s">
        <v>4834</v>
      </c>
      <c r="G143" s="44"/>
      <c r="H143" s="44"/>
      <c r="I143" s="223"/>
      <c r="J143" s="44"/>
      <c r="K143" s="44"/>
      <c r="L143" s="48"/>
      <c r="M143" s="224"/>
      <c r="N143" s="225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155</v>
      </c>
      <c r="AU143" s="20" t="s">
        <v>88</v>
      </c>
    </row>
    <row r="144" s="2" customFormat="1">
      <c r="A144" s="42"/>
      <c r="B144" s="43"/>
      <c r="C144" s="44"/>
      <c r="D144" s="226" t="s">
        <v>156</v>
      </c>
      <c r="E144" s="44"/>
      <c r="F144" s="227" t="s">
        <v>4835</v>
      </c>
      <c r="G144" s="44"/>
      <c r="H144" s="44"/>
      <c r="I144" s="223"/>
      <c r="J144" s="44"/>
      <c r="K144" s="44"/>
      <c r="L144" s="48"/>
      <c r="M144" s="224"/>
      <c r="N144" s="22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156</v>
      </c>
      <c r="AU144" s="20" t="s">
        <v>88</v>
      </c>
    </row>
    <row r="145" s="14" customFormat="1">
      <c r="A145" s="14"/>
      <c r="B145" s="244"/>
      <c r="C145" s="245"/>
      <c r="D145" s="221" t="s">
        <v>186</v>
      </c>
      <c r="E145" s="246" t="s">
        <v>32</v>
      </c>
      <c r="F145" s="247" t="s">
        <v>4836</v>
      </c>
      <c r="G145" s="245"/>
      <c r="H145" s="246" t="s">
        <v>32</v>
      </c>
      <c r="I145" s="248"/>
      <c r="J145" s="245"/>
      <c r="K145" s="245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186</v>
      </c>
      <c r="AU145" s="253" t="s">
        <v>88</v>
      </c>
      <c r="AV145" s="14" t="s">
        <v>86</v>
      </c>
      <c r="AW145" s="14" t="s">
        <v>39</v>
      </c>
      <c r="AX145" s="14" t="s">
        <v>78</v>
      </c>
      <c r="AY145" s="253" t="s">
        <v>146</v>
      </c>
    </row>
    <row r="146" s="13" customFormat="1">
      <c r="A146" s="13"/>
      <c r="B146" s="229"/>
      <c r="C146" s="230"/>
      <c r="D146" s="221" t="s">
        <v>186</v>
      </c>
      <c r="E146" s="231" t="s">
        <v>32</v>
      </c>
      <c r="F146" s="232" t="s">
        <v>4837</v>
      </c>
      <c r="G146" s="230"/>
      <c r="H146" s="233">
        <v>18.699999999999999</v>
      </c>
      <c r="I146" s="234"/>
      <c r="J146" s="230"/>
      <c r="K146" s="230"/>
      <c r="L146" s="235"/>
      <c r="M146" s="236"/>
      <c r="N146" s="237"/>
      <c r="O146" s="237"/>
      <c r="P146" s="237"/>
      <c r="Q146" s="237"/>
      <c r="R146" s="237"/>
      <c r="S146" s="237"/>
      <c r="T146" s="23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9" t="s">
        <v>186</v>
      </c>
      <c r="AU146" s="239" t="s">
        <v>88</v>
      </c>
      <c r="AV146" s="13" t="s">
        <v>88</v>
      </c>
      <c r="AW146" s="13" t="s">
        <v>39</v>
      </c>
      <c r="AX146" s="13" t="s">
        <v>86</v>
      </c>
      <c r="AY146" s="239" t="s">
        <v>146</v>
      </c>
    </row>
    <row r="147" s="2" customFormat="1" ht="16.5" customHeight="1">
      <c r="A147" s="42"/>
      <c r="B147" s="43"/>
      <c r="C147" s="265" t="s">
        <v>291</v>
      </c>
      <c r="D147" s="265" t="s">
        <v>286</v>
      </c>
      <c r="E147" s="266" t="s">
        <v>4838</v>
      </c>
      <c r="F147" s="267" t="s">
        <v>4839</v>
      </c>
      <c r="G147" s="268" t="s">
        <v>303</v>
      </c>
      <c r="H147" s="269">
        <v>19.074000000000002</v>
      </c>
      <c r="I147" s="270"/>
      <c r="J147" s="271">
        <f>ROUND(I147*H147,2)</f>
        <v>0</v>
      </c>
      <c r="K147" s="267" t="s">
        <v>152</v>
      </c>
      <c r="L147" s="272"/>
      <c r="M147" s="273" t="s">
        <v>32</v>
      </c>
      <c r="N147" s="274" t="s">
        <v>49</v>
      </c>
      <c r="O147" s="88"/>
      <c r="P147" s="217">
        <f>O147*H147</f>
        <v>0</v>
      </c>
      <c r="Q147" s="217">
        <v>0.028000000000000001</v>
      </c>
      <c r="R147" s="217">
        <f>Q147*H147</f>
        <v>0.5340720000000001</v>
      </c>
      <c r="S147" s="217">
        <v>0</v>
      </c>
      <c r="T147" s="218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19" t="s">
        <v>277</v>
      </c>
      <c r="AT147" s="219" t="s">
        <v>286</v>
      </c>
      <c r="AU147" s="219" t="s">
        <v>88</v>
      </c>
      <c r="AY147" s="20" t="s">
        <v>146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20" t="s">
        <v>86</v>
      </c>
      <c r="BK147" s="220">
        <f>ROUND(I147*H147,2)</f>
        <v>0</v>
      </c>
      <c r="BL147" s="20" t="s">
        <v>171</v>
      </c>
      <c r="BM147" s="219" t="s">
        <v>4840</v>
      </c>
    </row>
    <row r="148" s="2" customFormat="1">
      <c r="A148" s="42"/>
      <c r="B148" s="43"/>
      <c r="C148" s="44"/>
      <c r="D148" s="221" t="s">
        <v>155</v>
      </c>
      <c r="E148" s="44"/>
      <c r="F148" s="222" t="s">
        <v>4839</v>
      </c>
      <c r="G148" s="44"/>
      <c r="H148" s="44"/>
      <c r="I148" s="223"/>
      <c r="J148" s="44"/>
      <c r="K148" s="44"/>
      <c r="L148" s="48"/>
      <c r="M148" s="224"/>
      <c r="N148" s="225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0" t="s">
        <v>155</v>
      </c>
      <c r="AU148" s="20" t="s">
        <v>88</v>
      </c>
    </row>
    <row r="149" s="13" customFormat="1">
      <c r="A149" s="13"/>
      <c r="B149" s="229"/>
      <c r="C149" s="230"/>
      <c r="D149" s="221" t="s">
        <v>186</v>
      </c>
      <c r="E149" s="230"/>
      <c r="F149" s="232" t="s">
        <v>4841</v>
      </c>
      <c r="G149" s="230"/>
      <c r="H149" s="233">
        <v>19.074000000000002</v>
      </c>
      <c r="I149" s="234"/>
      <c r="J149" s="230"/>
      <c r="K149" s="230"/>
      <c r="L149" s="235"/>
      <c r="M149" s="236"/>
      <c r="N149" s="237"/>
      <c r="O149" s="237"/>
      <c r="P149" s="237"/>
      <c r="Q149" s="237"/>
      <c r="R149" s="237"/>
      <c r="S149" s="237"/>
      <c r="T149" s="23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9" t="s">
        <v>186</v>
      </c>
      <c r="AU149" s="239" t="s">
        <v>88</v>
      </c>
      <c r="AV149" s="13" t="s">
        <v>88</v>
      </c>
      <c r="AW149" s="13" t="s">
        <v>4</v>
      </c>
      <c r="AX149" s="13" t="s">
        <v>86</v>
      </c>
      <c r="AY149" s="239" t="s">
        <v>146</v>
      </c>
    </row>
    <row r="150" s="12" customFormat="1" ht="25.92" customHeight="1">
      <c r="A150" s="12"/>
      <c r="B150" s="192"/>
      <c r="C150" s="193"/>
      <c r="D150" s="194" t="s">
        <v>77</v>
      </c>
      <c r="E150" s="195" t="s">
        <v>865</v>
      </c>
      <c r="F150" s="195" t="s">
        <v>866</v>
      </c>
      <c r="G150" s="193"/>
      <c r="H150" s="193"/>
      <c r="I150" s="196"/>
      <c r="J150" s="197">
        <f>BK150</f>
        <v>0</v>
      </c>
      <c r="K150" s="193"/>
      <c r="L150" s="198"/>
      <c r="M150" s="199"/>
      <c r="N150" s="200"/>
      <c r="O150" s="200"/>
      <c r="P150" s="201">
        <f>P151+P212+P216+P291+P316+P329</f>
        <v>0</v>
      </c>
      <c r="Q150" s="200"/>
      <c r="R150" s="201">
        <f>R151+R212+R216+R291+R316+R329</f>
        <v>4.99878775</v>
      </c>
      <c r="S150" s="200"/>
      <c r="T150" s="202">
        <f>T151+T212+T216+T291+T316+T329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3" t="s">
        <v>88</v>
      </c>
      <c r="AT150" s="204" t="s">
        <v>77</v>
      </c>
      <c r="AU150" s="204" t="s">
        <v>78</v>
      </c>
      <c r="AY150" s="203" t="s">
        <v>146</v>
      </c>
      <c r="BK150" s="205">
        <f>BK151+BK212+BK216+BK291+BK316+BK329</f>
        <v>0</v>
      </c>
    </row>
    <row r="151" s="12" customFormat="1" ht="22.8" customHeight="1">
      <c r="A151" s="12"/>
      <c r="B151" s="192"/>
      <c r="C151" s="193"/>
      <c r="D151" s="194" t="s">
        <v>77</v>
      </c>
      <c r="E151" s="206" t="s">
        <v>901</v>
      </c>
      <c r="F151" s="206" t="s">
        <v>902</v>
      </c>
      <c r="G151" s="193"/>
      <c r="H151" s="193"/>
      <c r="I151" s="196"/>
      <c r="J151" s="207">
        <f>BK151</f>
        <v>0</v>
      </c>
      <c r="K151" s="193"/>
      <c r="L151" s="198"/>
      <c r="M151" s="199"/>
      <c r="N151" s="200"/>
      <c r="O151" s="200"/>
      <c r="P151" s="201">
        <f>SUM(P152:P211)</f>
        <v>0</v>
      </c>
      <c r="Q151" s="200"/>
      <c r="R151" s="201">
        <f>SUM(R152:R211)</f>
        <v>1.8458509999999999</v>
      </c>
      <c r="S151" s="200"/>
      <c r="T151" s="202">
        <f>SUM(T152:T211)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3" t="s">
        <v>88</v>
      </c>
      <c r="AT151" s="204" t="s">
        <v>77</v>
      </c>
      <c r="AU151" s="204" t="s">
        <v>86</v>
      </c>
      <c r="AY151" s="203" t="s">
        <v>146</v>
      </c>
      <c r="BK151" s="205">
        <f>SUM(BK152:BK211)</f>
        <v>0</v>
      </c>
    </row>
    <row r="152" s="2" customFormat="1" ht="37.8" customHeight="1">
      <c r="A152" s="42"/>
      <c r="B152" s="43"/>
      <c r="C152" s="208" t="s">
        <v>300</v>
      </c>
      <c r="D152" s="208" t="s">
        <v>149</v>
      </c>
      <c r="E152" s="209" t="s">
        <v>4842</v>
      </c>
      <c r="F152" s="210" t="s">
        <v>4843</v>
      </c>
      <c r="G152" s="211" t="s">
        <v>294</v>
      </c>
      <c r="H152" s="212">
        <v>22.449999999999999</v>
      </c>
      <c r="I152" s="213"/>
      <c r="J152" s="214">
        <f>ROUND(I152*H152,2)</f>
        <v>0</v>
      </c>
      <c r="K152" s="210" t="s">
        <v>152</v>
      </c>
      <c r="L152" s="48"/>
      <c r="M152" s="215" t="s">
        <v>32</v>
      </c>
      <c r="N152" s="216" t="s">
        <v>49</v>
      </c>
      <c r="O152" s="88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19" t="s">
        <v>362</v>
      </c>
      <c r="AT152" s="219" t="s">
        <v>149</v>
      </c>
      <c r="AU152" s="219" t="s">
        <v>88</v>
      </c>
      <c r="AY152" s="20" t="s">
        <v>146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20" t="s">
        <v>86</v>
      </c>
      <c r="BK152" s="220">
        <f>ROUND(I152*H152,2)</f>
        <v>0</v>
      </c>
      <c r="BL152" s="20" t="s">
        <v>362</v>
      </c>
      <c r="BM152" s="219" t="s">
        <v>4844</v>
      </c>
    </row>
    <row r="153" s="2" customFormat="1">
      <c r="A153" s="42"/>
      <c r="B153" s="43"/>
      <c r="C153" s="44"/>
      <c r="D153" s="221" t="s">
        <v>155</v>
      </c>
      <c r="E153" s="44"/>
      <c r="F153" s="222" t="s">
        <v>4845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155</v>
      </c>
      <c r="AU153" s="20" t="s">
        <v>88</v>
      </c>
    </row>
    <row r="154" s="2" customFormat="1">
      <c r="A154" s="42"/>
      <c r="B154" s="43"/>
      <c r="C154" s="44"/>
      <c r="D154" s="226" t="s">
        <v>156</v>
      </c>
      <c r="E154" s="44"/>
      <c r="F154" s="227" t="s">
        <v>4846</v>
      </c>
      <c r="G154" s="44"/>
      <c r="H154" s="44"/>
      <c r="I154" s="223"/>
      <c r="J154" s="44"/>
      <c r="K154" s="44"/>
      <c r="L154" s="48"/>
      <c r="M154" s="224"/>
      <c r="N154" s="225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0" t="s">
        <v>156</v>
      </c>
      <c r="AU154" s="20" t="s">
        <v>88</v>
      </c>
    </row>
    <row r="155" s="14" customFormat="1">
      <c r="A155" s="14"/>
      <c r="B155" s="244"/>
      <c r="C155" s="245"/>
      <c r="D155" s="221" t="s">
        <v>186</v>
      </c>
      <c r="E155" s="246" t="s">
        <v>32</v>
      </c>
      <c r="F155" s="247" t="s">
        <v>4847</v>
      </c>
      <c r="G155" s="245"/>
      <c r="H155" s="246" t="s">
        <v>32</v>
      </c>
      <c r="I155" s="248"/>
      <c r="J155" s="245"/>
      <c r="K155" s="245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186</v>
      </c>
      <c r="AU155" s="253" t="s">
        <v>88</v>
      </c>
      <c r="AV155" s="14" t="s">
        <v>86</v>
      </c>
      <c r="AW155" s="14" t="s">
        <v>39</v>
      </c>
      <c r="AX155" s="14" t="s">
        <v>78</v>
      </c>
      <c r="AY155" s="253" t="s">
        <v>146</v>
      </c>
    </row>
    <row r="156" s="13" customFormat="1">
      <c r="A156" s="13"/>
      <c r="B156" s="229"/>
      <c r="C156" s="230"/>
      <c r="D156" s="221" t="s">
        <v>186</v>
      </c>
      <c r="E156" s="231" t="s">
        <v>32</v>
      </c>
      <c r="F156" s="232" t="s">
        <v>4848</v>
      </c>
      <c r="G156" s="230"/>
      <c r="H156" s="233">
        <v>17.859999999999999</v>
      </c>
      <c r="I156" s="234"/>
      <c r="J156" s="230"/>
      <c r="K156" s="230"/>
      <c r="L156" s="235"/>
      <c r="M156" s="236"/>
      <c r="N156" s="237"/>
      <c r="O156" s="237"/>
      <c r="P156" s="237"/>
      <c r="Q156" s="237"/>
      <c r="R156" s="237"/>
      <c r="S156" s="237"/>
      <c r="T156" s="23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9" t="s">
        <v>186</v>
      </c>
      <c r="AU156" s="239" t="s">
        <v>88</v>
      </c>
      <c r="AV156" s="13" t="s">
        <v>88</v>
      </c>
      <c r="AW156" s="13" t="s">
        <v>39</v>
      </c>
      <c r="AX156" s="13" t="s">
        <v>78</v>
      </c>
      <c r="AY156" s="239" t="s">
        <v>146</v>
      </c>
    </row>
    <row r="157" s="13" customFormat="1">
      <c r="A157" s="13"/>
      <c r="B157" s="229"/>
      <c r="C157" s="230"/>
      <c r="D157" s="221" t="s">
        <v>186</v>
      </c>
      <c r="E157" s="231" t="s">
        <v>32</v>
      </c>
      <c r="F157" s="232" t="s">
        <v>4849</v>
      </c>
      <c r="G157" s="230"/>
      <c r="H157" s="233">
        <v>4.5899999999999999</v>
      </c>
      <c r="I157" s="234"/>
      <c r="J157" s="230"/>
      <c r="K157" s="230"/>
      <c r="L157" s="235"/>
      <c r="M157" s="236"/>
      <c r="N157" s="237"/>
      <c r="O157" s="237"/>
      <c r="P157" s="237"/>
      <c r="Q157" s="237"/>
      <c r="R157" s="237"/>
      <c r="S157" s="237"/>
      <c r="T157" s="23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9" t="s">
        <v>186</v>
      </c>
      <c r="AU157" s="239" t="s">
        <v>88</v>
      </c>
      <c r="AV157" s="13" t="s">
        <v>88</v>
      </c>
      <c r="AW157" s="13" t="s">
        <v>39</v>
      </c>
      <c r="AX157" s="13" t="s">
        <v>78</v>
      </c>
      <c r="AY157" s="239" t="s">
        <v>146</v>
      </c>
    </row>
    <row r="158" s="15" customFormat="1">
      <c r="A158" s="15"/>
      <c r="B158" s="254"/>
      <c r="C158" s="255"/>
      <c r="D158" s="221" t="s">
        <v>186</v>
      </c>
      <c r="E158" s="256" t="s">
        <v>32</v>
      </c>
      <c r="F158" s="257" t="s">
        <v>256</v>
      </c>
      <c r="G158" s="255"/>
      <c r="H158" s="258">
        <v>22.449999999999999</v>
      </c>
      <c r="I158" s="259"/>
      <c r="J158" s="255"/>
      <c r="K158" s="255"/>
      <c r="L158" s="260"/>
      <c r="M158" s="261"/>
      <c r="N158" s="262"/>
      <c r="O158" s="262"/>
      <c r="P158" s="262"/>
      <c r="Q158" s="262"/>
      <c r="R158" s="262"/>
      <c r="S158" s="262"/>
      <c r="T158" s="263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4" t="s">
        <v>186</v>
      </c>
      <c r="AU158" s="264" t="s">
        <v>88</v>
      </c>
      <c r="AV158" s="15" t="s">
        <v>171</v>
      </c>
      <c r="AW158" s="15" t="s">
        <v>39</v>
      </c>
      <c r="AX158" s="15" t="s">
        <v>86</v>
      </c>
      <c r="AY158" s="264" t="s">
        <v>146</v>
      </c>
    </row>
    <row r="159" s="2" customFormat="1" ht="33" customHeight="1">
      <c r="A159" s="42"/>
      <c r="B159" s="43"/>
      <c r="C159" s="265" t="s">
        <v>311</v>
      </c>
      <c r="D159" s="265" t="s">
        <v>286</v>
      </c>
      <c r="E159" s="266" t="s">
        <v>4850</v>
      </c>
      <c r="F159" s="267" t="s">
        <v>4851</v>
      </c>
      <c r="G159" s="268" t="s">
        <v>294</v>
      </c>
      <c r="H159" s="269">
        <v>26.164999999999999</v>
      </c>
      <c r="I159" s="270"/>
      <c r="J159" s="271">
        <f>ROUND(I159*H159,2)</f>
        <v>0</v>
      </c>
      <c r="K159" s="267" t="s">
        <v>152</v>
      </c>
      <c r="L159" s="272"/>
      <c r="M159" s="273" t="s">
        <v>32</v>
      </c>
      <c r="N159" s="274" t="s">
        <v>49</v>
      </c>
      <c r="O159" s="88"/>
      <c r="P159" s="217">
        <f>O159*H159</f>
        <v>0</v>
      </c>
      <c r="Q159" s="217">
        <v>0.0018</v>
      </c>
      <c r="R159" s="217">
        <f>Q159*H159</f>
        <v>0.047097</v>
      </c>
      <c r="S159" s="217">
        <v>0</v>
      </c>
      <c r="T159" s="218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19" t="s">
        <v>538</v>
      </c>
      <c r="AT159" s="219" t="s">
        <v>286</v>
      </c>
      <c r="AU159" s="219" t="s">
        <v>88</v>
      </c>
      <c r="AY159" s="20" t="s">
        <v>146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20" t="s">
        <v>86</v>
      </c>
      <c r="BK159" s="220">
        <f>ROUND(I159*H159,2)</f>
        <v>0</v>
      </c>
      <c r="BL159" s="20" t="s">
        <v>362</v>
      </c>
      <c r="BM159" s="219" t="s">
        <v>4852</v>
      </c>
    </row>
    <row r="160" s="2" customFormat="1">
      <c r="A160" s="42"/>
      <c r="B160" s="43"/>
      <c r="C160" s="44"/>
      <c r="D160" s="221" t="s">
        <v>155</v>
      </c>
      <c r="E160" s="44"/>
      <c r="F160" s="222" t="s">
        <v>4851</v>
      </c>
      <c r="G160" s="44"/>
      <c r="H160" s="44"/>
      <c r="I160" s="223"/>
      <c r="J160" s="44"/>
      <c r="K160" s="44"/>
      <c r="L160" s="48"/>
      <c r="M160" s="224"/>
      <c r="N160" s="225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0" t="s">
        <v>155</v>
      </c>
      <c r="AU160" s="20" t="s">
        <v>88</v>
      </c>
    </row>
    <row r="161" s="13" customFormat="1">
      <c r="A161" s="13"/>
      <c r="B161" s="229"/>
      <c r="C161" s="230"/>
      <c r="D161" s="221" t="s">
        <v>186</v>
      </c>
      <c r="E161" s="230"/>
      <c r="F161" s="232" t="s">
        <v>4853</v>
      </c>
      <c r="G161" s="230"/>
      <c r="H161" s="233">
        <v>26.164999999999999</v>
      </c>
      <c r="I161" s="234"/>
      <c r="J161" s="230"/>
      <c r="K161" s="230"/>
      <c r="L161" s="235"/>
      <c r="M161" s="236"/>
      <c r="N161" s="237"/>
      <c r="O161" s="237"/>
      <c r="P161" s="237"/>
      <c r="Q161" s="237"/>
      <c r="R161" s="237"/>
      <c r="S161" s="237"/>
      <c r="T161" s="23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9" t="s">
        <v>186</v>
      </c>
      <c r="AU161" s="239" t="s">
        <v>88</v>
      </c>
      <c r="AV161" s="13" t="s">
        <v>88</v>
      </c>
      <c r="AW161" s="13" t="s">
        <v>4</v>
      </c>
      <c r="AX161" s="13" t="s">
        <v>86</v>
      </c>
      <c r="AY161" s="239" t="s">
        <v>146</v>
      </c>
    </row>
    <row r="162" s="2" customFormat="1" ht="33" customHeight="1">
      <c r="A162" s="42"/>
      <c r="B162" s="43"/>
      <c r="C162" s="208" t="s">
        <v>319</v>
      </c>
      <c r="D162" s="208" t="s">
        <v>149</v>
      </c>
      <c r="E162" s="209" t="s">
        <v>4854</v>
      </c>
      <c r="F162" s="210" t="s">
        <v>4855</v>
      </c>
      <c r="G162" s="211" t="s">
        <v>294</v>
      </c>
      <c r="H162" s="212">
        <v>0.79200000000000004</v>
      </c>
      <c r="I162" s="213"/>
      <c r="J162" s="214">
        <f>ROUND(I162*H162,2)</f>
        <v>0</v>
      </c>
      <c r="K162" s="210" t="s">
        <v>152</v>
      </c>
      <c r="L162" s="48"/>
      <c r="M162" s="215" t="s">
        <v>32</v>
      </c>
      <c r="N162" s="216" t="s">
        <v>49</v>
      </c>
      <c r="O162" s="88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19" t="s">
        <v>362</v>
      </c>
      <c r="AT162" s="219" t="s">
        <v>149</v>
      </c>
      <c r="AU162" s="219" t="s">
        <v>88</v>
      </c>
      <c r="AY162" s="20" t="s">
        <v>146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20" t="s">
        <v>86</v>
      </c>
      <c r="BK162" s="220">
        <f>ROUND(I162*H162,2)</f>
        <v>0</v>
      </c>
      <c r="BL162" s="20" t="s">
        <v>362</v>
      </c>
      <c r="BM162" s="219" t="s">
        <v>4856</v>
      </c>
    </row>
    <row r="163" s="2" customFormat="1">
      <c r="A163" s="42"/>
      <c r="B163" s="43"/>
      <c r="C163" s="44"/>
      <c r="D163" s="221" t="s">
        <v>155</v>
      </c>
      <c r="E163" s="44"/>
      <c r="F163" s="222" t="s">
        <v>4857</v>
      </c>
      <c r="G163" s="44"/>
      <c r="H163" s="44"/>
      <c r="I163" s="223"/>
      <c r="J163" s="44"/>
      <c r="K163" s="44"/>
      <c r="L163" s="48"/>
      <c r="M163" s="224"/>
      <c r="N163" s="225"/>
      <c r="O163" s="88"/>
      <c r="P163" s="88"/>
      <c r="Q163" s="88"/>
      <c r="R163" s="88"/>
      <c r="S163" s="88"/>
      <c r="T163" s="89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T163" s="20" t="s">
        <v>155</v>
      </c>
      <c r="AU163" s="20" t="s">
        <v>88</v>
      </c>
    </row>
    <row r="164" s="2" customFormat="1">
      <c r="A164" s="42"/>
      <c r="B164" s="43"/>
      <c r="C164" s="44"/>
      <c r="D164" s="226" t="s">
        <v>156</v>
      </c>
      <c r="E164" s="44"/>
      <c r="F164" s="227" t="s">
        <v>4858</v>
      </c>
      <c r="G164" s="44"/>
      <c r="H164" s="44"/>
      <c r="I164" s="223"/>
      <c r="J164" s="44"/>
      <c r="K164" s="44"/>
      <c r="L164" s="48"/>
      <c r="M164" s="224"/>
      <c r="N164" s="225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156</v>
      </c>
      <c r="AU164" s="20" t="s">
        <v>88</v>
      </c>
    </row>
    <row r="165" s="14" customFormat="1">
      <c r="A165" s="14"/>
      <c r="B165" s="244"/>
      <c r="C165" s="245"/>
      <c r="D165" s="221" t="s">
        <v>186</v>
      </c>
      <c r="E165" s="246" t="s">
        <v>32</v>
      </c>
      <c r="F165" s="247" t="s">
        <v>4859</v>
      </c>
      <c r="G165" s="245"/>
      <c r="H165" s="246" t="s">
        <v>32</v>
      </c>
      <c r="I165" s="248"/>
      <c r="J165" s="245"/>
      <c r="K165" s="245"/>
      <c r="L165" s="249"/>
      <c r="M165" s="250"/>
      <c r="N165" s="251"/>
      <c r="O165" s="251"/>
      <c r="P165" s="251"/>
      <c r="Q165" s="251"/>
      <c r="R165" s="251"/>
      <c r="S165" s="251"/>
      <c r="T165" s="25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3" t="s">
        <v>186</v>
      </c>
      <c r="AU165" s="253" t="s">
        <v>88</v>
      </c>
      <c r="AV165" s="14" t="s">
        <v>86</v>
      </c>
      <c r="AW165" s="14" t="s">
        <v>39</v>
      </c>
      <c r="AX165" s="14" t="s">
        <v>78</v>
      </c>
      <c r="AY165" s="253" t="s">
        <v>146</v>
      </c>
    </row>
    <row r="166" s="13" customFormat="1">
      <c r="A166" s="13"/>
      <c r="B166" s="229"/>
      <c r="C166" s="230"/>
      <c r="D166" s="221" t="s">
        <v>186</v>
      </c>
      <c r="E166" s="231" t="s">
        <v>32</v>
      </c>
      <c r="F166" s="232" t="s">
        <v>4860</v>
      </c>
      <c r="G166" s="230"/>
      <c r="H166" s="233">
        <v>0.79200000000000004</v>
      </c>
      <c r="I166" s="234"/>
      <c r="J166" s="230"/>
      <c r="K166" s="230"/>
      <c r="L166" s="235"/>
      <c r="M166" s="236"/>
      <c r="N166" s="237"/>
      <c r="O166" s="237"/>
      <c r="P166" s="237"/>
      <c r="Q166" s="237"/>
      <c r="R166" s="237"/>
      <c r="S166" s="237"/>
      <c r="T166" s="23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9" t="s">
        <v>186</v>
      </c>
      <c r="AU166" s="239" t="s">
        <v>88</v>
      </c>
      <c r="AV166" s="13" t="s">
        <v>88</v>
      </c>
      <c r="AW166" s="13" t="s">
        <v>39</v>
      </c>
      <c r="AX166" s="13" t="s">
        <v>86</v>
      </c>
      <c r="AY166" s="239" t="s">
        <v>146</v>
      </c>
    </row>
    <row r="167" s="2" customFormat="1" ht="37.8" customHeight="1">
      <c r="A167" s="42"/>
      <c r="B167" s="43"/>
      <c r="C167" s="208" t="s">
        <v>346</v>
      </c>
      <c r="D167" s="208" t="s">
        <v>149</v>
      </c>
      <c r="E167" s="209" t="s">
        <v>4861</v>
      </c>
      <c r="F167" s="210" t="s">
        <v>4862</v>
      </c>
      <c r="G167" s="211" t="s">
        <v>303</v>
      </c>
      <c r="H167" s="212">
        <v>2.3999999999999999</v>
      </c>
      <c r="I167" s="213"/>
      <c r="J167" s="214">
        <f>ROUND(I167*H167,2)</f>
        <v>0</v>
      </c>
      <c r="K167" s="210" t="s">
        <v>152</v>
      </c>
      <c r="L167" s="48"/>
      <c r="M167" s="215" t="s">
        <v>32</v>
      </c>
      <c r="N167" s="216" t="s">
        <v>49</v>
      </c>
      <c r="O167" s="88"/>
      <c r="P167" s="217">
        <f>O167*H167</f>
        <v>0</v>
      </c>
      <c r="Q167" s="217">
        <v>0.0015</v>
      </c>
      <c r="R167" s="217">
        <f>Q167*H167</f>
        <v>0.0035999999999999999</v>
      </c>
      <c r="S167" s="217">
        <v>0</v>
      </c>
      <c r="T167" s="218">
        <f>S167*H167</f>
        <v>0</v>
      </c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R167" s="219" t="s">
        <v>362</v>
      </c>
      <c r="AT167" s="219" t="s">
        <v>149</v>
      </c>
      <c r="AU167" s="219" t="s">
        <v>88</v>
      </c>
      <c r="AY167" s="20" t="s">
        <v>146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20" t="s">
        <v>86</v>
      </c>
      <c r="BK167" s="220">
        <f>ROUND(I167*H167,2)</f>
        <v>0</v>
      </c>
      <c r="BL167" s="20" t="s">
        <v>362</v>
      </c>
      <c r="BM167" s="219" t="s">
        <v>4863</v>
      </c>
    </row>
    <row r="168" s="2" customFormat="1">
      <c r="A168" s="42"/>
      <c r="B168" s="43"/>
      <c r="C168" s="44"/>
      <c r="D168" s="221" t="s">
        <v>155</v>
      </c>
      <c r="E168" s="44"/>
      <c r="F168" s="222" t="s">
        <v>4864</v>
      </c>
      <c r="G168" s="44"/>
      <c r="H168" s="44"/>
      <c r="I168" s="223"/>
      <c r="J168" s="44"/>
      <c r="K168" s="44"/>
      <c r="L168" s="48"/>
      <c r="M168" s="224"/>
      <c r="N168" s="225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0" t="s">
        <v>155</v>
      </c>
      <c r="AU168" s="20" t="s">
        <v>88</v>
      </c>
    </row>
    <row r="169" s="2" customFormat="1">
      <c r="A169" s="42"/>
      <c r="B169" s="43"/>
      <c r="C169" s="44"/>
      <c r="D169" s="226" t="s">
        <v>156</v>
      </c>
      <c r="E169" s="44"/>
      <c r="F169" s="227" t="s">
        <v>4865</v>
      </c>
      <c r="G169" s="44"/>
      <c r="H169" s="44"/>
      <c r="I169" s="223"/>
      <c r="J169" s="44"/>
      <c r="K169" s="44"/>
      <c r="L169" s="48"/>
      <c r="M169" s="224"/>
      <c r="N169" s="225"/>
      <c r="O169" s="88"/>
      <c r="P169" s="88"/>
      <c r="Q169" s="88"/>
      <c r="R169" s="88"/>
      <c r="S169" s="88"/>
      <c r="T169" s="89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T169" s="20" t="s">
        <v>156</v>
      </c>
      <c r="AU169" s="20" t="s">
        <v>88</v>
      </c>
    </row>
    <row r="170" s="14" customFormat="1">
      <c r="A170" s="14"/>
      <c r="B170" s="244"/>
      <c r="C170" s="245"/>
      <c r="D170" s="221" t="s">
        <v>186</v>
      </c>
      <c r="E170" s="246" t="s">
        <v>32</v>
      </c>
      <c r="F170" s="247" t="s">
        <v>4859</v>
      </c>
      <c r="G170" s="245"/>
      <c r="H170" s="246" t="s">
        <v>32</v>
      </c>
      <c r="I170" s="248"/>
      <c r="J170" s="245"/>
      <c r="K170" s="245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186</v>
      </c>
      <c r="AU170" s="253" t="s">
        <v>88</v>
      </c>
      <c r="AV170" s="14" t="s">
        <v>86</v>
      </c>
      <c r="AW170" s="14" t="s">
        <v>39</v>
      </c>
      <c r="AX170" s="14" t="s">
        <v>78</v>
      </c>
      <c r="AY170" s="253" t="s">
        <v>146</v>
      </c>
    </row>
    <row r="171" s="13" customFormat="1">
      <c r="A171" s="13"/>
      <c r="B171" s="229"/>
      <c r="C171" s="230"/>
      <c r="D171" s="221" t="s">
        <v>186</v>
      </c>
      <c r="E171" s="231" t="s">
        <v>32</v>
      </c>
      <c r="F171" s="232" t="s">
        <v>4866</v>
      </c>
      <c r="G171" s="230"/>
      <c r="H171" s="233">
        <v>2.3999999999999999</v>
      </c>
      <c r="I171" s="234"/>
      <c r="J171" s="230"/>
      <c r="K171" s="230"/>
      <c r="L171" s="235"/>
      <c r="M171" s="236"/>
      <c r="N171" s="237"/>
      <c r="O171" s="237"/>
      <c r="P171" s="237"/>
      <c r="Q171" s="237"/>
      <c r="R171" s="237"/>
      <c r="S171" s="237"/>
      <c r="T171" s="23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9" t="s">
        <v>186</v>
      </c>
      <c r="AU171" s="239" t="s">
        <v>88</v>
      </c>
      <c r="AV171" s="13" t="s">
        <v>88</v>
      </c>
      <c r="AW171" s="13" t="s">
        <v>39</v>
      </c>
      <c r="AX171" s="13" t="s">
        <v>86</v>
      </c>
      <c r="AY171" s="239" t="s">
        <v>146</v>
      </c>
    </row>
    <row r="172" s="2" customFormat="1" ht="24.15" customHeight="1">
      <c r="A172" s="42"/>
      <c r="B172" s="43"/>
      <c r="C172" s="208" t="s">
        <v>8</v>
      </c>
      <c r="D172" s="208" t="s">
        <v>149</v>
      </c>
      <c r="E172" s="209" t="s">
        <v>946</v>
      </c>
      <c r="F172" s="210" t="s">
        <v>947</v>
      </c>
      <c r="G172" s="211" t="s">
        <v>294</v>
      </c>
      <c r="H172" s="212">
        <v>22.449999999999999</v>
      </c>
      <c r="I172" s="213"/>
      <c r="J172" s="214">
        <f>ROUND(I172*H172,2)</f>
        <v>0</v>
      </c>
      <c r="K172" s="210" t="s">
        <v>152</v>
      </c>
      <c r="L172" s="48"/>
      <c r="M172" s="215" t="s">
        <v>32</v>
      </c>
      <c r="N172" s="216" t="s">
        <v>49</v>
      </c>
      <c r="O172" s="88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19" t="s">
        <v>362</v>
      </c>
      <c r="AT172" s="219" t="s">
        <v>149</v>
      </c>
      <c r="AU172" s="219" t="s">
        <v>88</v>
      </c>
      <c r="AY172" s="20" t="s">
        <v>146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20" t="s">
        <v>86</v>
      </c>
      <c r="BK172" s="220">
        <f>ROUND(I172*H172,2)</f>
        <v>0</v>
      </c>
      <c r="BL172" s="20" t="s">
        <v>362</v>
      </c>
      <c r="BM172" s="219" t="s">
        <v>4867</v>
      </c>
    </row>
    <row r="173" s="2" customFormat="1">
      <c r="A173" s="42"/>
      <c r="B173" s="43"/>
      <c r="C173" s="44"/>
      <c r="D173" s="221" t="s">
        <v>155</v>
      </c>
      <c r="E173" s="44"/>
      <c r="F173" s="222" t="s">
        <v>949</v>
      </c>
      <c r="G173" s="44"/>
      <c r="H173" s="44"/>
      <c r="I173" s="223"/>
      <c r="J173" s="44"/>
      <c r="K173" s="44"/>
      <c r="L173" s="48"/>
      <c r="M173" s="224"/>
      <c r="N173" s="225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155</v>
      </c>
      <c r="AU173" s="20" t="s">
        <v>88</v>
      </c>
    </row>
    <row r="174" s="2" customFormat="1">
      <c r="A174" s="42"/>
      <c r="B174" s="43"/>
      <c r="C174" s="44"/>
      <c r="D174" s="226" t="s">
        <v>156</v>
      </c>
      <c r="E174" s="44"/>
      <c r="F174" s="227" t="s">
        <v>950</v>
      </c>
      <c r="G174" s="44"/>
      <c r="H174" s="44"/>
      <c r="I174" s="223"/>
      <c r="J174" s="44"/>
      <c r="K174" s="44"/>
      <c r="L174" s="48"/>
      <c r="M174" s="224"/>
      <c r="N174" s="225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0" t="s">
        <v>156</v>
      </c>
      <c r="AU174" s="20" t="s">
        <v>88</v>
      </c>
    </row>
    <row r="175" s="14" customFormat="1">
      <c r="A175" s="14"/>
      <c r="B175" s="244"/>
      <c r="C175" s="245"/>
      <c r="D175" s="221" t="s">
        <v>186</v>
      </c>
      <c r="E175" s="246" t="s">
        <v>32</v>
      </c>
      <c r="F175" s="247" t="s">
        <v>4847</v>
      </c>
      <c r="G175" s="245"/>
      <c r="H175" s="246" t="s">
        <v>32</v>
      </c>
      <c r="I175" s="248"/>
      <c r="J175" s="245"/>
      <c r="K175" s="245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186</v>
      </c>
      <c r="AU175" s="253" t="s">
        <v>88</v>
      </c>
      <c r="AV175" s="14" t="s">
        <v>86</v>
      </c>
      <c r="AW175" s="14" t="s">
        <v>39</v>
      </c>
      <c r="AX175" s="14" t="s">
        <v>78</v>
      </c>
      <c r="AY175" s="253" t="s">
        <v>146</v>
      </c>
    </row>
    <row r="176" s="13" customFormat="1">
      <c r="A176" s="13"/>
      <c r="B176" s="229"/>
      <c r="C176" s="230"/>
      <c r="D176" s="221" t="s">
        <v>186</v>
      </c>
      <c r="E176" s="231" t="s">
        <v>32</v>
      </c>
      <c r="F176" s="232" t="s">
        <v>4848</v>
      </c>
      <c r="G176" s="230"/>
      <c r="H176" s="233">
        <v>17.859999999999999</v>
      </c>
      <c r="I176" s="234"/>
      <c r="J176" s="230"/>
      <c r="K176" s="230"/>
      <c r="L176" s="235"/>
      <c r="M176" s="236"/>
      <c r="N176" s="237"/>
      <c r="O176" s="237"/>
      <c r="P176" s="237"/>
      <c r="Q176" s="237"/>
      <c r="R176" s="237"/>
      <c r="S176" s="237"/>
      <c r="T176" s="23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9" t="s">
        <v>186</v>
      </c>
      <c r="AU176" s="239" t="s">
        <v>88</v>
      </c>
      <c r="AV176" s="13" t="s">
        <v>88</v>
      </c>
      <c r="AW176" s="13" t="s">
        <v>39</v>
      </c>
      <c r="AX176" s="13" t="s">
        <v>78</v>
      </c>
      <c r="AY176" s="239" t="s">
        <v>146</v>
      </c>
    </row>
    <row r="177" s="13" customFormat="1">
      <c r="A177" s="13"/>
      <c r="B177" s="229"/>
      <c r="C177" s="230"/>
      <c r="D177" s="221" t="s">
        <v>186</v>
      </c>
      <c r="E177" s="231" t="s">
        <v>32</v>
      </c>
      <c r="F177" s="232" t="s">
        <v>4849</v>
      </c>
      <c r="G177" s="230"/>
      <c r="H177" s="233">
        <v>4.5899999999999999</v>
      </c>
      <c r="I177" s="234"/>
      <c r="J177" s="230"/>
      <c r="K177" s="230"/>
      <c r="L177" s="235"/>
      <c r="M177" s="236"/>
      <c r="N177" s="237"/>
      <c r="O177" s="237"/>
      <c r="P177" s="237"/>
      <c r="Q177" s="237"/>
      <c r="R177" s="237"/>
      <c r="S177" s="237"/>
      <c r="T177" s="23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9" t="s">
        <v>186</v>
      </c>
      <c r="AU177" s="239" t="s">
        <v>88</v>
      </c>
      <c r="AV177" s="13" t="s">
        <v>88</v>
      </c>
      <c r="AW177" s="13" t="s">
        <v>39</v>
      </c>
      <c r="AX177" s="13" t="s">
        <v>78</v>
      </c>
      <c r="AY177" s="239" t="s">
        <v>146</v>
      </c>
    </row>
    <row r="178" s="15" customFormat="1">
      <c r="A178" s="15"/>
      <c r="B178" s="254"/>
      <c r="C178" s="255"/>
      <c r="D178" s="221" t="s">
        <v>186</v>
      </c>
      <c r="E178" s="256" t="s">
        <v>32</v>
      </c>
      <c r="F178" s="257" t="s">
        <v>256</v>
      </c>
      <c r="G178" s="255"/>
      <c r="H178" s="258">
        <v>22.449999999999999</v>
      </c>
      <c r="I178" s="259"/>
      <c r="J178" s="255"/>
      <c r="K178" s="255"/>
      <c r="L178" s="260"/>
      <c r="M178" s="261"/>
      <c r="N178" s="262"/>
      <c r="O178" s="262"/>
      <c r="P178" s="262"/>
      <c r="Q178" s="262"/>
      <c r="R178" s="262"/>
      <c r="S178" s="262"/>
      <c r="T178" s="263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4" t="s">
        <v>186</v>
      </c>
      <c r="AU178" s="264" t="s">
        <v>88</v>
      </c>
      <c r="AV178" s="15" t="s">
        <v>171</v>
      </c>
      <c r="AW178" s="15" t="s">
        <v>39</v>
      </c>
      <c r="AX178" s="15" t="s">
        <v>86</v>
      </c>
      <c r="AY178" s="264" t="s">
        <v>146</v>
      </c>
    </row>
    <row r="179" s="2" customFormat="1" ht="16.5" customHeight="1">
      <c r="A179" s="42"/>
      <c r="B179" s="43"/>
      <c r="C179" s="265" t="s">
        <v>362</v>
      </c>
      <c r="D179" s="265" t="s">
        <v>286</v>
      </c>
      <c r="E179" s="266" t="s">
        <v>964</v>
      </c>
      <c r="F179" s="267" t="s">
        <v>965</v>
      </c>
      <c r="G179" s="268" t="s">
        <v>294</v>
      </c>
      <c r="H179" s="269">
        <v>25.93</v>
      </c>
      <c r="I179" s="270"/>
      <c r="J179" s="271">
        <f>ROUND(I179*H179,2)</f>
        <v>0</v>
      </c>
      <c r="K179" s="267" t="s">
        <v>152</v>
      </c>
      <c r="L179" s="272"/>
      <c r="M179" s="273" t="s">
        <v>32</v>
      </c>
      <c r="N179" s="274" t="s">
        <v>49</v>
      </c>
      <c r="O179" s="88"/>
      <c r="P179" s="217">
        <f>O179*H179</f>
        <v>0</v>
      </c>
      <c r="Q179" s="217">
        <v>0.00050000000000000001</v>
      </c>
      <c r="R179" s="217">
        <f>Q179*H179</f>
        <v>0.012965000000000001</v>
      </c>
      <c r="S179" s="217">
        <v>0</v>
      </c>
      <c r="T179" s="218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19" t="s">
        <v>538</v>
      </c>
      <c r="AT179" s="219" t="s">
        <v>286</v>
      </c>
      <c r="AU179" s="219" t="s">
        <v>88</v>
      </c>
      <c r="AY179" s="20" t="s">
        <v>146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20" t="s">
        <v>86</v>
      </c>
      <c r="BK179" s="220">
        <f>ROUND(I179*H179,2)</f>
        <v>0</v>
      </c>
      <c r="BL179" s="20" t="s">
        <v>362</v>
      </c>
      <c r="BM179" s="219" t="s">
        <v>4868</v>
      </c>
    </row>
    <row r="180" s="2" customFormat="1">
      <c r="A180" s="42"/>
      <c r="B180" s="43"/>
      <c r="C180" s="44"/>
      <c r="D180" s="221" t="s">
        <v>155</v>
      </c>
      <c r="E180" s="44"/>
      <c r="F180" s="222" t="s">
        <v>965</v>
      </c>
      <c r="G180" s="44"/>
      <c r="H180" s="44"/>
      <c r="I180" s="223"/>
      <c r="J180" s="44"/>
      <c r="K180" s="44"/>
      <c r="L180" s="48"/>
      <c r="M180" s="224"/>
      <c r="N180" s="22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0" t="s">
        <v>155</v>
      </c>
      <c r="AU180" s="20" t="s">
        <v>88</v>
      </c>
    </row>
    <row r="181" s="13" customFormat="1">
      <c r="A181" s="13"/>
      <c r="B181" s="229"/>
      <c r="C181" s="230"/>
      <c r="D181" s="221" t="s">
        <v>186</v>
      </c>
      <c r="E181" s="230"/>
      <c r="F181" s="232" t="s">
        <v>4869</v>
      </c>
      <c r="G181" s="230"/>
      <c r="H181" s="233">
        <v>25.93</v>
      </c>
      <c r="I181" s="234"/>
      <c r="J181" s="230"/>
      <c r="K181" s="230"/>
      <c r="L181" s="235"/>
      <c r="M181" s="236"/>
      <c r="N181" s="237"/>
      <c r="O181" s="237"/>
      <c r="P181" s="237"/>
      <c r="Q181" s="237"/>
      <c r="R181" s="237"/>
      <c r="S181" s="237"/>
      <c r="T181" s="23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9" t="s">
        <v>186</v>
      </c>
      <c r="AU181" s="239" t="s">
        <v>88</v>
      </c>
      <c r="AV181" s="13" t="s">
        <v>88</v>
      </c>
      <c r="AW181" s="13" t="s">
        <v>4</v>
      </c>
      <c r="AX181" s="13" t="s">
        <v>86</v>
      </c>
      <c r="AY181" s="239" t="s">
        <v>146</v>
      </c>
    </row>
    <row r="182" s="2" customFormat="1" ht="24.15" customHeight="1">
      <c r="A182" s="42"/>
      <c r="B182" s="43"/>
      <c r="C182" s="208" t="s">
        <v>368</v>
      </c>
      <c r="D182" s="208" t="s">
        <v>149</v>
      </c>
      <c r="E182" s="209" t="s">
        <v>969</v>
      </c>
      <c r="F182" s="210" t="s">
        <v>970</v>
      </c>
      <c r="G182" s="211" t="s">
        <v>294</v>
      </c>
      <c r="H182" s="212">
        <v>22.449999999999999</v>
      </c>
      <c r="I182" s="213"/>
      <c r="J182" s="214">
        <f>ROUND(I182*H182,2)</f>
        <v>0</v>
      </c>
      <c r="K182" s="210" t="s">
        <v>152</v>
      </c>
      <c r="L182" s="48"/>
      <c r="M182" s="215" t="s">
        <v>32</v>
      </c>
      <c r="N182" s="216" t="s">
        <v>49</v>
      </c>
      <c r="O182" s="88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19" t="s">
        <v>362</v>
      </c>
      <c r="AT182" s="219" t="s">
        <v>149</v>
      </c>
      <c r="AU182" s="219" t="s">
        <v>88</v>
      </c>
      <c r="AY182" s="20" t="s">
        <v>146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20" t="s">
        <v>86</v>
      </c>
      <c r="BK182" s="220">
        <f>ROUND(I182*H182,2)</f>
        <v>0</v>
      </c>
      <c r="BL182" s="20" t="s">
        <v>362</v>
      </c>
      <c r="BM182" s="219" t="s">
        <v>4870</v>
      </c>
    </row>
    <row r="183" s="2" customFormat="1">
      <c r="A183" s="42"/>
      <c r="B183" s="43"/>
      <c r="C183" s="44"/>
      <c r="D183" s="221" t="s">
        <v>155</v>
      </c>
      <c r="E183" s="44"/>
      <c r="F183" s="222" t="s">
        <v>972</v>
      </c>
      <c r="G183" s="44"/>
      <c r="H183" s="44"/>
      <c r="I183" s="223"/>
      <c r="J183" s="44"/>
      <c r="K183" s="44"/>
      <c r="L183" s="48"/>
      <c r="M183" s="224"/>
      <c r="N183" s="225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0" t="s">
        <v>155</v>
      </c>
      <c r="AU183" s="20" t="s">
        <v>88</v>
      </c>
    </row>
    <row r="184" s="2" customFormat="1">
      <c r="A184" s="42"/>
      <c r="B184" s="43"/>
      <c r="C184" s="44"/>
      <c r="D184" s="226" t="s">
        <v>156</v>
      </c>
      <c r="E184" s="44"/>
      <c r="F184" s="227" t="s">
        <v>973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156</v>
      </c>
      <c r="AU184" s="20" t="s">
        <v>88</v>
      </c>
    </row>
    <row r="185" s="14" customFormat="1">
      <c r="A185" s="14"/>
      <c r="B185" s="244"/>
      <c r="C185" s="245"/>
      <c r="D185" s="221" t="s">
        <v>186</v>
      </c>
      <c r="E185" s="246" t="s">
        <v>32</v>
      </c>
      <c r="F185" s="247" t="s">
        <v>4847</v>
      </c>
      <c r="G185" s="245"/>
      <c r="H185" s="246" t="s">
        <v>32</v>
      </c>
      <c r="I185" s="248"/>
      <c r="J185" s="245"/>
      <c r="K185" s="245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186</v>
      </c>
      <c r="AU185" s="253" t="s">
        <v>88</v>
      </c>
      <c r="AV185" s="14" t="s">
        <v>86</v>
      </c>
      <c r="AW185" s="14" t="s">
        <v>39</v>
      </c>
      <c r="AX185" s="14" t="s">
        <v>78</v>
      </c>
      <c r="AY185" s="253" t="s">
        <v>146</v>
      </c>
    </row>
    <row r="186" s="13" customFormat="1">
      <c r="A186" s="13"/>
      <c r="B186" s="229"/>
      <c r="C186" s="230"/>
      <c r="D186" s="221" t="s">
        <v>186</v>
      </c>
      <c r="E186" s="231" t="s">
        <v>32</v>
      </c>
      <c r="F186" s="232" t="s">
        <v>4848</v>
      </c>
      <c r="G186" s="230"/>
      <c r="H186" s="233">
        <v>17.859999999999999</v>
      </c>
      <c r="I186" s="234"/>
      <c r="J186" s="230"/>
      <c r="K186" s="230"/>
      <c r="L186" s="235"/>
      <c r="M186" s="236"/>
      <c r="N186" s="237"/>
      <c r="O186" s="237"/>
      <c r="P186" s="237"/>
      <c r="Q186" s="237"/>
      <c r="R186" s="237"/>
      <c r="S186" s="237"/>
      <c r="T186" s="23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9" t="s">
        <v>186</v>
      </c>
      <c r="AU186" s="239" t="s">
        <v>88</v>
      </c>
      <c r="AV186" s="13" t="s">
        <v>88</v>
      </c>
      <c r="AW186" s="13" t="s">
        <v>39</v>
      </c>
      <c r="AX186" s="13" t="s">
        <v>78</v>
      </c>
      <c r="AY186" s="239" t="s">
        <v>146</v>
      </c>
    </row>
    <row r="187" s="13" customFormat="1">
      <c r="A187" s="13"/>
      <c r="B187" s="229"/>
      <c r="C187" s="230"/>
      <c r="D187" s="221" t="s">
        <v>186</v>
      </c>
      <c r="E187" s="231" t="s">
        <v>32</v>
      </c>
      <c r="F187" s="232" t="s">
        <v>4849</v>
      </c>
      <c r="G187" s="230"/>
      <c r="H187" s="233">
        <v>4.5899999999999999</v>
      </c>
      <c r="I187" s="234"/>
      <c r="J187" s="230"/>
      <c r="K187" s="230"/>
      <c r="L187" s="235"/>
      <c r="M187" s="236"/>
      <c r="N187" s="237"/>
      <c r="O187" s="237"/>
      <c r="P187" s="237"/>
      <c r="Q187" s="237"/>
      <c r="R187" s="237"/>
      <c r="S187" s="237"/>
      <c r="T187" s="23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9" t="s">
        <v>186</v>
      </c>
      <c r="AU187" s="239" t="s">
        <v>88</v>
      </c>
      <c r="AV187" s="13" t="s">
        <v>88</v>
      </c>
      <c r="AW187" s="13" t="s">
        <v>39</v>
      </c>
      <c r="AX187" s="13" t="s">
        <v>78</v>
      </c>
      <c r="AY187" s="239" t="s">
        <v>146</v>
      </c>
    </row>
    <row r="188" s="15" customFormat="1">
      <c r="A188" s="15"/>
      <c r="B188" s="254"/>
      <c r="C188" s="255"/>
      <c r="D188" s="221" t="s">
        <v>186</v>
      </c>
      <c r="E188" s="256" t="s">
        <v>32</v>
      </c>
      <c r="F188" s="257" t="s">
        <v>256</v>
      </c>
      <c r="G188" s="255"/>
      <c r="H188" s="258">
        <v>22.449999999999999</v>
      </c>
      <c r="I188" s="259"/>
      <c r="J188" s="255"/>
      <c r="K188" s="255"/>
      <c r="L188" s="260"/>
      <c r="M188" s="261"/>
      <c r="N188" s="262"/>
      <c r="O188" s="262"/>
      <c r="P188" s="262"/>
      <c r="Q188" s="262"/>
      <c r="R188" s="262"/>
      <c r="S188" s="262"/>
      <c r="T188" s="263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4" t="s">
        <v>186</v>
      </c>
      <c r="AU188" s="264" t="s">
        <v>88</v>
      </c>
      <c r="AV188" s="15" t="s">
        <v>171</v>
      </c>
      <c r="AW188" s="15" t="s">
        <v>39</v>
      </c>
      <c r="AX188" s="15" t="s">
        <v>86</v>
      </c>
      <c r="AY188" s="264" t="s">
        <v>146</v>
      </c>
    </row>
    <row r="189" s="2" customFormat="1" ht="16.5" customHeight="1">
      <c r="A189" s="42"/>
      <c r="B189" s="43"/>
      <c r="C189" s="265" t="s">
        <v>377</v>
      </c>
      <c r="D189" s="265" t="s">
        <v>286</v>
      </c>
      <c r="E189" s="266" t="s">
        <v>964</v>
      </c>
      <c r="F189" s="267" t="s">
        <v>965</v>
      </c>
      <c r="G189" s="268" t="s">
        <v>294</v>
      </c>
      <c r="H189" s="269">
        <v>25.93</v>
      </c>
      <c r="I189" s="270"/>
      <c r="J189" s="271">
        <f>ROUND(I189*H189,2)</f>
        <v>0</v>
      </c>
      <c r="K189" s="267" t="s">
        <v>152</v>
      </c>
      <c r="L189" s="272"/>
      <c r="M189" s="273" t="s">
        <v>32</v>
      </c>
      <c r="N189" s="274" t="s">
        <v>49</v>
      </c>
      <c r="O189" s="88"/>
      <c r="P189" s="217">
        <f>O189*H189</f>
        <v>0</v>
      </c>
      <c r="Q189" s="217">
        <v>0.00050000000000000001</v>
      </c>
      <c r="R189" s="217">
        <f>Q189*H189</f>
        <v>0.012965000000000001</v>
      </c>
      <c r="S189" s="217">
        <v>0</v>
      </c>
      <c r="T189" s="218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19" t="s">
        <v>538</v>
      </c>
      <c r="AT189" s="219" t="s">
        <v>286</v>
      </c>
      <c r="AU189" s="219" t="s">
        <v>88</v>
      </c>
      <c r="AY189" s="20" t="s">
        <v>146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20" t="s">
        <v>86</v>
      </c>
      <c r="BK189" s="220">
        <f>ROUND(I189*H189,2)</f>
        <v>0</v>
      </c>
      <c r="BL189" s="20" t="s">
        <v>362</v>
      </c>
      <c r="BM189" s="219" t="s">
        <v>4871</v>
      </c>
    </row>
    <row r="190" s="2" customFormat="1">
      <c r="A190" s="42"/>
      <c r="B190" s="43"/>
      <c r="C190" s="44"/>
      <c r="D190" s="221" t="s">
        <v>155</v>
      </c>
      <c r="E190" s="44"/>
      <c r="F190" s="222" t="s">
        <v>965</v>
      </c>
      <c r="G190" s="44"/>
      <c r="H190" s="44"/>
      <c r="I190" s="223"/>
      <c r="J190" s="44"/>
      <c r="K190" s="44"/>
      <c r="L190" s="48"/>
      <c r="M190" s="224"/>
      <c r="N190" s="22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0" t="s">
        <v>155</v>
      </c>
      <c r="AU190" s="20" t="s">
        <v>88</v>
      </c>
    </row>
    <row r="191" s="13" customFormat="1">
      <c r="A191" s="13"/>
      <c r="B191" s="229"/>
      <c r="C191" s="230"/>
      <c r="D191" s="221" t="s">
        <v>186</v>
      </c>
      <c r="E191" s="230"/>
      <c r="F191" s="232" t="s">
        <v>4869</v>
      </c>
      <c r="G191" s="230"/>
      <c r="H191" s="233">
        <v>25.93</v>
      </c>
      <c r="I191" s="234"/>
      <c r="J191" s="230"/>
      <c r="K191" s="230"/>
      <c r="L191" s="235"/>
      <c r="M191" s="236"/>
      <c r="N191" s="237"/>
      <c r="O191" s="237"/>
      <c r="P191" s="237"/>
      <c r="Q191" s="237"/>
      <c r="R191" s="237"/>
      <c r="S191" s="237"/>
      <c r="T191" s="23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9" t="s">
        <v>186</v>
      </c>
      <c r="AU191" s="239" t="s">
        <v>88</v>
      </c>
      <c r="AV191" s="13" t="s">
        <v>88</v>
      </c>
      <c r="AW191" s="13" t="s">
        <v>4</v>
      </c>
      <c r="AX191" s="13" t="s">
        <v>86</v>
      </c>
      <c r="AY191" s="239" t="s">
        <v>146</v>
      </c>
    </row>
    <row r="192" s="2" customFormat="1" ht="24.15" customHeight="1">
      <c r="A192" s="42"/>
      <c r="B192" s="43"/>
      <c r="C192" s="208" t="s">
        <v>422</v>
      </c>
      <c r="D192" s="208" t="s">
        <v>149</v>
      </c>
      <c r="E192" s="209" t="s">
        <v>978</v>
      </c>
      <c r="F192" s="210" t="s">
        <v>979</v>
      </c>
      <c r="G192" s="211" t="s">
        <v>294</v>
      </c>
      <c r="H192" s="212">
        <v>17.859999999999999</v>
      </c>
      <c r="I192" s="213"/>
      <c r="J192" s="214">
        <f>ROUND(I192*H192,2)</f>
        <v>0</v>
      </c>
      <c r="K192" s="210" t="s">
        <v>152</v>
      </c>
      <c r="L192" s="48"/>
      <c r="M192" s="215" t="s">
        <v>32</v>
      </c>
      <c r="N192" s="216" t="s">
        <v>49</v>
      </c>
      <c r="O192" s="88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R192" s="219" t="s">
        <v>362</v>
      </c>
      <c r="AT192" s="219" t="s">
        <v>149</v>
      </c>
      <c r="AU192" s="219" t="s">
        <v>88</v>
      </c>
      <c r="AY192" s="20" t="s">
        <v>146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20" t="s">
        <v>86</v>
      </c>
      <c r="BK192" s="220">
        <f>ROUND(I192*H192,2)</f>
        <v>0</v>
      </c>
      <c r="BL192" s="20" t="s">
        <v>362</v>
      </c>
      <c r="BM192" s="219" t="s">
        <v>4872</v>
      </c>
    </row>
    <row r="193" s="2" customFormat="1">
      <c r="A193" s="42"/>
      <c r="B193" s="43"/>
      <c r="C193" s="44"/>
      <c r="D193" s="221" t="s">
        <v>155</v>
      </c>
      <c r="E193" s="44"/>
      <c r="F193" s="222" t="s">
        <v>981</v>
      </c>
      <c r="G193" s="44"/>
      <c r="H193" s="44"/>
      <c r="I193" s="223"/>
      <c r="J193" s="44"/>
      <c r="K193" s="44"/>
      <c r="L193" s="48"/>
      <c r="M193" s="224"/>
      <c r="N193" s="225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T193" s="20" t="s">
        <v>155</v>
      </c>
      <c r="AU193" s="20" t="s">
        <v>88</v>
      </c>
    </row>
    <row r="194" s="2" customFormat="1">
      <c r="A194" s="42"/>
      <c r="B194" s="43"/>
      <c r="C194" s="44"/>
      <c r="D194" s="226" t="s">
        <v>156</v>
      </c>
      <c r="E194" s="44"/>
      <c r="F194" s="227" t="s">
        <v>982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156</v>
      </c>
      <c r="AU194" s="20" t="s">
        <v>88</v>
      </c>
    </row>
    <row r="195" s="14" customFormat="1">
      <c r="A195" s="14"/>
      <c r="B195" s="244"/>
      <c r="C195" s="245"/>
      <c r="D195" s="221" t="s">
        <v>186</v>
      </c>
      <c r="E195" s="246" t="s">
        <v>32</v>
      </c>
      <c r="F195" s="247" t="s">
        <v>4847</v>
      </c>
      <c r="G195" s="245"/>
      <c r="H195" s="246" t="s">
        <v>32</v>
      </c>
      <c r="I195" s="248"/>
      <c r="J195" s="245"/>
      <c r="K195" s="245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186</v>
      </c>
      <c r="AU195" s="253" t="s">
        <v>88</v>
      </c>
      <c r="AV195" s="14" t="s">
        <v>86</v>
      </c>
      <c r="AW195" s="14" t="s">
        <v>39</v>
      </c>
      <c r="AX195" s="14" t="s">
        <v>78</v>
      </c>
      <c r="AY195" s="253" t="s">
        <v>146</v>
      </c>
    </row>
    <row r="196" s="13" customFormat="1">
      <c r="A196" s="13"/>
      <c r="B196" s="229"/>
      <c r="C196" s="230"/>
      <c r="D196" s="221" t="s">
        <v>186</v>
      </c>
      <c r="E196" s="231" t="s">
        <v>32</v>
      </c>
      <c r="F196" s="232" t="s">
        <v>4848</v>
      </c>
      <c r="G196" s="230"/>
      <c r="H196" s="233">
        <v>17.859999999999999</v>
      </c>
      <c r="I196" s="234"/>
      <c r="J196" s="230"/>
      <c r="K196" s="230"/>
      <c r="L196" s="235"/>
      <c r="M196" s="236"/>
      <c r="N196" s="237"/>
      <c r="O196" s="237"/>
      <c r="P196" s="237"/>
      <c r="Q196" s="237"/>
      <c r="R196" s="237"/>
      <c r="S196" s="237"/>
      <c r="T196" s="23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9" t="s">
        <v>186</v>
      </c>
      <c r="AU196" s="239" t="s">
        <v>88</v>
      </c>
      <c r="AV196" s="13" t="s">
        <v>88</v>
      </c>
      <c r="AW196" s="13" t="s">
        <v>39</v>
      </c>
      <c r="AX196" s="13" t="s">
        <v>86</v>
      </c>
      <c r="AY196" s="239" t="s">
        <v>146</v>
      </c>
    </row>
    <row r="197" s="2" customFormat="1" ht="16.5" customHeight="1">
      <c r="A197" s="42"/>
      <c r="B197" s="43"/>
      <c r="C197" s="265" t="s">
        <v>432</v>
      </c>
      <c r="D197" s="265" t="s">
        <v>286</v>
      </c>
      <c r="E197" s="266" t="s">
        <v>984</v>
      </c>
      <c r="F197" s="267" t="s">
        <v>985</v>
      </c>
      <c r="G197" s="268" t="s">
        <v>265</v>
      </c>
      <c r="H197" s="269">
        <v>1.768</v>
      </c>
      <c r="I197" s="270"/>
      <c r="J197" s="271">
        <f>ROUND(I197*H197,2)</f>
        <v>0</v>
      </c>
      <c r="K197" s="267" t="s">
        <v>152</v>
      </c>
      <c r="L197" s="272"/>
      <c r="M197" s="273" t="s">
        <v>32</v>
      </c>
      <c r="N197" s="274" t="s">
        <v>49</v>
      </c>
      <c r="O197" s="88"/>
      <c r="P197" s="217">
        <f>O197*H197</f>
        <v>0</v>
      </c>
      <c r="Q197" s="217">
        <v>1</v>
      </c>
      <c r="R197" s="217">
        <f>Q197*H197</f>
        <v>1.768</v>
      </c>
      <c r="S197" s="217">
        <v>0</v>
      </c>
      <c r="T197" s="218">
        <f>S197*H197</f>
        <v>0</v>
      </c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R197" s="219" t="s">
        <v>538</v>
      </c>
      <c r="AT197" s="219" t="s">
        <v>286</v>
      </c>
      <c r="AU197" s="219" t="s">
        <v>88</v>
      </c>
      <c r="AY197" s="20" t="s">
        <v>146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20" t="s">
        <v>86</v>
      </c>
      <c r="BK197" s="220">
        <f>ROUND(I197*H197,2)</f>
        <v>0</v>
      </c>
      <c r="BL197" s="20" t="s">
        <v>362</v>
      </c>
      <c r="BM197" s="219" t="s">
        <v>4873</v>
      </c>
    </row>
    <row r="198" s="2" customFormat="1">
      <c r="A198" s="42"/>
      <c r="B198" s="43"/>
      <c r="C198" s="44"/>
      <c r="D198" s="221" t="s">
        <v>155</v>
      </c>
      <c r="E198" s="44"/>
      <c r="F198" s="222" t="s">
        <v>985</v>
      </c>
      <c r="G198" s="44"/>
      <c r="H198" s="44"/>
      <c r="I198" s="223"/>
      <c r="J198" s="44"/>
      <c r="K198" s="44"/>
      <c r="L198" s="48"/>
      <c r="M198" s="224"/>
      <c r="N198" s="225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0" t="s">
        <v>155</v>
      </c>
      <c r="AU198" s="20" t="s">
        <v>88</v>
      </c>
    </row>
    <row r="199" s="13" customFormat="1">
      <c r="A199" s="13"/>
      <c r="B199" s="229"/>
      <c r="C199" s="230"/>
      <c r="D199" s="221" t="s">
        <v>186</v>
      </c>
      <c r="E199" s="231" t="s">
        <v>32</v>
      </c>
      <c r="F199" s="232" t="s">
        <v>4874</v>
      </c>
      <c r="G199" s="230"/>
      <c r="H199" s="233">
        <v>1.607</v>
      </c>
      <c r="I199" s="234"/>
      <c r="J199" s="230"/>
      <c r="K199" s="230"/>
      <c r="L199" s="235"/>
      <c r="M199" s="236"/>
      <c r="N199" s="237"/>
      <c r="O199" s="237"/>
      <c r="P199" s="237"/>
      <c r="Q199" s="237"/>
      <c r="R199" s="237"/>
      <c r="S199" s="237"/>
      <c r="T199" s="23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9" t="s">
        <v>186</v>
      </c>
      <c r="AU199" s="239" t="s">
        <v>88</v>
      </c>
      <c r="AV199" s="13" t="s">
        <v>88</v>
      </c>
      <c r="AW199" s="13" t="s">
        <v>39</v>
      </c>
      <c r="AX199" s="13" t="s">
        <v>86</v>
      </c>
      <c r="AY199" s="239" t="s">
        <v>146</v>
      </c>
    </row>
    <row r="200" s="13" customFormat="1">
      <c r="A200" s="13"/>
      <c r="B200" s="229"/>
      <c r="C200" s="230"/>
      <c r="D200" s="221" t="s">
        <v>186</v>
      </c>
      <c r="E200" s="230"/>
      <c r="F200" s="232" t="s">
        <v>4875</v>
      </c>
      <c r="G200" s="230"/>
      <c r="H200" s="233">
        <v>1.768</v>
      </c>
      <c r="I200" s="234"/>
      <c r="J200" s="230"/>
      <c r="K200" s="230"/>
      <c r="L200" s="235"/>
      <c r="M200" s="236"/>
      <c r="N200" s="237"/>
      <c r="O200" s="237"/>
      <c r="P200" s="237"/>
      <c r="Q200" s="237"/>
      <c r="R200" s="237"/>
      <c r="S200" s="237"/>
      <c r="T200" s="23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9" t="s">
        <v>186</v>
      </c>
      <c r="AU200" s="239" t="s">
        <v>88</v>
      </c>
      <c r="AV200" s="13" t="s">
        <v>88</v>
      </c>
      <c r="AW200" s="13" t="s">
        <v>4</v>
      </c>
      <c r="AX200" s="13" t="s">
        <v>86</v>
      </c>
      <c r="AY200" s="239" t="s">
        <v>146</v>
      </c>
    </row>
    <row r="201" s="2" customFormat="1" ht="21.75" customHeight="1">
      <c r="A201" s="42"/>
      <c r="B201" s="43"/>
      <c r="C201" s="208" t="s">
        <v>7</v>
      </c>
      <c r="D201" s="208" t="s">
        <v>149</v>
      </c>
      <c r="E201" s="209" t="s">
        <v>4876</v>
      </c>
      <c r="F201" s="210" t="s">
        <v>4877</v>
      </c>
      <c r="G201" s="211" t="s">
        <v>303</v>
      </c>
      <c r="H201" s="212">
        <v>2.3999999999999999</v>
      </c>
      <c r="I201" s="213"/>
      <c r="J201" s="214">
        <f>ROUND(I201*H201,2)</f>
        <v>0</v>
      </c>
      <c r="K201" s="210" t="s">
        <v>152</v>
      </c>
      <c r="L201" s="48"/>
      <c r="M201" s="215" t="s">
        <v>32</v>
      </c>
      <c r="N201" s="216" t="s">
        <v>49</v>
      </c>
      <c r="O201" s="88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19" t="s">
        <v>362</v>
      </c>
      <c r="AT201" s="219" t="s">
        <v>149</v>
      </c>
      <c r="AU201" s="219" t="s">
        <v>88</v>
      </c>
      <c r="AY201" s="20" t="s">
        <v>146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0" t="s">
        <v>86</v>
      </c>
      <c r="BK201" s="220">
        <f>ROUND(I201*H201,2)</f>
        <v>0</v>
      </c>
      <c r="BL201" s="20" t="s">
        <v>362</v>
      </c>
      <c r="BM201" s="219" t="s">
        <v>4878</v>
      </c>
    </row>
    <row r="202" s="2" customFormat="1">
      <c r="A202" s="42"/>
      <c r="B202" s="43"/>
      <c r="C202" s="44"/>
      <c r="D202" s="221" t="s">
        <v>155</v>
      </c>
      <c r="E202" s="44"/>
      <c r="F202" s="222" t="s">
        <v>4879</v>
      </c>
      <c r="G202" s="44"/>
      <c r="H202" s="44"/>
      <c r="I202" s="223"/>
      <c r="J202" s="44"/>
      <c r="K202" s="44"/>
      <c r="L202" s="48"/>
      <c r="M202" s="224"/>
      <c r="N202" s="225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0" t="s">
        <v>155</v>
      </c>
      <c r="AU202" s="20" t="s">
        <v>88</v>
      </c>
    </row>
    <row r="203" s="2" customFormat="1">
      <c r="A203" s="42"/>
      <c r="B203" s="43"/>
      <c r="C203" s="44"/>
      <c r="D203" s="226" t="s">
        <v>156</v>
      </c>
      <c r="E203" s="44"/>
      <c r="F203" s="227" t="s">
        <v>4880</v>
      </c>
      <c r="G203" s="44"/>
      <c r="H203" s="44"/>
      <c r="I203" s="223"/>
      <c r="J203" s="44"/>
      <c r="K203" s="44"/>
      <c r="L203" s="48"/>
      <c r="M203" s="224"/>
      <c r="N203" s="225"/>
      <c r="O203" s="88"/>
      <c r="P203" s="88"/>
      <c r="Q203" s="88"/>
      <c r="R203" s="88"/>
      <c r="S203" s="88"/>
      <c r="T203" s="89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T203" s="20" t="s">
        <v>156</v>
      </c>
      <c r="AU203" s="20" t="s">
        <v>88</v>
      </c>
    </row>
    <row r="204" s="14" customFormat="1">
      <c r="A204" s="14"/>
      <c r="B204" s="244"/>
      <c r="C204" s="245"/>
      <c r="D204" s="221" t="s">
        <v>186</v>
      </c>
      <c r="E204" s="246" t="s">
        <v>32</v>
      </c>
      <c r="F204" s="247" t="s">
        <v>4859</v>
      </c>
      <c r="G204" s="245"/>
      <c r="H204" s="246" t="s">
        <v>32</v>
      </c>
      <c r="I204" s="248"/>
      <c r="J204" s="245"/>
      <c r="K204" s="245"/>
      <c r="L204" s="249"/>
      <c r="M204" s="250"/>
      <c r="N204" s="251"/>
      <c r="O204" s="251"/>
      <c r="P204" s="251"/>
      <c r="Q204" s="251"/>
      <c r="R204" s="251"/>
      <c r="S204" s="251"/>
      <c r="T204" s="25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3" t="s">
        <v>186</v>
      </c>
      <c r="AU204" s="253" t="s">
        <v>88</v>
      </c>
      <c r="AV204" s="14" t="s">
        <v>86</v>
      </c>
      <c r="AW204" s="14" t="s">
        <v>39</v>
      </c>
      <c r="AX204" s="14" t="s">
        <v>78</v>
      </c>
      <c r="AY204" s="253" t="s">
        <v>146</v>
      </c>
    </row>
    <row r="205" s="13" customFormat="1">
      <c r="A205" s="13"/>
      <c r="B205" s="229"/>
      <c r="C205" s="230"/>
      <c r="D205" s="221" t="s">
        <v>186</v>
      </c>
      <c r="E205" s="231" t="s">
        <v>32</v>
      </c>
      <c r="F205" s="232" t="s">
        <v>4866</v>
      </c>
      <c r="G205" s="230"/>
      <c r="H205" s="233">
        <v>2.3999999999999999</v>
      </c>
      <c r="I205" s="234"/>
      <c r="J205" s="230"/>
      <c r="K205" s="230"/>
      <c r="L205" s="235"/>
      <c r="M205" s="236"/>
      <c r="N205" s="237"/>
      <c r="O205" s="237"/>
      <c r="P205" s="237"/>
      <c r="Q205" s="237"/>
      <c r="R205" s="237"/>
      <c r="S205" s="237"/>
      <c r="T205" s="23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9" t="s">
        <v>186</v>
      </c>
      <c r="AU205" s="239" t="s">
        <v>88</v>
      </c>
      <c r="AV205" s="13" t="s">
        <v>88</v>
      </c>
      <c r="AW205" s="13" t="s">
        <v>39</v>
      </c>
      <c r="AX205" s="13" t="s">
        <v>86</v>
      </c>
      <c r="AY205" s="239" t="s">
        <v>146</v>
      </c>
    </row>
    <row r="206" s="2" customFormat="1" ht="16.5" customHeight="1">
      <c r="A206" s="42"/>
      <c r="B206" s="43"/>
      <c r="C206" s="265" t="s">
        <v>456</v>
      </c>
      <c r="D206" s="265" t="s">
        <v>286</v>
      </c>
      <c r="E206" s="266" t="s">
        <v>4881</v>
      </c>
      <c r="F206" s="267" t="s">
        <v>4882</v>
      </c>
      <c r="G206" s="268" t="s">
        <v>303</v>
      </c>
      <c r="H206" s="269">
        <v>2.448</v>
      </c>
      <c r="I206" s="270"/>
      <c r="J206" s="271">
        <f>ROUND(I206*H206,2)</f>
        <v>0</v>
      </c>
      <c r="K206" s="267" t="s">
        <v>152</v>
      </c>
      <c r="L206" s="272"/>
      <c r="M206" s="273" t="s">
        <v>32</v>
      </c>
      <c r="N206" s="274" t="s">
        <v>49</v>
      </c>
      <c r="O206" s="88"/>
      <c r="P206" s="217">
        <f>O206*H206</f>
        <v>0</v>
      </c>
      <c r="Q206" s="217">
        <v>0.00050000000000000001</v>
      </c>
      <c r="R206" s="217">
        <f>Q206*H206</f>
        <v>0.001224</v>
      </c>
      <c r="S206" s="217">
        <v>0</v>
      </c>
      <c r="T206" s="218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R206" s="219" t="s">
        <v>538</v>
      </c>
      <c r="AT206" s="219" t="s">
        <v>286</v>
      </c>
      <c r="AU206" s="219" t="s">
        <v>88</v>
      </c>
      <c r="AY206" s="20" t="s">
        <v>146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20" t="s">
        <v>86</v>
      </c>
      <c r="BK206" s="220">
        <f>ROUND(I206*H206,2)</f>
        <v>0</v>
      </c>
      <c r="BL206" s="20" t="s">
        <v>362</v>
      </c>
      <c r="BM206" s="219" t="s">
        <v>4883</v>
      </c>
    </row>
    <row r="207" s="2" customFormat="1">
      <c r="A207" s="42"/>
      <c r="B207" s="43"/>
      <c r="C207" s="44"/>
      <c r="D207" s="221" t="s">
        <v>155</v>
      </c>
      <c r="E207" s="44"/>
      <c r="F207" s="222" t="s">
        <v>4882</v>
      </c>
      <c r="G207" s="44"/>
      <c r="H207" s="44"/>
      <c r="I207" s="223"/>
      <c r="J207" s="44"/>
      <c r="K207" s="44"/>
      <c r="L207" s="48"/>
      <c r="M207" s="224"/>
      <c r="N207" s="225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0" t="s">
        <v>155</v>
      </c>
      <c r="AU207" s="20" t="s">
        <v>88</v>
      </c>
    </row>
    <row r="208" s="13" customFormat="1">
      <c r="A208" s="13"/>
      <c r="B208" s="229"/>
      <c r="C208" s="230"/>
      <c r="D208" s="221" t="s">
        <v>186</v>
      </c>
      <c r="E208" s="230"/>
      <c r="F208" s="232" t="s">
        <v>4884</v>
      </c>
      <c r="G208" s="230"/>
      <c r="H208" s="233">
        <v>2.448</v>
      </c>
      <c r="I208" s="234"/>
      <c r="J208" s="230"/>
      <c r="K208" s="230"/>
      <c r="L208" s="235"/>
      <c r="M208" s="236"/>
      <c r="N208" s="237"/>
      <c r="O208" s="237"/>
      <c r="P208" s="237"/>
      <c r="Q208" s="237"/>
      <c r="R208" s="237"/>
      <c r="S208" s="237"/>
      <c r="T208" s="23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9" t="s">
        <v>186</v>
      </c>
      <c r="AU208" s="239" t="s">
        <v>88</v>
      </c>
      <c r="AV208" s="13" t="s">
        <v>88</v>
      </c>
      <c r="AW208" s="13" t="s">
        <v>4</v>
      </c>
      <c r="AX208" s="13" t="s">
        <v>86</v>
      </c>
      <c r="AY208" s="239" t="s">
        <v>146</v>
      </c>
    </row>
    <row r="209" s="2" customFormat="1" ht="24.15" customHeight="1">
      <c r="A209" s="42"/>
      <c r="B209" s="43"/>
      <c r="C209" s="208" t="s">
        <v>469</v>
      </c>
      <c r="D209" s="208" t="s">
        <v>149</v>
      </c>
      <c r="E209" s="209" t="s">
        <v>4885</v>
      </c>
      <c r="F209" s="210" t="s">
        <v>4886</v>
      </c>
      <c r="G209" s="211" t="s">
        <v>265</v>
      </c>
      <c r="H209" s="212">
        <v>1.8460000000000001</v>
      </c>
      <c r="I209" s="213"/>
      <c r="J209" s="214">
        <f>ROUND(I209*H209,2)</f>
        <v>0</v>
      </c>
      <c r="K209" s="210" t="s">
        <v>152</v>
      </c>
      <c r="L209" s="48"/>
      <c r="M209" s="215" t="s">
        <v>32</v>
      </c>
      <c r="N209" s="216" t="s">
        <v>49</v>
      </c>
      <c r="O209" s="88"/>
      <c r="P209" s="217">
        <f>O209*H209</f>
        <v>0</v>
      </c>
      <c r="Q209" s="217">
        <v>0</v>
      </c>
      <c r="R209" s="217">
        <f>Q209*H209</f>
        <v>0</v>
      </c>
      <c r="S209" s="217">
        <v>0</v>
      </c>
      <c r="T209" s="218">
        <f>S209*H209</f>
        <v>0</v>
      </c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R209" s="219" t="s">
        <v>362</v>
      </c>
      <c r="AT209" s="219" t="s">
        <v>149</v>
      </c>
      <c r="AU209" s="219" t="s">
        <v>88</v>
      </c>
      <c r="AY209" s="20" t="s">
        <v>146</v>
      </c>
      <c r="BE209" s="220">
        <f>IF(N209="základní",J209,0)</f>
        <v>0</v>
      </c>
      <c r="BF209" s="220">
        <f>IF(N209="snížená",J209,0)</f>
        <v>0</v>
      </c>
      <c r="BG209" s="220">
        <f>IF(N209="zákl. přenesená",J209,0)</f>
        <v>0</v>
      </c>
      <c r="BH209" s="220">
        <f>IF(N209="sníž. přenesená",J209,0)</f>
        <v>0</v>
      </c>
      <c r="BI209" s="220">
        <f>IF(N209="nulová",J209,0)</f>
        <v>0</v>
      </c>
      <c r="BJ209" s="20" t="s">
        <v>86</v>
      </c>
      <c r="BK209" s="220">
        <f>ROUND(I209*H209,2)</f>
        <v>0</v>
      </c>
      <c r="BL209" s="20" t="s">
        <v>362</v>
      </c>
      <c r="BM209" s="219" t="s">
        <v>4887</v>
      </c>
    </row>
    <row r="210" s="2" customFormat="1">
      <c r="A210" s="42"/>
      <c r="B210" s="43"/>
      <c r="C210" s="44"/>
      <c r="D210" s="221" t="s">
        <v>155</v>
      </c>
      <c r="E210" s="44"/>
      <c r="F210" s="222" t="s">
        <v>4888</v>
      </c>
      <c r="G210" s="44"/>
      <c r="H210" s="44"/>
      <c r="I210" s="223"/>
      <c r="J210" s="44"/>
      <c r="K210" s="44"/>
      <c r="L210" s="48"/>
      <c r="M210" s="224"/>
      <c r="N210" s="225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0" t="s">
        <v>155</v>
      </c>
      <c r="AU210" s="20" t="s">
        <v>88</v>
      </c>
    </row>
    <row r="211" s="2" customFormat="1">
      <c r="A211" s="42"/>
      <c r="B211" s="43"/>
      <c r="C211" s="44"/>
      <c r="D211" s="226" t="s">
        <v>156</v>
      </c>
      <c r="E211" s="44"/>
      <c r="F211" s="227" t="s">
        <v>4889</v>
      </c>
      <c r="G211" s="44"/>
      <c r="H211" s="44"/>
      <c r="I211" s="223"/>
      <c r="J211" s="44"/>
      <c r="K211" s="44"/>
      <c r="L211" s="48"/>
      <c r="M211" s="224"/>
      <c r="N211" s="225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0" t="s">
        <v>156</v>
      </c>
      <c r="AU211" s="20" t="s">
        <v>88</v>
      </c>
    </row>
    <row r="212" s="12" customFormat="1" ht="22.8" customHeight="1">
      <c r="A212" s="12"/>
      <c r="B212" s="192"/>
      <c r="C212" s="193"/>
      <c r="D212" s="194" t="s">
        <v>77</v>
      </c>
      <c r="E212" s="206" t="s">
        <v>2718</v>
      </c>
      <c r="F212" s="206" t="s">
        <v>2719</v>
      </c>
      <c r="G212" s="193"/>
      <c r="H212" s="193"/>
      <c r="I212" s="196"/>
      <c r="J212" s="207">
        <f>BK212</f>
        <v>0</v>
      </c>
      <c r="K212" s="193"/>
      <c r="L212" s="198"/>
      <c r="M212" s="199"/>
      <c r="N212" s="200"/>
      <c r="O212" s="200"/>
      <c r="P212" s="201">
        <f>SUM(P213:P215)</f>
        <v>0</v>
      </c>
      <c r="Q212" s="200"/>
      <c r="R212" s="201">
        <f>SUM(R213:R215)</f>
        <v>0.0015</v>
      </c>
      <c r="S212" s="200"/>
      <c r="T212" s="202">
        <f>SUM(T213:T215)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03" t="s">
        <v>88</v>
      </c>
      <c r="AT212" s="204" t="s">
        <v>77</v>
      </c>
      <c r="AU212" s="204" t="s">
        <v>86</v>
      </c>
      <c r="AY212" s="203" t="s">
        <v>146</v>
      </c>
      <c r="BK212" s="205">
        <f>SUM(BK213:BK215)</f>
        <v>0</v>
      </c>
    </row>
    <row r="213" s="2" customFormat="1" ht="24.15" customHeight="1">
      <c r="A213" s="42"/>
      <c r="B213" s="43"/>
      <c r="C213" s="208" t="s">
        <v>475</v>
      </c>
      <c r="D213" s="208" t="s">
        <v>149</v>
      </c>
      <c r="E213" s="209" t="s">
        <v>4890</v>
      </c>
      <c r="F213" s="210" t="s">
        <v>4891</v>
      </c>
      <c r="G213" s="211" t="s">
        <v>802</v>
      </c>
      <c r="H213" s="212">
        <v>1</v>
      </c>
      <c r="I213" s="213"/>
      <c r="J213" s="214">
        <f>ROUND(I213*H213,2)</f>
        <v>0</v>
      </c>
      <c r="K213" s="210" t="s">
        <v>152</v>
      </c>
      <c r="L213" s="48"/>
      <c r="M213" s="215" t="s">
        <v>32</v>
      </c>
      <c r="N213" s="216" t="s">
        <v>49</v>
      </c>
      <c r="O213" s="88"/>
      <c r="P213" s="217">
        <f>O213*H213</f>
        <v>0</v>
      </c>
      <c r="Q213" s="217">
        <v>0.0015</v>
      </c>
      <c r="R213" s="217">
        <f>Q213*H213</f>
        <v>0.0015</v>
      </c>
      <c r="S213" s="217">
        <v>0</v>
      </c>
      <c r="T213" s="21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19" t="s">
        <v>362</v>
      </c>
      <c r="AT213" s="219" t="s">
        <v>149</v>
      </c>
      <c r="AU213" s="219" t="s">
        <v>88</v>
      </c>
      <c r="AY213" s="20" t="s">
        <v>146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0" t="s">
        <v>86</v>
      </c>
      <c r="BK213" s="220">
        <f>ROUND(I213*H213,2)</f>
        <v>0</v>
      </c>
      <c r="BL213" s="20" t="s">
        <v>362</v>
      </c>
      <c r="BM213" s="219" t="s">
        <v>4892</v>
      </c>
    </row>
    <row r="214" s="2" customFormat="1">
      <c r="A214" s="42"/>
      <c r="B214" s="43"/>
      <c r="C214" s="44"/>
      <c r="D214" s="221" t="s">
        <v>155</v>
      </c>
      <c r="E214" s="44"/>
      <c r="F214" s="222" t="s">
        <v>4893</v>
      </c>
      <c r="G214" s="44"/>
      <c r="H214" s="44"/>
      <c r="I214" s="223"/>
      <c r="J214" s="44"/>
      <c r="K214" s="44"/>
      <c r="L214" s="48"/>
      <c r="M214" s="224"/>
      <c r="N214" s="225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155</v>
      </c>
      <c r="AU214" s="20" t="s">
        <v>88</v>
      </c>
    </row>
    <row r="215" s="2" customFormat="1">
      <c r="A215" s="42"/>
      <c r="B215" s="43"/>
      <c r="C215" s="44"/>
      <c r="D215" s="226" t="s">
        <v>156</v>
      </c>
      <c r="E215" s="44"/>
      <c r="F215" s="227" t="s">
        <v>4894</v>
      </c>
      <c r="G215" s="44"/>
      <c r="H215" s="44"/>
      <c r="I215" s="223"/>
      <c r="J215" s="44"/>
      <c r="K215" s="44"/>
      <c r="L215" s="48"/>
      <c r="M215" s="224"/>
      <c r="N215" s="225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0" t="s">
        <v>156</v>
      </c>
      <c r="AU215" s="20" t="s">
        <v>88</v>
      </c>
    </row>
    <row r="216" s="12" customFormat="1" ht="22.8" customHeight="1">
      <c r="A216" s="12"/>
      <c r="B216" s="192"/>
      <c r="C216" s="193"/>
      <c r="D216" s="194" t="s">
        <v>77</v>
      </c>
      <c r="E216" s="206" t="s">
        <v>1163</v>
      </c>
      <c r="F216" s="206" t="s">
        <v>1164</v>
      </c>
      <c r="G216" s="193"/>
      <c r="H216" s="193"/>
      <c r="I216" s="196"/>
      <c r="J216" s="207">
        <f>BK216</f>
        <v>0</v>
      </c>
      <c r="K216" s="193"/>
      <c r="L216" s="198"/>
      <c r="M216" s="199"/>
      <c r="N216" s="200"/>
      <c r="O216" s="200"/>
      <c r="P216" s="201">
        <f>SUM(P217:P290)</f>
        <v>0</v>
      </c>
      <c r="Q216" s="200"/>
      <c r="R216" s="201">
        <f>SUM(R217:R290)</f>
        <v>2.09301636</v>
      </c>
      <c r="S216" s="200"/>
      <c r="T216" s="202">
        <f>SUM(T217:T290)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3" t="s">
        <v>88</v>
      </c>
      <c r="AT216" s="204" t="s">
        <v>77</v>
      </c>
      <c r="AU216" s="204" t="s">
        <v>86</v>
      </c>
      <c r="AY216" s="203" t="s">
        <v>146</v>
      </c>
      <c r="BK216" s="205">
        <f>SUM(BK217:BK290)</f>
        <v>0</v>
      </c>
    </row>
    <row r="217" s="2" customFormat="1" ht="33" customHeight="1">
      <c r="A217" s="42"/>
      <c r="B217" s="43"/>
      <c r="C217" s="208" t="s">
        <v>481</v>
      </c>
      <c r="D217" s="208" t="s">
        <v>149</v>
      </c>
      <c r="E217" s="209" t="s">
        <v>1166</v>
      </c>
      <c r="F217" s="210" t="s">
        <v>1167</v>
      </c>
      <c r="G217" s="211" t="s">
        <v>227</v>
      </c>
      <c r="H217" s="212">
        <v>4.3440000000000003</v>
      </c>
      <c r="I217" s="213"/>
      <c r="J217" s="214">
        <f>ROUND(I217*H217,2)</f>
        <v>0</v>
      </c>
      <c r="K217" s="210" t="s">
        <v>152</v>
      </c>
      <c r="L217" s="48"/>
      <c r="M217" s="215" t="s">
        <v>32</v>
      </c>
      <c r="N217" s="216" t="s">
        <v>49</v>
      </c>
      <c r="O217" s="88"/>
      <c r="P217" s="217">
        <f>O217*H217</f>
        <v>0</v>
      </c>
      <c r="Q217" s="217">
        <v>0.00108</v>
      </c>
      <c r="R217" s="217">
        <f>Q217*H217</f>
        <v>0.0046915200000000002</v>
      </c>
      <c r="S217" s="217">
        <v>0</v>
      </c>
      <c r="T217" s="218">
        <f>S217*H217</f>
        <v>0</v>
      </c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R217" s="219" t="s">
        <v>362</v>
      </c>
      <c r="AT217" s="219" t="s">
        <v>149</v>
      </c>
      <c r="AU217" s="219" t="s">
        <v>88</v>
      </c>
      <c r="AY217" s="20" t="s">
        <v>146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20" t="s">
        <v>86</v>
      </c>
      <c r="BK217" s="220">
        <f>ROUND(I217*H217,2)</f>
        <v>0</v>
      </c>
      <c r="BL217" s="20" t="s">
        <v>362</v>
      </c>
      <c r="BM217" s="219" t="s">
        <v>4895</v>
      </c>
    </row>
    <row r="218" s="2" customFormat="1">
      <c r="A218" s="42"/>
      <c r="B218" s="43"/>
      <c r="C218" s="44"/>
      <c r="D218" s="221" t="s">
        <v>155</v>
      </c>
      <c r="E218" s="44"/>
      <c r="F218" s="222" t="s">
        <v>1169</v>
      </c>
      <c r="G218" s="44"/>
      <c r="H218" s="44"/>
      <c r="I218" s="223"/>
      <c r="J218" s="44"/>
      <c r="K218" s="44"/>
      <c r="L218" s="48"/>
      <c r="M218" s="224"/>
      <c r="N218" s="225"/>
      <c r="O218" s="88"/>
      <c r="P218" s="88"/>
      <c r="Q218" s="88"/>
      <c r="R218" s="88"/>
      <c r="S218" s="88"/>
      <c r="T218" s="89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T218" s="20" t="s">
        <v>155</v>
      </c>
      <c r="AU218" s="20" t="s">
        <v>88</v>
      </c>
    </row>
    <row r="219" s="2" customFormat="1">
      <c r="A219" s="42"/>
      <c r="B219" s="43"/>
      <c r="C219" s="44"/>
      <c r="D219" s="226" t="s">
        <v>156</v>
      </c>
      <c r="E219" s="44"/>
      <c r="F219" s="227" t="s">
        <v>1170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156</v>
      </c>
      <c r="AU219" s="20" t="s">
        <v>88</v>
      </c>
    </row>
    <row r="220" s="13" customFormat="1">
      <c r="A220" s="13"/>
      <c r="B220" s="229"/>
      <c r="C220" s="230"/>
      <c r="D220" s="221" t="s">
        <v>186</v>
      </c>
      <c r="E220" s="231" t="s">
        <v>32</v>
      </c>
      <c r="F220" s="232" t="s">
        <v>4896</v>
      </c>
      <c r="G220" s="230"/>
      <c r="H220" s="233">
        <v>4.3440000000000003</v>
      </c>
      <c r="I220" s="234"/>
      <c r="J220" s="230"/>
      <c r="K220" s="230"/>
      <c r="L220" s="235"/>
      <c r="M220" s="236"/>
      <c r="N220" s="237"/>
      <c r="O220" s="237"/>
      <c r="P220" s="237"/>
      <c r="Q220" s="237"/>
      <c r="R220" s="237"/>
      <c r="S220" s="237"/>
      <c r="T220" s="23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9" t="s">
        <v>186</v>
      </c>
      <c r="AU220" s="239" t="s">
        <v>88</v>
      </c>
      <c r="AV220" s="13" t="s">
        <v>88</v>
      </c>
      <c r="AW220" s="13" t="s">
        <v>39</v>
      </c>
      <c r="AX220" s="13" t="s">
        <v>86</v>
      </c>
      <c r="AY220" s="239" t="s">
        <v>146</v>
      </c>
    </row>
    <row r="221" s="2" customFormat="1" ht="24.15" customHeight="1">
      <c r="A221" s="42"/>
      <c r="B221" s="43"/>
      <c r="C221" s="208" t="s">
        <v>487</v>
      </c>
      <c r="D221" s="208" t="s">
        <v>149</v>
      </c>
      <c r="E221" s="209" t="s">
        <v>4897</v>
      </c>
      <c r="F221" s="210" t="s">
        <v>4898</v>
      </c>
      <c r="G221" s="211" t="s">
        <v>303</v>
      </c>
      <c r="H221" s="212">
        <v>90.099999999999994</v>
      </c>
      <c r="I221" s="213"/>
      <c r="J221" s="214">
        <f>ROUND(I221*H221,2)</f>
        <v>0</v>
      </c>
      <c r="K221" s="210" t="s">
        <v>152</v>
      </c>
      <c r="L221" s="48"/>
      <c r="M221" s="215" t="s">
        <v>32</v>
      </c>
      <c r="N221" s="216" t="s">
        <v>49</v>
      </c>
      <c r="O221" s="88"/>
      <c r="P221" s="217">
        <f>O221*H221</f>
        <v>0</v>
      </c>
      <c r="Q221" s="217">
        <v>0</v>
      </c>
      <c r="R221" s="217">
        <f>Q221*H221</f>
        <v>0</v>
      </c>
      <c r="S221" s="217">
        <v>0</v>
      </c>
      <c r="T221" s="218">
        <f>S221*H221</f>
        <v>0</v>
      </c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R221" s="219" t="s">
        <v>362</v>
      </c>
      <c r="AT221" s="219" t="s">
        <v>149</v>
      </c>
      <c r="AU221" s="219" t="s">
        <v>88</v>
      </c>
      <c r="AY221" s="20" t="s">
        <v>146</v>
      </c>
      <c r="BE221" s="220">
        <f>IF(N221="základní",J221,0)</f>
        <v>0</v>
      </c>
      <c r="BF221" s="220">
        <f>IF(N221="snížená",J221,0)</f>
        <v>0</v>
      </c>
      <c r="BG221" s="220">
        <f>IF(N221="zákl. přenesená",J221,0)</f>
        <v>0</v>
      </c>
      <c r="BH221" s="220">
        <f>IF(N221="sníž. přenesená",J221,0)</f>
        <v>0</v>
      </c>
      <c r="BI221" s="220">
        <f>IF(N221="nulová",J221,0)</f>
        <v>0</v>
      </c>
      <c r="BJ221" s="20" t="s">
        <v>86</v>
      </c>
      <c r="BK221" s="220">
        <f>ROUND(I221*H221,2)</f>
        <v>0</v>
      </c>
      <c r="BL221" s="20" t="s">
        <v>362</v>
      </c>
      <c r="BM221" s="219" t="s">
        <v>4899</v>
      </c>
    </row>
    <row r="222" s="2" customFormat="1">
      <c r="A222" s="42"/>
      <c r="B222" s="43"/>
      <c r="C222" s="44"/>
      <c r="D222" s="221" t="s">
        <v>155</v>
      </c>
      <c r="E222" s="44"/>
      <c r="F222" s="222" t="s">
        <v>4900</v>
      </c>
      <c r="G222" s="44"/>
      <c r="H222" s="44"/>
      <c r="I222" s="223"/>
      <c r="J222" s="44"/>
      <c r="K222" s="44"/>
      <c r="L222" s="48"/>
      <c r="M222" s="224"/>
      <c r="N222" s="225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T222" s="20" t="s">
        <v>155</v>
      </c>
      <c r="AU222" s="20" t="s">
        <v>88</v>
      </c>
    </row>
    <row r="223" s="2" customFormat="1">
      <c r="A223" s="42"/>
      <c r="B223" s="43"/>
      <c r="C223" s="44"/>
      <c r="D223" s="226" t="s">
        <v>156</v>
      </c>
      <c r="E223" s="44"/>
      <c r="F223" s="227" t="s">
        <v>4901</v>
      </c>
      <c r="G223" s="44"/>
      <c r="H223" s="44"/>
      <c r="I223" s="223"/>
      <c r="J223" s="44"/>
      <c r="K223" s="44"/>
      <c r="L223" s="48"/>
      <c r="M223" s="224"/>
      <c r="N223" s="225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0" t="s">
        <v>156</v>
      </c>
      <c r="AU223" s="20" t="s">
        <v>88</v>
      </c>
    </row>
    <row r="224" s="14" customFormat="1">
      <c r="A224" s="14"/>
      <c r="B224" s="244"/>
      <c r="C224" s="245"/>
      <c r="D224" s="221" t="s">
        <v>186</v>
      </c>
      <c r="E224" s="246" t="s">
        <v>32</v>
      </c>
      <c r="F224" s="247" t="s">
        <v>4902</v>
      </c>
      <c r="G224" s="245"/>
      <c r="H224" s="246" t="s">
        <v>32</v>
      </c>
      <c r="I224" s="248"/>
      <c r="J224" s="245"/>
      <c r="K224" s="245"/>
      <c r="L224" s="249"/>
      <c r="M224" s="250"/>
      <c r="N224" s="251"/>
      <c r="O224" s="251"/>
      <c r="P224" s="251"/>
      <c r="Q224" s="251"/>
      <c r="R224" s="251"/>
      <c r="S224" s="251"/>
      <c r="T224" s="25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3" t="s">
        <v>186</v>
      </c>
      <c r="AU224" s="253" t="s">
        <v>88</v>
      </c>
      <c r="AV224" s="14" t="s">
        <v>86</v>
      </c>
      <c r="AW224" s="14" t="s">
        <v>39</v>
      </c>
      <c r="AX224" s="14" t="s">
        <v>78</v>
      </c>
      <c r="AY224" s="253" t="s">
        <v>146</v>
      </c>
    </row>
    <row r="225" s="13" customFormat="1">
      <c r="A225" s="13"/>
      <c r="B225" s="229"/>
      <c r="C225" s="230"/>
      <c r="D225" s="221" t="s">
        <v>186</v>
      </c>
      <c r="E225" s="231" t="s">
        <v>32</v>
      </c>
      <c r="F225" s="232" t="s">
        <v>4903</v>
      </c>
      <c r="G225" s="230"/>
      <c r="H225" s="233">
        <v>73.799999999999997</v>
      </c>
      <c r="I225" s="234"/>
      <c r="J225" s="230"/>
      <c r="K225" s="230"/>
      <c r="L225" s="235"/>
      <c r="M225" s="236"/>
      <c r="N225" s="237"/>
      <c r="O225" s="237"/>
      <c r="P225" s="237"/>
      <c r="Q225" s="237"/>
      <c r="R225" s="237"/>
      <c r="S225" s="237"/>
      <c r="T225" s="23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9" t="s">
        <v>186</v>
      </c>
      <c r="AU225" s="239" t="s">
        <v>88</v>
      </c>
      <c r="AV225" s="13" t="s">
        <v>88</v>
      </c>
      <c r="AW225" s="13" t="s">
        <v>39</v>
      </c>
      <c r="AX225" s="13" t="s">
        <v>78</v>
      </c>
      <c r="AY225" s="239" t="s">
        <v>146</v>
      </c>
    </row>
    <row r="226" s="14" customFormat="1">
      <c r="A226" s="14"/>
      <c r="B226" s="244"/>
      <c r="C226" s="245"/>
      <c r="D226" s="221" t="s">
        <v>186</v>
      </c>
      <c r="E226" s="246" t="s">
        <v>32</v>
      </c>
      <c r="F226" s="247" t="s">
        <v>4904</v>
      </c>
      <c r="G226" s="245"/>
      <c r="H226" s="246" t="s">
        <v>32</v>
      </c>
      <c r="I226" s="248"/>
      <c r="J226" s="245"/>
      <c r="K226" s="245"/>
      <c r="L226" s="249"/>
      <c r="M226" s="250"/>
      <c r="N226" s="251"/>
      <c r="O226" s="251"/>
      <c r="P226" s="251"/>
      <c r="Q226" s="251"/>
      <c r="R226" s="251"/>
      <c r="S226" s="251"/>
      <c r="T226" s="25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3" t="s">
        <v>186</v>
      </c>
      <c r="AU226" s="253" t="s">
        <v>88</v>
      </c>
      <c r="AV226" s="14" t="s">
        <v>86</v>
      </c>
      <c r="AW226" s="14" t="s">
        <v>39</v>
      </c>
      <c r="AX226" s="14" t="s">
        <v>78</v>
      </c>
      <c r="AY226" s="253" t="s">
        <v>146</v>
      </c>
    </row>
    <row r="227" s="13" customFormat="1">
      <c r="A227" s="13"/>
      <c r="B227" s="229"/>
      <c r="C227" s="230"/>
      <c r="D227" s="221" t="s">
        <v>186</v>
      </c>
      <c r="E227" s="231" t="s">
        <v>32</v>
      </c>
      <c r="F227" s="232" t="s">
        <v>4905</v>
      </c>
      <c r="G227" s="230"/>
      <c r="H227" s="233">
        <v>16.300000000000001</v>
      </c>
      <c r="I227" s="234"/>
      <c r="J227" s="230"/>
      <c r="K227" s="230"/>
      <c r="L227" s="235"/>
      <c r="M227" s="236"/>
      <c r="N227" s="237"/>
      <c r="O227" s="237"/>
      <c r="P227" s="237"/>
      <c r="Q227" s="237"/>
      <c r="R227" s="237"/>
      <c r="S227" s="237"/>
      <c r="T227" s="23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9" t="s">
        <v>186</v>
      </c>
      <c r="AU227" s="239" t="s">
        <v>88</v>
      </c>
      <c r="AV227" s="13" t="s">
        <v>88</v>
      </c>
      <c r="AW227" s="13" t="s">
        <v>39</v>
      </c>
      <c r="AX227" s="13" t="s">
        <v>78</v>
      </c>
      <c r="AY227" s="239" t="s">
        <v>146</v>
      </c>
    </row>
    <row r="228" s="15" customFormat="1">
      <c r="A228" s="15"/>
      <c r="B228" s="254"/>
      <c r="C228" s="255"/>
      <c r="D228" s="221" t="s">
        <v>186</v>
      </c>
      <c r="E228" s="256" t="s">
        <v>32</v>
      </c>
      <c r="F228" s="257" t="s">
        <v>256</v>
      </c>
      <c r="G228" s="255"/>
      <c r="H228" s="258">
        <v>90.099999999999994</v>
      </c>
      <c r="I228" s="259"/>
      <c r="J228" s="255"/>
      <c r="K228" s="255"/>
      <c r="L228" s="260"/>
      <c r="M228" s="261"/>
      <c r="N228" s="262"/>
      <c r="O228" s="262"/>
      <c r="P228" s="262"/>
      <c r="Q228" s="262"/>
      <c r="R228" s="262"/>
      <c r="S228" s="262"/>
      <c r="T228" s="263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4" t="s">
        <v>186</v>
      </c>
      <c r="AU228" s="264" t="s">
        <v>88</v>
      </c>
      <c r="AV228" s="15" t="s">
        <v>171</v>
      </c>
      <c r="AW228" s="15" t="s">
        <v>39</v>
      </c>
      <c r="AX228" s="15" t="s">
        <v>86</v>
      </c>
      <c r="AY228" s="264" t="s">
        <v>146</v>
      </c>
    </row>
    <row r="229" s="2" customFormat="1" ht="24.15" customHeight="1">
      <c r="A229" s="42"/>
      <c r="B229" s="43"/>
      <c r="C229" s="265" t="s">
        <v>495</v>
      </c>
      <c r="D229" s="265" t="s">
        <v>286</v>
      </c>
      <c r="E229" s="266" t="s">
        <v>4906</v>
      </c>
      <c r="F229" s="267" t="s">
        <v>4907</v>
      </c>
      <c r="G229" s="268" t="s">
        <v>227</v>
      </c>
      <c r="H229" s="269">
        <v>1.9430000000000001</v>
      </c>
      <c r="I229" s="270"/>
      <c r="J229" s="271">
        <f>ROUND(I229*H229,2)</f>
        <v>0</v>
      </c>
      <c r="K229" s="267" t="s">
        <v>152</v>
      </c>
      <c r="L229" s="272"/>
      <c r="M229" s="273" t="s">
        <v>32</v>
      </c>
      <c r="N229" s="274" t="s">
        <v>49</v>
      </c>
      <c r="O229" s="88"/>
      <c r="P229" s="217">
        <f>O229*H229</f>
        <v>0</v>
      </c>
      <c r="Q229" s="217">
        <v>0.44</v>
      </c>
      <c r="R229" s="217">
        <f>Q229*H229</f>
        <v>0.85492000000000001</v>
      </c>
      <c r="S229" s="217">
        <v>0</v>
      </c>
      <c r="T229" s="218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19" t="s">
        <v>538</v>
      </c>
      <c r="AT229" s="219" t="s">
        <v>286</v>
      </c>
      <c r="AU229" s="219" t="s">
        <v>88</v>
      </c>
      <c r="AY229" s="20" t="s">
        <v>146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20" t="s">
        <v>86</v>
      </c>
      <c r="BK229" s="220">
        <f>ROUND(I229*H229,2)</f>
        <v>0</v>
      </c>
      <c r="BL229" s="20" t="s">
        <v>362</v>
      </c>
      <c r="BM229" s="219" t="s">
        <v>4908</v>
      </c>
    </row>
    <row r="230" s="2" customFormat="1">
      <c r="A230" s="42"/>
      <c r="B230" s="43"/>
      <c r="C230" s="44"/>
      <c r="D230" s="221" t="s">
        <v>155</v>
      </c>
      <c r="E230" s="44"/>
      <c r="F230" s="222" t="s">
        <v>4907</v>
      </c>
      <c r="G230" s="44"/>
      <c r="H230" s="44"/>
      <c r="I230" s="223"/>
      <c r="J230" s="44"/>
      <c r="K230" s="44"/>
      <c r="L230" s="48"/>
      <c r="M230" s="224"/>
      <c r="N230" s="22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155</v>
      </c>
      <c r="AU230" s="20" t="s">
        <v>88</v>
      </c>
    </row>
    <row r="231" s="2" customFormat="1">
      <c r="A231" s="42"/>
      <c r="B231" s="43"/>
      <c r="C231" s="44"/>
      <c r="D231" s="221" t="s">
        <v>162</v>
      </c>
      <c r="E231" s="44"/>
      <c r="F231" s="228" t="s">
        <v>1183</v>
      </c>
      <c r="G231" s="44"/>
      <c r="H231" s="44"/>
      <c r="I231" s="223"/>
      <c r="J231" s="44"/>
      <c r="K231" s="44"/>
      <c r="L231" s="48"/>
      <c r="M231" s="224"/>
      <c r="N231" s="225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T231" s="20" t="s">
        <v>162</v>
      </c>
      <c r="AU231" s="20" t="s">
        <v>88</v>
      </c>
    </row>
    <row r="232" s="13" customFormat="1">
      <c r="A232" s="13"/>
      <c r="B232" s="229"/>
      <c r="C232" s="230"/>
      <c r="D232" s="221" t="s">
        <v>186</v>
      </c>
      <c r="E232" s="230"/>
      <c r="F232" s="232" t="s">
        <v>4909</v>
      </c>
      <c r="G232" s="230"/>
      <c r="H232" s="233">
        <v>1.9430000000000001</v>
      </c>
      <c r="I232" s="234"/>
      <c r="J232" s="230"/>
      <c r="K232" s="230"/>
      <c r="L232" s="235"/>
      <c r="M232" s="236"/>
      <c r="N232" s="237"/>
      <c r="O232" s="237"/>
      <c r="P232" s="237"/>
      <c r="Q232" s="237"/>
      <c r="R232" s="237"/>
      <c r="S232" s="237"/>
      <c r="T232" s="23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9" t="s">
        <v>186</v>
      </c>
      <c r="AU232" s="239" t="s">
        <v>88</v>
      </c>
      <c r="AV232" s="13" t="s">
        <v>88</v>
      </c>
      <c r="AW232" s="13" t="s">
        <v>4</v>
      </c>
      <c r="AX232" s="13" t="s">
        <v>86</v>
      </c>
      <c r="AY232" s="239" t="s">
        <v>146</v>
      </c>
    </row>
    <row r="233" s="2" customFormat="1" ht="24.15" customHeight="1">
      <c r="A233" s="42"/>
      <c r="B233" s="43"/>
      <c r="C233" s="208" t="s">
        <v>500</v>
      </c>
      <c r="D233" s="208" t="s">
        <v>149</v>
      </c>
      <c r="E233" s="209" t="s">
        <v>4910</v>
      </c>
      <c r="F233" s="210" t="s">
        <v>4911</v>
      </c>
      <c r="G233" s="211" t="s">
        <v>303</v>
      </c>
      <c r="H233" s="212">
        <v>17.600000000000001</v>
      </c>
      <c r="I233" s="213"/>
      <c r="J233" s="214">
        <f>ROUND(I233*H233,2)</f>
        <v>0</v>
      </c>
      <c r="K233" s="210" t="s">
        <v>152</v>
      </c>
      <c r="L233" s="48"/>
      <c r="M233" s="215" t="s">
        <v>32</v>
      </c>
      <c r="N233" s="216" t="s">
        <v>49</v>
      </c>
      <c r="O233" s="88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362</v>
      </c>
      <c r="AT233" s="219" t="s">
        <v>149</v>
      </c>
      <c r="AU233" s="219" t="s">
        <v>88</v>
      </c>
      <c r="AY233" s="20" t="s">
        <v>146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86</v>
      </c>
      <c r="BK233" s="220">
        <f>ROUND(I233*H233,2)</f>
        <v>0</v>
      </c>
      <c r="BL233" s="20" t="s">
        <v>362</v>
      </c>
      <c r="BM233" s="219" t="s">
        <v>4912</v>
      </c>
    </row>
    <row r="234" s="2" customFormat="1">
      <c r="A234" s="42"/>
      <c r="B234" s="43"/>
      <c r="C234" s="44"/>
      <c r="D234" s="221" t="s">
        <v>155</v>
      </c>
      <c r="E234" s="44"/>
      <c r="F234" s="222" t="s">
        <v>4913</v>
      </c>
      <c r="G234" s="44"/>
      <c r="H234" s="44"/>
      <c r="I234" s="223"/>
      <c r="J234" s="44"/>
      <c r="K234" s="44"/>
      <c r="L234" s="48"/>
      <c r="M234" s="224"/>
      <c r="N234" s="22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155</v>
      </c>
      <c r="AU234" s="20" t="s">
        <v>88</v>
      </c>
    </row>
    <row r="235" s="2" customFormat="1">
      <c r="A235" s="42"/>
      <c r="B235" s="43"/>
      <c r="C235" s="44"/>
      <c r="D235" s="226" t="s">
        <v>156</v>
      </c>
      <c r="E235" s="44"/>
      <c r="F235" s="227" t="s">
        <v>4914</v>
      </c>
      <c r="G235" s="44"/>
      <c r="H235" s="44"/>
      <c r="I235" s="223"/>
      <c r="J235" s="44"/>
      <c r="K235" s="44"/>
      <c r="L235" s="48"/>
      <c r="M235" s="224"/>
      <c r="N235" s="225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0" t="s">
        <v>156</v>
      </c>
      <c r="AU235" s="20" t="s">
        <v>88</v>
      </c>
    </row>
    <row r="236" s="14" customFormat="1">
      <c r="A236" s="14"/>
      <c r="B236" s="244"/>
      <c r="C236" s="245"/>
      <c r="D236" s="221" t="s">
        <v>186</v>
      </c>
      <c r="E236" s="246" t="s">
        <v>32</v>
      </c>
      <c r="F236" s="247" t="s">
        <v>4915</v>
      </c>
      <c r="G236" s="245"/>
      <c r="H236" s="246" t="s">
        <v>32</v>
      </c>
      <c r="I236" s="248"/>
      <c r="J236" s="245"/>
      <c r="K236" s="245"/>
      <c r="L236" s="249"/>
      <c r="M236" s="250"/>
      <c r="N236" s="251"/>
      <c r="O236" s="251"/>
      <c r="P236" s="251"/>
      <c r="Q236" s="251"/>
      <c r="R236" s="251"/>
      <c r="S236" s="251"/>
      <c r="T236" s="25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3" t="s">
        <v>186</v>
      </c>
      <c r="AU236" s="253" t="s">
        <v>88</v>
      </c>
      <c r="AV236" s="14" t="s">
        <v>86</v>
      </c>
      <c r="AW236" s="14" t="s">
        <v>39</v>
      </c>
      <c r="AX236" s="14" t="s">
        <v>78</v>
      </c>
      <c r="AY236" s="253" t="s">
        <v>146</v>
      </c>
    </row>
    <row r="237" s="13" customFormat="1">
      <c r="A237" s="13"/>
      <c r="B237" s="229"/>
      <c r="C237" s="230"/>
      <c r="D237" s="221" t="s">
        <v>186</v>
      </c>
      <c r="E237" s="231" t="s">
        <v>32</v>
      </c>
      <c r="F237" s="232" t="s">
        <v>4916</v>
      </c>
      <c r="G237" s="230"/>
      <c r="H237" s="233">
        <v>17.600000000000001</v>
      </c>
      <c r="I237" s="234"/>
      <c r="J237" s="230"/>
      <c r="K237" s="230"/>
      <c r="L237" s="235"/>
      <c r="M237" s="236"/>
      <c r="N237" s="237"/>
      <c r="O237" s="237"/>
      <c r="P237" s="237"/>
      <c r="Q237" s="237"/>
      <c r="R237" s="237"/>
      <c r="S237" s="237"/>
      <c r="T237" s="23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9" t="s">
        <v>186</v>
      </c>
      <c r="AU237" s="239" t="s">
        <v>88</v>
      </c>
      <c r="AV237" s="13" t="s">
        <v>88</v>
      </c>
      <c r="AW237" s="13" t="s">
        <v>39</v>
      </c>
      <c r="AX237" s="13" t="s">
        <v>86</v>
      </c>
      <c r="AY237" s="239" t="s">
        <v>146</v>
      </c>
    </row>
    <row r="238" s="2" customFormat="1" ht="24.15" customHeight="1">
      <c r="A238" s="42"/>
      <c r="B238" s="43"/>
      <c r="C238" s="265" t="s">
        <v>509</v>
      </c>
      <c r="D238" s="265" t="s">
        <v>286</v>
      </c>
      <c r="E238" s="266" t="s">
        <v>4906</v>
      </c>
      <c r="F238" s="267" t="s">
        <v>4907</v>
      </c>
      <c r="G238" s="268" t="s">
        <v>227</v>
      </c>
      <c r="H238" s="269">
        <v>0.65000000000000002</v>
      </c>
      <c r="I238" s="270"/>
      <c r="J238" s="271">
        <f>ROUND(I238*H238,2)</f>
        <v>0</v>
      </c>
      <c r="K238" s="267" t="s">
        <v>152</v>
      </c>
      <c r="L238" s="272"/>
      <c r="M238" s="273" t="s">
        <v>32</v>
      </c>
      <c r="N238" s="274" t="s">
        <v>49</v>
      </c>
      <c r="O238" s="88"/>
      <c r="P238" s="217">
        <f>O238*H238</f>
        <v>0</v>
      </c>
      <c r="Q238" s="217">
        <v>0.44</v>
      </c>
      <c r="R238" s="217">
        <f>Q238*H238</f>
        <v>0.28600000000000003</v>
      </c>
      <c r="S238" s="217">
        <v>0</v>
      </c>
      <c r="T238" s="218">
        <f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R238" s="219" t="s">
        <v>538</v>
      </c>
      <c r="AT238" s="219" t="s">
        <v>286</v>
      </c>
      <c r="AU238" s="219" t="s">
        <v>88</v>
      </c>
      <c r="AY238" s="20" t="s">
        <v>146</v>
      </c>
      <c r="BE238" s="220">
        <f>IF(N238="základní",J238,0)</f>
        <v>0</v>
      </c>
      <c r="BF238" s="220">
        <f>IF(N238="snížená",J238,0)</f>
        <v>0</v>
      </c>
      <c r="BG238" s="220">
        <f>IF(N238="zákl. přenesená",J238,0)</f>
        <v>0</v>
      </c>
      <c r="BH238" s="220">
        <f>IF(N238="sníž. přenesená",J238,0)</f>
        <v>0</v>
      </c>
      <c r="BI238" s="220">
        <f>IF(N238="nulová",J238,0)</f>
        <v>0</v>
      </c>
      <c r="BJ238" s="20" t="s">
        <v>86</v>
      </c>
      <c r="BK238" s="220">
        <f>ROUND(I238*H238,2)</f>
        <v>0</v>
      </c>
      <c r="BL238" s="20" t="s">
        <v>362</v>
      </c>
      <c r="BM238" s="219" t="s">
        <v>4917</v>
      </c>
    </row>
    <row r="239" s="2" customFormat="1">
      <c r="A239" s="42"/>
      <c r="B239" s="43"/>
      <c r="C239" s="44"/>
      <c r="D239" s="221" t="s">
        <v>155</v>
      </c>
      <c r="E239" s="44"/>
      <c r="F239" s="222" t="s">
        <v>4907</v>
      </c>
      <c r="G239" s="44"/>
      <c r="H239" s="44"/>
      <c r="I239" s="223"/>
      <c r="J239" s="44"/>
      <c r="K239" s="44"/>
      <c r="L239" s="48"/>
      <c r="M239" s="224"/>
      <c r="N239" s="225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0" t="s">
        <v>155</v>
      </c>
      <c r="AU239" s="20" t="s">
        <v>88</v>
      </c>
    </row>
    <row r="240" s="2" customFormat="1">
      <c r="A240" s="42"/>
      <c r="B240" s="43"/>
      <c r="C240" s="44"/>
      <c r="D240" s="221" t="s">
        <v>162</v>
      </c>
      <c r="E240" s="44"/>
      <c r="F240" s="228" t="s">
        <v>1183</v>
      </c>
      <c r="G240" s="44"/>
      <c r="H240" s="44"/>
      <c r="I240" s="223"/>
      <c r="J240" s="44"/>
      <c r="K240" s="44"/>
      <c r="L240" s="48"/>
      <c r="M240" s="224"/>
      <c r="N240" s="225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0" t="s">
        <v>162</v>
      </c>
      <c r="AU240" s="20" t="s">
        <v>88</v>
      </c>
    </row>
    <row r="241" s="13" customFormat="1">
      <c r="A241" s="13"/>
      <c r="B241" s="229"/>
      <c r="C241" s="230"/>
      <c r="D241" s="221" t="s">
        <v>186</v>
      </c>
      <c r="E241" s="230"/>
      <c r="F241" s="232" t="s">
        <v>4918</v>
      </c>
      <c r="G241" s="230"/>
      <c r="H241" s="233">
        <v>0.65000000000000002</v>
      </c>
      <c r="I241" s="234"/>
      <c r="J241" s="230"/>
      <c r="K241" s="230"/>
      <c r="L241" s="235"/>
      <c r="M241" s="236"/>
      <c r="N241" s="237"/>
      <c r="O241" s="237"/>
      <c r="P241" s="237"/>
      <c r="Q241" s="237"/>
      <c r="R241" s="237"/>
      <c r="S241" s="237"/>
      <c r="T241" s="23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9" t="s">
        <v>186</v>
      </c>
      <c r="AU241" s="239" t="s">
        <v>88</v>
      </c>
      <c r="AV241" s="13" t="s">
        <v>88</v>
      </c>
      <c r="AW241" s="13" t="s">
        <v>4</v>
      </c>
      <c r="AX241" s="13" t="s">
        <v>86</v>
      </c>
      <c r="AY241" s="239" t="s">
        <v>146</v>
      </c>
    </row>
    <row r="242" s="2" customFormat="1" ht="24.15" customHeight="1">
      <c r="A242" s="42"/>
      <c r="B242" s="43"/>
      <c r="C242" s="208" t="s">
        <v>518</v>
      </c>
      <c r="D242" s="208" t="s">
        <v>149</v>
      </c>
      <c r="E242" s="209" t="s">
        <v>4919</v>
      </c>
      <c r="F242" s="210" t="s">
        <v>4920</v>
      </c>
      <c r="G242" s="211" t="s">
        <v>227</v>
      </c>
      <c r="H242" s="212">
        <v>1.766</v>
      </c>
      <c r="I242" s="213"/>
      <c r="J242" s="214">
        <f>ROUND(I242*H242,2)</f>
        <v>0</v>
      </c>
      <c r="K242" s="210" t="s">
        <v>152</v>
      </c>
      <c r="L242" s="48"/>
      <c r="M242" s="215" t="s">
        <v>32</v>
      </c>
      <c r="N242" s="216" t="s">
        <v>49</v>
      </c>
      <c r="O242" s="88"/>
      <c r="P242" s="217">
        <f>O242*H242</f>
        <v>0</v>
      </c>
      <c r="Q242" s="217">
        <v>0.012540000000000001</v>
      </c>
      <c r="R242" s="217">
        <f>Q242*H242</f>
        <v>0.022145640000000001</v>
      </c>
      <c r="S242" s="217">
        <v>0</v>
      </c>
      <c r="T242" s="218">
        <f>S242*H242</f>
        <v>0</v>
      </c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R242" s="219" t="s">
        <v>362</v>
      </c>
      <c r="AT242" s="219" t="s">
        <v>149</v>
      </c>
      <c r="AU242" s="219" t="s">
        <v>88</v>
      </c>
      <c r="AY242" s="20" t="s">
        <v>146</v>
      </c>
      <c r="BE242" s="220">
        <f>IF(N242="základní",J242,0)</f>
        <v>0</v>
      </c>
      <c r="BF242" s="220">
        <f>IF(N242="snížená",J242,0)</f>
        <v>0</v>
      </c>
      <c r="BG242" s="220">
        <f>IF(N242="zákl. přenesená",J242,0)</f>
        <v>0</v>
      </c>
      <c r="BH242" s="220">
        <f>IF(N242="sníž. přenesená",J242,0)</f>
        <v>0</v>
      </c>
      <c r="BI242" s="220">
        <f>IF(N242="nulová",J242,0)</f>
        <v>0</v>
      </c>
      <c r="BJ242" s="20" t="s">
        <v>86</v>
      </c>
      <c r="BK242" s="220">
        <f>ROUND(I242*H242,2)</f>
        <v>0</v>
      </c>
      <c r="BL242" s="20" t="s">
        <v>362</v>
      </c>
      <c r="BM242" s="219" t="s">
        <v>4921</v>
      </c>
    </row>
    <row r="243" s="2" customFormat="1">
      <c r="A243" s="42"/>
      <c r="B243" s="43"/>
      <c r="C243" s="44"/>
      <c r="D243" s="221" t="s">
        <v>155</v>
      </c>
      <c r="E243" s="44"/>
      <c r="F243" s="222" t="s">
        <v>4922</v>
      </c>
      <c r="G243" s="44"/>
      <c r="H243" s="44"/>
      <c r="I243" s="223"/>
      <c r="J243" s="44"/>
      <c r="K243" s="44"/>
      <c r="L243" s="48"/>
      <c r="M243" s="224"/>
      <c r="N243" s="225"/>
      <c r="O243" s="88"/>
      <c r="P243" s="88"/>
      <c r="Q243" s="88"/>
      <c r="R243" s="88"/>
      <c r="S243" s="88"/>
      <c r="T243" s="89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T243" s="20" t="s">
        <v>155</v>
      </c>
      <c r="AU243" s="20" t="s">
        <v>88</v>
      </c>
    </row>
    <row r="244" s="2" customFormat="1">
      <c r="A244" s="42"/>
      <c r="B244" s="43"/>
      <c r="C244" s="44"/>
      <c r="D244" s="226" t="s">
        <v>156</v>
      </c>
      <c r="E244" s="44"/>
      <c r="F244" s="227" t="s">
        <v>4923</v>
      </c>
      <c r="G244" s="44"/>
      <c r="H244" s="44"/>
      <c r="I244" s="223"/>
      <c r="J244" s="44"/>
      <c r="K244" s="44"/>
      <c r="L244" s="48"/>
      <c r="M244" s="224"/>
      <c r="N244" s="225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T244" s="20" t="s">
        <v>156</v>
      </c>
      <c r="AU244" s="20" t="s">
        <v>88</v>
      </c>
    </row>
    <row r="245" s="2" customFormat="1" ht="33" customHeight="1">
      <c r="A245" s="42"/>
      <c r="B245" s="43"/>
      <c r="C245" s="208" t="s">
        <v>532</v>
      </c>
      <c r="D245" s="208" t="s">
        <v>149</v>
      </c>
      <c r="E245" s="209" t="s">
        <v>4924</v>
      </c>
      <c r="F245" s="210" t="s">
        <v>4925</v>
      </c>
      <c r="G245" s="211" t="s">
        <v>303</v>
      </c>
      <c r="H245" s="212">
        <v>20.399999999999999</v>
      </c>
      <c r="I245" s="213"/>
      <c r="J245" s="214">
        <f>ROUND(I245*H245,2)</f>
        <v>0</v>
      </c>
      <c r="K245" s="210" t="s">
        <v>152</v>
      </c>
      <c r="L245" s="48"/>
      <c r="M245" s="215" t="s">
        <v>32</v>
      </c>
      <c r="N245" s="216" t="s">
        <v>49</v>
      </c>
      <c r="O245" s="88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19" t="s">
        <v>362</v>
      </c>
      <c r="AT245" s="219" t="s">
        <v>149</v>
      </c>
      <c r="AU245" s="219" t="s">
        <v>88</v>
      </c>
      <c r="AY245" s="20" t="s">
        <v>146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20" t="s">
        <v>86</v>
      </c>
      <c r="BK245" s="220">
        <f>ROUND(I245*H245,2)</f>
        <v>0</v>
      </c>
      <c r="BL245" s="20" t="s">
        <v>362</v>
      </c>
      <c r="BM245" s="219" t="s">
        <v>4926</v>
      </c>
    </row>
    <row r="246" s="2" customFormat="1">
      <c r="A246" s="42"/>
      <c r="B246" s="43"/>
      <c r="C246" s="44"/>
      <c r="D246" s="221" t="s">
        <v>155</v>
      </c>
      <c r="E246" s="44"/>
      <c r="F246" s="222" t="s">
        <v>4927</v>
      </c>
      <c r="G246" s="44"/>
      <c r="H246" s="44"/>
      <c r="I246" s="223"/>
      <c r="J246" s="44"/>
      <c r="K246" s="44"/>
      <c r="L246" s="48"/>
      <c r="M246" s="224"/>
      <c r="N246" s="225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0" t="s">
        <v>155</v>
      </c>
      <c r="AU246" s="20" t="s">
        <v>88</v>
      </c>
    </row>
    <row r="247" s="2" customFormat="1">
      <c r="A247" s="42"/>
      <c r="B247" s="43"/>
      <c r="C247" s="44"/>
      <c r="D247" s="226" t="s">
        <v>156</v>
      </c>
      <c r="E247" s="44"/>
      <c r="F247" s="227" t="s">
        <v>4928</v>
      </c>
      <c r="G247" s="44"/>
      <c r="H247" s="44"/>
      <c r="I247" s="223"/>
      <c r="J247" s="44"/>
      <c r="K247" s="44"/>
      <c r="L247" s="48"/>
      <c r="M247" s="224"/>
      <c r="N247" s="225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0" t="s">
        <v>156</v>
      </c>
      <c r="AU247" s="20" t="s">
        <v>88</v>
      </c>
    </row>
    <row r="248" s="14" customFormat="1">
      <c r="A248" s="14"/>
      <c r="B248" s="244"/>
      <c r="C248" s="245"/>
      <c r="D248" s="221" t="s">
        <v>186</v>
      </c>
      <c r="E248" s="246" t="s">
        <v>32</v>
      </c>
      <c r="F248" s="247" t="s">
        <v>4929</v>
      </c>
      <c r="G248" s="245"/>
      <c r="H248" s="246" t="s">
        <v>32</v>
      </c>
      <c r="I248" s="248"/>
      <c r="J248" s="245"/>
      <c r="K248" s="245"/>
      <c r="L248" s="249"/>
      <c r="M248" s="250"/>
      <c r="N248" s="251"/>
      <c r="O248" s="251"/>
      <c r="P248" s="251"/>
      <c r="Q248" s="251"/>
      <c r="R248" s="251"/>
      <c r="S248" s="251"/>
      <c r="T248" s="25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3" t="s">
        <v>186</v>
      </c>
      <c r="AU248" s="253" t="s">
        <v>88</v>
      </c>
      <c r="AV248" s="14" t="s">
        <v>86</v>
      </c>
      <c r="AW248" s="14" t="s">
        <v>39</v>
      </c>
      <c r="AX248" s="14" t="s">
        <v>78</v>
      </c>
      <c r="AY248" s="253" t="s">
        <v>146</v>
      </c>
    </row>
    <row r="249" s="13" customFormat="1">
      <c r="A249" s="13"/>
      <c r="B249" s="229"/>
      <c r="C249" s="230"/>
      <c r="D249" s="221" t="s">
        <v>186</v>
      </c>
      <c r="E249" s="231" t="s">
        <v>32</v>
      </c>
      <c r="F249" s="232" t="s">
        <v>4930</v>
      </c>
      <c r="G249" s="230"/>
      <c r="H249" s="233">
        <v>20.399999999999999</v>
      </c>
      <c r="I249" s="234"/>
      <c r="J249" s="230"/>
      <c r="K249" s="230"/>
      <c r="L249" s="235"/>
      <c r="M249" s="236"/>
      <c r="N249" s="237"/>
      <c r="O249" s="237"/>
      <c r="P249" s="237"/>
      <c r="Q249" s="237"/>
      <c r="R249" s="237"/>
      <c r="S249" s="237"/>
      <c r="T249" s="23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9" t="s">
        <v>186</v>
      </c>
      <c r="AU249" s="239" t="s">
        <v>88</v>
      </c>
      <c r="AV249" s="13" t="s">
        <v>88</v>
      </c>
      <c r="AW249" s="13" t="s">
        <v>39</v>
      </c>
      <c r="AX249" s="13" t="s">
        <v>86</v>
      </c>
      <c r="AY249" s="239" t="s">
        <v>146</v>
      </c>
    </row>
    <row r="250" s="2" customFormat="1" ht="24.15" customHeight="1">
      <c r="A250" s="42"/>
      <c r="B250" s="43"/>
      <c r="C250" s="265" t="s">
        <v>538</v>
      </c>
      <c r="D250" s="265" t="s">
        <v>286</v>
      </c>
      <c r="E250" s="266" t="s">
        <v>4906</v>
      </c>
      <c r="F250" s="267" t="s">
        <v>4907</v>
      </c>
      <c r="G250" s="268" t="s">
        <v>227</v>
      </c>
      <c r="H250" s="269">
        <v>0.628</v>
      </c>
      <c r="I250" s="270"/>
      <c r="J250" s="271">
        <f>ROUND(I250*H250,2)</f>
        <v>0</v>
      </c>
      <c r="K250" s="267" t="s">
        <v>152</v>
      </c>
      <c r="L250" s="272"/>
      <c r="M250" s="273" t="s">
        <v>32</v>
      </c>
      <c r="N250" s="274" t="s">
        <v>49</v>
      </c>
      <c r="O250" s="88"/>
      <c r="P250" s="217">
        <f>O250*H250</f>
        <v>0</v>
      </c>
      <c r="Q250" s="217">
        <v>0.44</v>
      </c>
      <c r="R250" s="217">
        <f>Q250*H250</f>
        <v>0.27632000000000001</v>
      </c>
      <c r="S250" s="217">
        <v>0</v>
      </c>
      <c r="T250" s="21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19" t="s">
        <v>538</v>
      </c>
      <c r="AT250" s="219" t="s">
        <v>286</v>
      </c>
      <c r="AU250" s="219" t="s">
        <v>88</v>
      </c>
      <c r="AY250" s="20" t="s">
        <v>146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0" t="s">
        <v>86</v>
      </c>
      <c r="BK250" s="220">
        <f>ROUND(I250*H250,2)</f>
        <v>0</v>
      </c>
      <c r="BL250" s="20" t="s">
        <v>362</v>
      </c>
      <c r="BM250" s="219" t="s">
        <v>4931</v>
      </c>
    </row>
    <row r="251" s="2" customFormat="1">
      <c r="A251" s="42"/>
      <c r="B251" s="43"/>
      <c r="C251" s="44"/>
      <c r="D251" s="221" t="s">
        <v>155</v>
      </c>
      <c r="E251" s="44"/>
      <c r="F251" s="222" t="s">
        <v>4907</v>
      </c>
      <c r="G251" s="44"/>
      <c r="H251" s="44"/>
      <c r="I251" s="223"/>
      <c r="J251" s="44"/>
      <c r="K251" s="44"/>
      <c r="L251" s="48"/>
      <c r="M251" s="224"/>
      <c r="N251" s="22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155</v>
      </c>
      <c r="AU251" s="20" t="s">
        <v>88</v>
      </c>
    </row>
    <row r="252" s="2" customFormat="1">
      <c r="A252" s="42"/>
      <c r="B252" s="43"/>
      <c r="C252" s="44"/>
      <c r="D252" s="221" t="s">
        <v>162</v>
      </c>
      <c r="E252" s="44"/>
      <c r="F252" s="228" t="s">
        <v>1183</v>
      </c>
      <c r="G252" s="44"/>
      <c r="H252" s="44"/>
      <c r="I252" s="223"/>
      <c r="J252" s="44"/>
      <c r="K252" s="44"/>
      <c r="L252" s="48"/>
      <c r="M252" s="224"/>
      <c r="N252" s="22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0" t="s">
        <v>162</v>
      </c>
      <c r="AU252" s="20" t="s">
        <v>88</v>
      </c>
    </row>
    <row r="253" s="13" customFormat="1">
      <c r="A253" s="13"/>
      <c r="B253" s="229"/>
      <c r="C253" s="230"/>
      <c r="D253" s="221" t="s">
        <v>186</v>
      </c>
      <c r="E253" s="230"/>
      <c r="F253" s="232" t="s">
        <v>4932</v>
      </c>
      <c r="G253" s="230"/>
      <c r="H253" s="233">
        <v>0.628</v>
      </c>
      <c r="I253" s="234"/>
      <c r="J253" s="230"/>
      <c r="K253" s="230"/>
      <c r="L253" s="235"/>
      <c r="M253" s="236"/>
      <c r="N253" s="237"/>
      <c r="O253" s="237"/>
      <c r="P253" s="237"/>
      <c r="Q253" s="237"/>
      <c r="R253" s="237"/>
      <c r="S253" s="237"/>
      <c r="T253" s="23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9" t="s">
        <v>186</v>
      </c>
      <c r="AU253" s="239" t="s">
        <v>88</v>
      </c>
      <c r="AV253" s="13" t="s">
        <v>88</v>
      </c>
      <c r="AW253" s="13" t="s">
        <v>4</v>
      </c>
      <c r="AX253" s="13" t="s">
        <v>86</v>
      </c>
      <c r="AY253" s="239" t="s">
        <v>146</v>
      </c>
    </row>
    <row r="254" s="2" customFormat="1" ht="33" customHeight="1">
      <c r="A254" s="42"/>
      <c r="B254" s="43"/>
      <c r="C254" s="208" t="s">
        <v>547</v>
      </c>
      <c r="D254" s="208" t="s">
        <v>149</v>
      </c>
      <c r="E254" s="209" t="s">
        <v>4933</v>
      </c>
      <c r="F254" s="210" t="s">
        <v>4934</v>
      </c>
      <c r="G254" s="211" t="s">
        <v>294</v>
      </c>
      <c r="H254" s="212">
        <v>17.859999999999999</v>
      </c>
      <c r="I254" s="213"/>
      <c r="J254" s="214">
        <f>ROUND(I254*H254,2)</f>
        <v>0</v>
      </c>
      <c r="K254" s="210" t="s">
        <v>152</v>
      </c>
      <c r="L254" s="48"/>
      <c r="M254" s="215" t="s">
        <v>32</v>
      </c>
      <c r="N254" s="216" t="s">
        <v>49</v>
      </c>
      <c r="O254" s="88"/>
      <c r="P254" s="217">
        <f>O254*H254</f>
        <v>0</v>
      </c>
      <c r="Q254" s="217">
        <v>0</v>
      </c>
      <c r="R254" s="217">
        <f>Q254*H254</f>
        <v>0</v>
      </c>
      <c r="S254" s="217">
        <v>0</v>
      </c>
      <c r="T254" s="218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19" t="s">
        <v>362</v>
      </c>
      <c r="AT254" s="219" t="s">
        <v>149</v>
      </c>
      <c r="AU254" s="219" t="s">
        <v>88</v>
      </c>
      <c r="AY254" s="20" t="s">
        <v>146</v>
      </c>
      <c r="BE254" s="220">
        <f>IF(N254="základní",J254,0)</f>
        <v>0</v>
      </c>
      <c r="BF254" s="220">
        <f>IF(N254="snížená",J254,0)</f>
        <v>0</v>
      </c>
      <c r="BG254" s="220">
        <f>IF(N254="zákl. přenesená",J254,0)</f>
        <v>0</v>
      </c>
      <c r="BH254" s="220">
        <f>IF(N254="sníž. přenesená",J254,0)</f>
        <v>0</v>
      </c>
      <c r="BI254" s="220">
        <f>IF(N254="nulová",J254,0)</f>
        <v>0</v>
      </c>
      <c r="BJ254" s="20" t="s">
        <v>86</v>
      </c>
      <c r="BK254" s="220">
        <f>ROUND(I254*H254,2)</f>
        <v>0</v>
      </c>
      <c r="BL254" s="20" t="s">
        <v>362</v>
      </c>
      <c r="BM254" s="219" t="s">
        <v>4935</v>
      </c>
    </row>
    <row r="255" s="2" customFormat="1">
      <c r="A255" s="42"/>
      <c r="B255" s="43"/>
      <c r="C255" s="44"/>
      <c r="D255" s="221" t="s">
        <v>155</v>
      </c>
      <c r="E255" s="44"/>
      <c r="F255" s="222" t="s">
        <v>4936</v>
      </c>
      <c r="G255" s="44"/>
      <c r="H255" s="44"/>
      <c r="I255" s="223"/>
      <c r="J255" s="44"/>
      <c r="K255" s="44"/>
      <c r="L255" s="48"/>
      <c r="M255" s="224"/>
      <c r="N255" s="225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0" t="s">
        <v>155</v>
      </c>
      <c r="AU255" s="20" t="s">
        <v>88</v>
      </c>
    </row>
    <row r="256" s="2" customFormat="1">
      <c r="A256" s="42"/>
      <c r="B256" s="43"/>
      <c r="C256" s="44"/>
      <c r="D256" s="226" t="s">
        <v>156</v>
      </c>
      <c r="E256" s="44"/>
      <c r="F256" s="227" t="s">
        <v>4937</v>
      </c>
      <c r="G256" s="44"/>
      <c r="H256" s="44"/>
      <c r="I256" s="223"/>
      <c r="J256" s="44"/>
      <c r="K256" s="44"/>
      <c r="L256" s="48"/>
      <c r="M256" s="224"/>
      <c r="N256" s="225"/>
      <c r="O256" s="88"/>
      <c r="P256" s="88"/>
      <c r="Q256" s="88"/>
      <c r="R256" s="88"/>
      <c r="S256" s="88"/>
      <c r="T256" s="89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T256" s="20" t="s">
        <v>156</v>
      </c>
      <c r="AU256" s="20" t="s">
        <v>88</v>
      </c>
    </row>
    <row r="257" s="14" customFormat="1">
      <c r="A257" s="14"/>
      <c r="B257" s="244"/>
      <c r="C257" s="245"/>
      <c r="D257" s="221" t="s">
        <v>186</v>
      </c>
      <c r="E257" s="246" t="s">
        <v>32</v>
      </c>
      <c r="F257" s="247" t="s">
        <v>4847</v>
      </c>
      <c r="G257" s="245"/>
      <c r="H257" s="246" t="s">
        <v>32</v>
      </c>
      <c r="I257" s="248"/>
      <c r="J257" s="245"/>
      <c r="K257" s="245"/>
      <c r="L257" s="249"/>
      <c r="M257" s="250"/>
      <c r="N257" s="251"/>
      <c r="O257" s="251"/>
      <c r="P257" s="251"/>
      <c r="Q257" s="251"/>
      <c r="R257" s="251"/>
      <c r="S257" s="251"/>
      <c r="T257" s="25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3" t="s">
        <v>186</v>
      </c>
      <c r="AU257" s="253" t="s">
        <v>88</v>
      </c>
      <c r="AV257" s="14" t="s">
        <v>86</v>
      </c>
      <c r="AW257" s="14" t="s">
        <v>39</v>
      </c>
      <c r="AX257" s="14" t="s">
        <v>78</v>
      </c>
      <c r="AY257" s="253" t="s">
        <v>146</v>
      </c>
    </row>
    <row r="258" s="13" customFormat="1">
      <c r="A258" s="13"/>
      <c r="B258" s="229"/>
      <c r="C258" s="230"/>
      <c r="D258" s="221" t="s">
        <v>186</v>
      </c>
      <c r="E258" s="231" t="s">
        <v>32</v>
      </c>
      <c r="F258" s="232" t="s">
        <v>4848</v>
      </c>
      <c r="G258" s="230"/>
      <c r="H258" s="233">
        <v>17.859999999999999</v>
      </c>
      <c r="I258" s="234"/>
      <c r="J258" s="230"/>
      <c r="K258" s="230"/>
      <c r="L258" s="235"/>
      <c r="M258" s="236"/>
      <c r="N258" s="237"/>
      <c r="O258" s="237"/>
      <c r="P258" s="237"/>
      <c r="Q258" s="237"/>
      <c r="R258" s="237"/>
      <c r="S258" s="237"/>
      <c r="T258" s="23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9" t="s">
        <v>186</v>
      </c>
      <c r="AU258" s="239" t="s">
        <v>88</v>
      </c>
      <c r="AV258" s="13" t="s">
        <v>88</v>
      </c>
      <c r="AW258" s="13" t="s">
        <v>39</v>
      </c>
      <c r="AX258" s="13" t="s">
        <v>86</v>
      </c>
      <c r="AY258" s="239" t="s">
        <v>146</v>
      </c>
    </row>
    <row r="259" s="2" customFormat="1" ht="16.5" customHeight="1">
      <c r="A259" s="42"/>
      <c r="B259" s="43"/>
      <c r="C259" s="265" t="s">
        <v>558</v>
      </c>
      <c r="D259" s="265" t="s">
        <v>286</v>
      </c>
      <c r="E259" s="266" t="s">
        <v>4938</v>
      </c>
      <c r="F259" s="267" t="s">
        <v>4939</v>
      </c>
      <c r="G259" s="268" t="s">
        <v>227</v>
      </c>
      <c r="H259" s="269">
        <v>0.55000000000000004</v>
      </c>
      <c r="I259" s="270"/>
      <c r="J259" s="271">
        <f>ROUND(I259*H259,2)</f>
        <v>0</v>
      </c>
      <c r="K259" s="267" t="s">
        <v>152</v>
      </c>
      <c r="L259" s="272"/>
      <c r="M259" s="273" t="s">
        <v>32</v>
      </c>
      <c r="N259" s="274" t="s">
        <v>49</v>
      </c>
      <c r="O259" s="88"/>
      <c r="P259" s="217">
        <f>O259*H259</f>
        <v>0</v>
      </c>
      <c r="Q259" s="217">
        <v>0.55000000000000004</v>
      </c>
      <c r="R259" s="217">
        <f>Q259*H259</f>
        <v>0.30250000000000005</v>
      </c>
      <c r="S259" s="217">
        <v>0</v>
      </c>
      <c r="T259" s="218">
        <f>S259*H259</f>
        <v>0</v>
      </c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R259" s="219" t="s">
        <v>538</v>
      </c>
      <c r="AT259" s="219" t="s">
        <v>286</v>
      </c>
      <c r="AU259" s="219" t="s">
        <v>88</v>
      </c>
      <c r="AY259" s="20" t="s">
        <v>146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20" t="s">
        <v>86</v>
      </c>
      <c r="BK259" s="220">
        <f>ROUND(I259*H259,2)</f>
        <v>0</v>
      </c>
      <c r="BL259" s="20" t="s">
        <v>362</v>
      </c>
      <c r="BM259" s="219" t="s">
        <v>4940</v>
      </c>
    </row>
    <row r="260" s="2" customFormat="1">
      <c r="A260" s="42"/>
      <c r="B260" s="43"/>
      <c r="C260" s="44"/>
      <c r="D260" s="221" t="s">
        <v>155</v>
      </c>
      <c r="E260" s="44"/>
      <c r="F260" s="222" t="s">
        <v>4939</v>
      </c>
      <c r="G260" s="44"/>
      <c r="H260" s="44"/>
      <c r="I260" s="223"/>
      <c r="J260" s="44"/>
      <c r="K260" s="44"/>
      <c r="L260" s="48"/>
      <c r="M260" s="224"/>
      <c r="N260" s="225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0" t="s">
        <v>155</v>
      </c>
      <c r="AU260" s="20" t="s">
        <v>88</v>
      </c>
    </row>
    <row r="261" s="2" customFormat="1">
      <c r="A261" s="42"/>
      <c r="B261" s="43"/>
      <c r="C261" s="44"/>
      <c r="D261" s="221" t="s">
        <v>162</v>
      </c>
      <c r="E261" s="44"/>
      <c r="F261" s="228" t="s">
        <v>1183</v>
      </c>
      <c r="G261" s="44"/>
      <c r="H261" s="44"/>
      <c r="I261" s="223"/>
      <c r="J261" s="44"/>
      <c r="K261" s="44"/>
      <c r="L261" s="48"/>
      <c r="M261" s="224"/>
      <c r="N261" s="225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0" t="s">
        <v>162</v>
      </c>
      <c r="AU261" s="20" t="s">
        <v>88</v>
      </c>
    </row>
    <row r="262" s="13" customFormat="1">
      <c r="A262" s="13"/>
      <c r="B262" s="229"/>
      <c r="C262" s="230"/>
      <c r="D262" s="221" t="s">
        <v>186</v>
      </c>
      <c r="E262" s="231" t="s">
        <v>32</v>
      </c>
      <c r="F262" s="232" t="s">
        <v>4941</v>
      </c>
      <c r="G262" s="230"/>
      <c r="H262" s="233">
        <v>0.5</v>
      </c>
      <c r="I262" s="234"/>
      <c r="J262" s="230"/>
      <c r="K262" s="230"/>
      <c r="L262" s="235"/>
      <c r="M262" s="236"/>
      <c r="N262" s="237"/>
      <c r="O262" s="237"/>
      <c r="P262" s="237"/>
      <c r="Q262" s="237"/>
      <c r="R262" s="237"/>
      <c r="S262" s="237"/>
      <c r="T262" s="23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9" t="s">
        <v>186</v>
      </c>
      <c r="AU262" s="239" t="s">
        <v>88</v>
      </c>
      <c r="AV262" s="13" t="s">
        <v>88</v>
      </c>
      <c r="AW262" s="13" t="s">
        <v>39</v>
      </c>
      <c r="AX262" s="13" t="s">
        <v>86</v>
      </c>
      <c r="AY262" s="239" t="s">
        <v>146</v>
      </c>
    </row>
    <row r="263" s="13" customFormat="1">
      <c r="A263" s="13"/>
      <c r="B263" s="229"/>
      <c r="C263" s="230"/>
      <c r="D263" s="221" t="s">
        <v>186</v>
      </c>
      <c r="E263" s="230"/>
      <c r="F263" s="232" t="s">
        <v>4942</v>
      </c>
      <c r="G263" s="230"/>
      <c r="H263" s="233">
        <v>0.55000000000000004</v>
      </c>
      <c r="I263" s="234"/>
      <c r="J263" s="230"/>
      <c r="K263" s="230"/>
      <c r="L263" s="235"/>
      <c r="M263" s="236"/>
      <c r="N263" s="237"/>
      <c r="O263" s="237"/>
      <c r="P263" s="237"/>
      <c r="Q263" s="237"/>
      <c r="R263" s="237"/>
      <c r="S263" s="237"/>
      <c r="T263" s="23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9" t="s">
        <v>186</v>
      </c>
      <c r="AU263" s="239" t="s">
        <v>88</v>
      </c>
      <c r="AV263" s="13" t="s">
        <v>88</v>
      </c>
      <c r="AW263" s="13" t="s">
        <v>4</v>
      </c>
      <c r="AX263" s="13" t="s">
        <v>86</v>
      </c>
      <c r="AY263" s="239" t="s">
        <v>146</v>
      </c>
    </row>
    <row r="264" s="2" customFormat="1" ht="24.15" customHeight="1">
      <c r="A264" s="42"/>
      <c r="B264" s="43"/>
      <c r="C264" s="208" t="s">
        <v>568</v>
      </c>
      <c r="D264" s="208" t="s">
        <v>149</v>
      </c>
      <c r="E264" s="209" t="s">
        <v>4943</v>
      </c>
      <c r="F264" s="210" t="s">
        <v>4944</v>
      </c>
      <c r="G264" s="211" t="s">
        <v>294</v>
      </c>
      <c r="H264" s="212">
        <v>4.6200000000000001</v>
      </c>
      <c r="I264" s="213"/>
      <c r="J264" s="214">
        <f>ROUND(I264*H264,2)</f>
        <v>0</v>
      </c>
      <c r="K264" s="210" t="s">
        <v>152</v>
      </c>
      <c r="L264" s="48"/>
      <c r="M264" s="215" t="s">
        <v>32</v>
      </c>
      <c r="N264" s="216" t="s">
        <v>49</v>
      </c>
      <c r="O264" s="88"/>
      <c r="P264" s="217">
        <f>O264*H264</f>
        <v>0</v>
      </c>
      <c r="Q264" s="217">
        <v>0.01396</v>
      </c>
      <c r="R264" s="217">
        <f>Q264*H264</f>
        <v>0.064495200000000003</v>
      </c>
      <c r="S264" s="217">
        <v>0</v>
      </c>
      <c r="T264" s="218">
        <f>S264*H264</f>
        <v>0</v>
      </c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R264" s="219" t="s">
        <v>362</v>
      </c>
      <c r="AT264" s="219" t="s">
        <v>149</v>
      </c>
      <c r="AU264" s="219" t="s">
        <v>88</v>
      </c>
      <c r="AY264" s="20" t="s">
        <v>146</v>
      </c>
      <c r="BE264" s="220">
        <f>IF(N264="základní",J264,0)</f>
        <v>0</v>
      </c>
      <c r="BF264" s="220">
        <f>IF(N264="snížená",J264,0)</f>
        <v>0</v>
      </c>
      <c r="BG264" s="220">
        <f>IF(N264="zákl. přenesená",J264,0)</f>
        <v>0</v>
      </c>
      <c r="BH264" s="220">
        <f>IF(N264="sníž. přenesená",J264,0)</f>
        <v>0</v>
      </c>
      <c r="BI264" s="220">
        <f>IF(N264="nulová",J264,0)</f>
        <v>0</v>
      </c>
      <c r="BJ264" s="20" t="s">
        <v>86</v>
      </c>
      <c r="BK264" s="220">
        <f>ROUND(I264*H264,2)</f>
        <v>0</v>
      </c>
      <c r="BL264" s="20" t="s">
        <v>362</v>
      </c>
      <c r="BM264" s="219" t="s">
        <v>4945</v>
      </c>
    </row>
    <row r="265" s="2" customFormat="1">
      <c r="A265" s="42"/>
      <c r="B265" s="43"/>
      <c r="C265" s="44"/>
      <c r="D265" s="221" t="s">
        <v>155</v>
      </c>
      <c r="E265" s="44"/>
      <c r="F265" s="222" t="s">
        <v>4946</v>
      </c>
      <c r="G265" s="44"/>
      <c r="H265" s="44"/>
      <c r="I265" s="223"/>
      <c r="J265" s="44"/>
      <c r="K265" s="44"/>
      <c r="L265" s="48"/>
      <c r="M265" s="224"/>
      <c r="N265" s="225"/>
      <c r="O265" s="88"/>
      <c r="P265" s="88"/>
      <c r="Q265" s="88"/>
      <c r="R265" s="88"/>
      <c r="S265" s="88"/>
      <c r="T265" s="89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T265" s="20" t="s">
        <v>155</v>
      </c>
      <c r="AU265" s="20" t="s">
        <v>88</v>
      </c>
    </row>
    <row r="266" s="2" customFormat="1">
      <c r="A266" s="42"/>
      <c r="B266" s="43"/>
      <c r="C266" s="44"/>
      <c r="D266" s="226" t="s">
        <v>156</v>
      </c>
      <c r="E266" s="44"/>
      <c r="F266" s="227" t="s">
        <v>4947</v>
      </c>
      <c r="G266" s="44"/>
      <c r="H266" s="44"/>
      <c r="I266" s="223"/>
      <c r="J266" s="44"/>
      <c r="K266" s="44"/>
      <c r="L266" s="48"/>
      <c r="M266" s="224"/>
      <c r="N266" s="225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0" t="s">
        <v>156</v>
      </c>
      <c r="AU266" s="20" t="s">
        <v>88</v>
      </c>
    </row>
    <row r="267" s="14" customFormat="1">
      <c r="A267" s="14"/>
      <c r="B267" s="244"/>
      <c r="C267" s="245"/>
      <c r="D267" s="221" t="s">
        <v>186</v>
      </c>
      <c r="E267" s="246" t="s">
        <v>32</v>
      </c>
      <c r="F267" s="247" t="s">
        <v>4948</v>
      </c>
      <c r="G267" s="245"/>
      <c r="H267" s="246" t="s">
        <v>32</v>
      </c>
      <c r="I267" s="248"/>
      <c r="J267" s="245"/>
      <c r="K267" s="245"/>
      <c r="L267" s="249"/>
      <c r="M267" s="250"/>
      <c r="N267" s="251"/>
      <c r="O267" s="251"/>
      <c r="P267" s="251"/>
      <c r="Q267" s="251"/>
      <c r="R267" s="251"/>
      <c r="S267" s="251"/>
      <c r="T267" s="25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3" t="s">
        <v>186</v>
      </c>
      <c r="AU267" s="253" t="s">
        <v>88</v>
      </c>
      <c r="AV267" s="14" t="s">
        <v>86</v>
      </c>
      <c r="AW267" s="14" t="s">
        <v>39</v>
      </c>
      <c r="AX267" s="14" t="s">
        <v>78</v>
      </c>
      <c r="AY267" s="253" t="s">
        <v>146</v>
      </c>
    </row>
    <row r="268" s="13" customFormat="1">
      <c r="A268" s="13"/>
      <c r="B268" s="229"/>
      <c r="C268" s="230"/>
      <c r="D268" s="221" t="s">
        <v>186</v>
      </c>
      <c r="E268" s="231" t="s">
        <v>32</v>
      </c>
      <c r="F268" s="232" t="s">
        <v>4949</v>
      </c>
      <c r="G268" s="230"/>
      <c r="H268" s="233">
        <v>4.6200000000000001</v>
      </c>
      <c r="I268" s="234"/>
      <c r="J268" s="230"/>
      <c r="K268" s="230"/>
      <c r="L268" s="235"/>
      <c r="M268" s="236"/>
      <c r="N268" s="237"/>
      <c r="O268" s="237"/>
      <c r="P268" s="237"/>
      <c r="Q268" s="237"/>
      <c r="R268" s="237"/>
      <c r="S268" s="237"/>
      <c r="T268" s="23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9" t="s">
        <v>186</v>
      </c>
      <c r="AU268" s="239" t="s">
        <v>88</v>
      </c>
      <c r="AV268" s="13" t="s">
        <v>88</v>
      </c>
      <c r="AW268" s="13" t="s">
        <v>39</v>
      </c>
      <c r="AX268" s="13" t="s">
        <v>86</v>
      </c>
      <c r="AY268" s="239" t="s">
        <v>146</v>
      </c>
    </row>
    <row r="269" s="2" customFormat="1" ht="24.15" customHeight="1">
      <c r="A269" s="42"/>
      <c r="B269" s="43"/>
      <c r="C269" s="208" t="s">
        <v>574</v>
      </c>
      <c r="D269" s="208" t="s">
        <v>149</v>
      </c>
      <c r="E269" s="209" t="s">
        <v>4950</v>
      </c>
      <c r="F269" s="210" t="s">
        <v>4951</v>
      </c>
      <c r="G269" s="211" t="s">
        <v>227</v>
      </c>
      <c r="H269" s="212">
        <v>1.28</v>
      </c>
      <c r="I269" s="213"/>
      <c r="J269" s="214">
        <f>ROUND(I269*H269,2)</f>
        <v>0</v>
      </c>
      <c r="K269" s="210" t="s">
        <v>152</v>
      </c>
      <c r="L269" s="48"/>
      <c r="M269" s="215" t="s">
        <v>32</v>
      </c>
      <c r="N269" s="216" t="s">
        <v>49</v>
      </c>
      <c r="O269" s="88"/>
      <c r="P269" s="217">
        <f>O269*H269</f>
        <v>0</v>
      </c>
      <c r="Q269" s="217">
        <v>0.023300000000000001</v>
      </c>
      <c r="R269" s="217">
        <f>Q269*H269</f>
        <v>0.029824000000000003</v>
      </c>
      <c r="S269" s="217">
        <v>0</v>
      </c>
      <c r="T269" s="218">
        <f>S269*H269</f>
        <v>0</v>
      </c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R269" s="219" t="s">
        <v>362</v>
      </c>
      <c r="AT269" s="219" t="s">
        <v>149</v>
      </c>
      <c r="AU269" s="219" t="s">
        <v>88</v>
      </c>
      <c r="AY269" s="20" t="s">
        <v>146</v>
      </c>
      <c r="BE269" s="220">
        <f>IF(N269="základní",J269,0)</f>
        <v>0</v>
      </c>
      <c r="BF269" s="220">
        <f>IF(N269="snížená",J269,0)</f>
        <v>0</v>
      </c>
      <c r="BG269" s="220">
        <f>IF(N269="zákl. přenesená",J269,0)</f>
        <v>0</v>
      </c>
      <c r="BH269" s="220">
        <f>IF(N269="sníž. přenesená",J269,0)</f>
        <v>0</v>
      </c>
      <c r="BI269" s="220">
        <f>IF(N269="nulová",J269,0)</f>
        <v>0</v>
      </c>
      <c r="BJ269" s="20" t="s">
        <v>86</v>
      </c>
      <c r="BK269" s="220">
        <f>ROUND(I269*H269,2)</f>
        <v>0</v>
      </c>
      <c r="BL269" s="20" t="s">
        <v>362</v>
      </c>
      <c r="BM269" s="219" t="s">
        <v>4952</v>
      </c>
    </row>
    <row r="270" s="2" customFormat="1">
      <c r="A270" s="42"/>
      <c r="B270" s="43"/>
      <c r="C270" s="44"/>
      <c r="D270" s="221" t="s">
        <v>155</v>
      </c>
      <c r="E270" s="44"/>
      <c r="F270" s="222" t="s">
        <v>4953</v>
      </c>
      <c r="G270" s="44"/>
      <c r="H270" s="44"/>
      <c r="I270" s="223"/>
      <c r="J270" s="44"/>
      <c r="K270" s="44"/>
      <c r="L270" s="48"/>
      <c r="M270" s="224"/>
      <c r="N270" s="225"/>
      <c r="O270" s="88"/>
      <c r="P270" s="88"/>
      <c r="Q270" s="88"/>
      <c r="R270" s="88"/>
      <c r="S270" s="88"/>
      <c r="T270" s="89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T270" s="20" t="s">
        <v>155</v>
      </c>
      <c r="AU270" s="20" t="s">
        <v>88</v>
      </c>
    </row>
    <row r="271" s="2" customFormat="1">
      <c r="A271" s="42"/>
      <c r="B271" s="43"/>
      <c r="C271" s="44"/>
      <c r="D271" s="226" t="s">
        <v>156</v>
      </c>
      <c r="E271" s="44"/>
      <c r="F271" s="227" t="s">
        <v>4954</v>
      </c>
      <c r="G271" s="44"/>
      <c r="H271" s="44"/>
      <c r="I271" s="223"/>
      <c r="J271" s="44"/>
      <c r="K271" s="44"/>
      <c r="L271" s="48"/>
      <c r="M271" s="224"/>
      <c r="N271" s="225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0" t="s">
        <v>156</v>
      </c>
      <c r="AU271" s="20" t="s">
        <v>88</v>
      </c>
    </row>
    <row r="272" s="14" customFormat="1">
      <c r="A272" s="14"/>
      <c r="B272" s="244"/>
      <c r="C272" s="245"/>
      <c r="D272" s="221" t="s">
        <v>186</v>
      </c>
      <c r="E272" s="246" t="s">
        <v>32</v>
      </c>
      <c r="F272" s="247" t="s">
        <v>4948</v>
      </c>
      <c r="G272" s="245"/>
      <c r="H272" s="246" t="s">
        <v>32</v>
      </c>
      <c r="I272" s="248"/>
      <c r="J272" s="245"/>
      <c r="K272" s="245"/>
      <c r="L272" s="249"/>
      <c r="M272" s="250"/>
      <c r="N272" s="251"/>
      <c r="O272" s="251"/>
      <c r="P272" s="251"/>
      <c r="Q272" s="251"/>
      <c r="R272" s="251"/>
      <c r="S272" s="251"/>
      <c r="T272" s="25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3" t="s">
        <v>186</v>
      </c>
      <c r="AU272" s="253" t="s">
        <v>88</v>
      </c>
      <c r="AV272" s="14" t="s">
        <v>86</v>
      </c>
      <c r="AW272" s="14" t="s">
        <v>39</v>
      </c>
      <c r="AX272" s="14" t="s">
        <v>78</v>
      </c>
      <c r="AY272" s="253" t="s">
        <v>146</v>
      </c>
    </row>
    <row r="273" s="13" customFormat="1">
      <c r="A273" s="13"/>
      <c r="B273" s="229"/>
      <c r="C273" s="230"/>
      <c r="D273" s="221" t="s">
        <v>186</v>
      </c>
      <c r="E273" s="231" t="s">
        <v>32</v>
      </c>
      <c r="F273" s="232" t="s">
        <v>4955</v>
      </c>
      <c r="G273" s="230"/>
      <c r="H273" s="233">
        <v>0.10199999999999999</v>
      </c>
      <c r="I273" s="234"/>
      <c r="J273" s="230"/>
      <c r="K273" s="230"/>
      <c r="L273" s="235"/>
      <c r="M273" s="236"/>
      <c r="N273" s="237"/>
      <c r="O273" s="237"/>
      <c r="P273" s="237"/>
      <c r="Q273" s="237"/>
      <c r="R273" s="237"/>
      <c r="S273" s="237"/>
      <c r="T273" s="23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9" t="s">
        <v>186</v>
      </c>
      <c r="AU273" s="239" t="s">
        <v>88</v>
      </c>
      <c r="AV273" s="13" t="s">
        <v>88</v>
      </c>
      <c r="AW273" s="13" t="s">
        <v>39</v>
      </c>
      <c r="AX273" s="13" t="s">
        <v>78</v>
      </c>
      <c r="AY273" s="239" t="s">
        <v>146</v>
      </c>
    </row>
    <row r="274" s="14" customFormat="1">
      <c r="A274" s="14"/>
      <c r="B274" s="244"/>
      <c r="C274" s="245"/>
      <c r="D274" s="221" t="s">
        <v>186</v>
      </c>
      <c r="E274" s="246" t="s">
        <v>32</v>
      </c>
      <c r="F274" s="247" t="s">
        <v>4956</v>
      </c>
      <c r="G274" s="245"/>
      <c r="H274" s="246" t="s">
        <v>32</v>
      </c>
      <c r="I274" s="248"/>
      <c r="J274" s="245"/>
      <c r="K274" s="245"/>
      <c r="L274" s="249"/>
      <c r="M274" s="250"/>
      <c r="N274" s="251"/>
      <c r="O274" s="251"/>
      <c r="P274" s="251"/>
      <c r="Q274" s="251"/>
      <c r="R274" s="251"/>
      <c r="S274" s="251"/>
      <c r="T274" s="25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3" t="s">
        <v>186</v>
      </c>
      <c r="AU274" s="253" t="s">
        <v>88</v>
      </c>
      <c r="AV274" s="14" t="s">
        <v>86</v>
      </c>
      <c r="AW274" s="14" t="s">
        <v>39</v>
      </c>
      <c r="AX274" s="14" t="s">
        <v>78</v>
      </c>
      <c r="AY274" s="253" t="s">
        <v>146</v>
      </c>
    </row>
    <row r="275" s="13" customFormat="1">
      <c r="A275" s="13"/>
      <c r="B275" s="229"/>
      <c r="C275" s="230"/>
      <c r="D275" s="221" t="s">
        <v>186</v>
      </c>
      <c r="E275" s="231" t="s">
        <v>32</v>
      </c>
      <c r="F275" s="232" t="s">
        <v>4957</v>
      </c>
      <c r="G275" s="230"/>
      <c r="H275" s="233">
        <v>0.628</v>
      </c>
      <c r="I275" s="234"/>
      <c r="J275" s="230"/>
      <c r="K275" s="230"/>
      <c r="L275" s="235"/>
      <c r="M275" s="236"/>
      <c r="N275" s="237"/>
      <c r="O275" s="237"/>
      <c r="P275" s="237"/>
      <c r="Q275" s="237"/>
      <c r="R275" s="237"/>
      <c r="S275" s="237"/>
      <c r="T275" s="238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9" t="s">
        <v>186</v>
      </c>
      <c r="AU275" s="239" t="s">
        <v>88</v>
      </c>
      <c r="AV275" s="13" t="s">
        <v>88</v>
      </c>
      <c r="AW275" s="13" t="s">
        <v>39</v>
      </c>
      <c r="AX275" s="13" t="s">
        <v>78</v>
      </c>
      <c r="AY275" s="239" t="s">
        <v>146</v>
      </c>
    </row>
    <row r="276" s="14" customFormat="1">
      <c r="A276" s="14"/>
      <c r="B276" s="244"/>
      <c r="C276" s="245"/>
      <c r="D276" s="221" t="s">
        <v>186</v>
      </c>
      <c r="E276" s="246" t="s">
        <v>32</v>
      </c>
      <c r="F276" s="247" t="s">
        <v>4958</v>
      </c>
      <c r="G276" s="245"/>
      <c r="H276" s="246" t="s">
        <v>32</v>
      </c>
      <c r="I276" s="248"/>
      <c r="J276" s="245"/>
      <c r="K276" s="245"/>
      <c r="L276" s="249"/>
      <c r="M276" s="250"/>
      <c r="N276" s="251"/>
      <c r="O276" s="251"/>
      <c r="P276" s="251"/>
      <c r="Q276" s="251"/>
      <c r="R276" s="251"/>
      <c r="S276" s="251"/>
      <c r="T276" s="25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3" t="s">
        <v>186</v>
      </c>
      <c r="AU276" s="253" t="s">
        <v>88</v>
      </c>
      <c r="AV276" s="14" t="s">
        <v>86</v>
      </c>
      <c r="AW276" s="14" t="s">
        <v>39</v>
      </c>
      <c r="AX276" s="14" t="s">
        <v>78</v>
      </c>
      <c r="AY276" s="253" t="s">
        <v>146</v>
      </c>
    </row>
    <row r="277" s="13" customFormat="1">
      <c r="A277" s="13"/>
      <c r="B277" s="229"/>
      <c r="C277" s="230"/>
      <c r="D277" s="221" t="s">
        <v>186</v>
      </c>
      <c r="E277" s="231" t="s">
        <v>32</v>
      </c>
      <c r="F277" s="232" t="s">
        <v>4959</v>
      </c>
      <c r="G277" s="230"/>
      <c r="H277" s="233">
        <v>0.55000000000000004</v>
      </c>
      <c r="I277" s="234"/>
      <c r="J277" s="230"/>
      <c r="K277" s="230"/>
      <c r="L277" s="235"/>
      <c r="M277" s="236"/>
      <c r="N277" s="237"/>
      <c r="O277" s="237"/>
      <c r="P277" s="237"/>
      <c r="Q277" s="237"/>
      <c r="R277" s="237"/>
      <c r="S277" s="237"/>
      <c r="T277" s="23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9" t="s">
        <v>186</v>
      </c>
      <c r="AU277" s="239" t="s">
        <v>88</v>
      </c>
      <c r="AV277" s="13" t="s">
        <v>88</v>
      </c>
      <c r="AW277" s="13" t="s">
        <v>39</v>
      </c>
      <c r="AX277" s="13" t="s">
        <v>78</v>
      </c>
      <c r="AY277" s="239" t="s">
        <v>146</v>
      </c>
    </row>
    <row r="278" s="15" customFormat="1">
      <c r="A278" s="15"/>
      <c r="B278" s="254"/>
      <c r="C278" s="255"/>
      <c r="D278" s="221" t="s">
        <v>186</v>
      </c>
      <c r="E278" s="256" t="s">
        <v>32</v>
      </c>
      <c r="F278" s="257" t="s">
        <v>256</v>
      </c>
      <c r="G278" s="255"/>
      <c r="H278" s="258">
        <v>1.28</v>
      </c>
      <c r="I278" s="259"/>
      <c r="J278" s="255"/>
      <c r="K278" s="255"/>
      <c r="L278" s="260"/>
      <c r="M278" s="261"/>
      <c r="N278" s="262"/>
      <c r="O278" s="262"/>
      <c r="P278" s="262"/>
      <c r="Q278" s="262"/>
      <c r="R278" s="262"/>
      <c r="S278" s="262"/>
      <c r="T278" s="263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4" t="s">
        <v>186</v>
      </c>
      <c r="AU278" s="264" t="s">
        <v>88</v>
      </c>
      <c r="AV278" s="15" t="s">
        <v>171</v>
      </c>
      <c r="AW278" s="15" t="s">
        <v>39</v>
      </c>
      <c r="AX278" s="15" t="s">
        <v>86</v>
      </c>
      <c r="AY278" s="264" t="s">
        <v>146</v>
      </c>
    </row>
    <row r="279" s="2" customFormat="1" ht="33" customHeight="1">
      <c r="A279" s="42"/>
      <c r="B279" s="43"/>
      <c r="C279" s="208" t="s">
        <v>580</v>
      </c>
      <c r="D279" s="208" t="s">
        <v>149</v>
      </c>
      <c r="E279" s="209" t="s">
        <v>1240</v>
      </c>
      <c r="F279" s="210" t="s">
        <v>1241</v>
      </c>
      <c r="G279" s="211" t="s">
        <v>303</v>
      </c>
      <c r="H279" s="212">
        <v>18.600000000000001</v>
      </c>
      <c r="I279" s="213"/>
      <c r="J279" s="214">
        <f>ROUND(I279*H279,2)</f>
        <v>0</v>
      </c>
      <c r="K279" s="210" t="s">
        <v>152</v>
      </c>
      <c r="L279" s="48"/>
      <c r="M279" s="215" t="s">
        <v>32</v>
      </c>
      <c r="N279" s="216" t="s">
        <v>49</v>
      </c>
      <c r="O279" s="88"/>
      <c r="P279" s="217">
        <f>O279*H279</f>
        <v>0</v>
      </c>
      <c r="Q279" s="217">
        <v>0</v>
      </c>
      <c r="R279" s="217">
        <f>Q279*H279</f>
        <v>0</v>
      </c>
      <c r="S279" s="217">
        <v>0</v>
      </c>
      <c r="T279" s="218">
        <f>S279*H279</f>
        <v>0</v>
      </c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R279" s="219" t="s">
        <v>362</v>
      </c>
      <c r="AT279" s="219" t="s">
        <v>149</v>
      </c>
      <c r="AU279" s="219" t="s">
        <v>88</v>
      </c>
      <c r="AY279" s="20" t="s">
        <v>146</v>
      </c>
      <c r="BE279" s="220">
        <f>IF(N279="základní",J279,0)</f>
        <v>0</v>
      </c>
      <c r="BF279" s="220">
        <f>IF(N279="snížená",J279,0)</f>
        <v>0</v>
      </c>
      <c r="BG279" s="220">
        <f>IF(N279="zákl. přenesená",J279,0)</f>
        <v>0</v>
      </c>
      <c r="BH279" s="220">
        <f>IF(N279="sníž. přenesená",J279,0)</f>
        <v>0</v>
      </c>
      <c r="BI279" s="220">
        <f>IF(N279="nulová",J279,0)</f>
        <v>0</v>
      </c>
      <c r="BJ279" s="20" t="s">
        <v>86</v>
      </c>
      <c r="BK279" s="220">
        <f>ROUND(I279*H279,2)</f>
        <v>0</v>
      </c>
      <c r="BL279" s="20" t="s">
        <v>362</v>
      </c>
      <c r="BM279" s="219" t="s">
        <v>4960</v>
      </c>
    </row>
    <row r="280" s="2" customFormat="1">
      <c r="A280" s="42"/>
      <c r="B280" s="43"/>
      <c r="C280" s="44"/>
      <c r="D280" s="221" t="s">
        <v>155</v>
      </c>
      <c r="E280" s="44"/>
      <c r="F280" s="222" t="s">
        <v>1243</v>
      </c>
      <c r="G280" s="44"/>
      <c r="H280" s="44"/>
      <c r="I280" s="223"/>
      <c r="J280" s="44"/>
      <c r="K280" s="44"/>
      <c r="L280" s="48"/>
      <c r="M280" s="224"/>
      <c r="N280" s="225"/>
      <c r="O280" s="88"/>
      <c r="P280" s="88"/>
      <c r="Q280" s="88"/>
      <c r="R280" s="88"/>
      <c r="S280" s="88"/>
      <c r="T280" s="89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T280" s="20" t="s">
        <v>155</v>
      </c>
      <c r="AU280" s="20" t="s">
        <v>88</v>
      </c>
    </row>
    <row r="281" s="2" customFormat="1">
      <c r="A281" s="42"/>
      <c r="B281" s="43"/>
      <c r="C281" s="44"/>
      <c r="D281" s="226" t="s">
        <v>156</v>
      </c>
      <c r="E281" s="44"/>
      <c r="F281" s="227" t="s">
        <v>1244</v>
      </c>
      <c r="G281" s="44"/>
      <c r="H281" s="44"/>
      <c r="I281" s="223"/>
      <c r="J281" s="44"/>
      <c r="K281" s="44"/>
      <c r="L281" s="48"/>
      <c r="M281" s="224"/>
      <c r="N281" s="225"/>
      <c r="O281" s="88"/>
      <c r="P281" s="88"/>
      <c r="Q281" s="88"/>
      <c r="R281" s="88"/>
      <c r="S281" s="88"/>
      <c r="T281" s="89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T281" s="20" t="s">
        <v>156</v>
      </c>
      <c r="AU281" s="20" t="s">
        <v>88</v>
      </c>
    </row>
    <row r="282" s="14" customFormat="1">
      <c r="A282" s="14"/>
      <c r="B282" s="244"/>
      <c r="C282" s="245"/>
      <c r="D282" s="221" t="s">
        <v>186</v>
      </c>
      <c r="E282" s="246" t="s">
        <v>32</v>
      </c>
      <c r="F282" s="247" t="s">
        <v>4961</v>
      </c>
      <c r="G282" s="245"/>
      <c r="H282" s="246" t="s">
        <v>32</v>
      </c>
      <c r="I282" s="248"/>
      <c r="J282" s="245"/>
      <c r="K282" s="245"/>
      <c r="L282" s="249"/>
      <c r="M282" s="250"/>
      <c r="N282" s="251"/>
      <c r="O282" s="251"/>
      <c r="P282" s="251"/>
      <c r="Q282" s="251"/>
      <c r="R282" s="251"/>
      <c r="S282" s="251"/>
      <c r="T282" s="25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3" t="s">
        <v>186</v>
      </c>
      <c r="AU282" s="253" t="s">
        <v>88</v>
      </c>
      <c r="AV282" s="14" t="s">
        <v>86</v>
      </c>
      <c r="AW282" s="14" t="s">
        <v>39</v>
      </c>
      <c r="AX282" s="14" t="s">
        <v>78</v>
      </c>
      <c r="AY282" s="253" t="s">
        <v>146</v>
      </c>
    </row>
    <row r="283" s="13" customFormat="1">
      <c r="A283" s="13"/>
      <c r="B283" s="229"/>
      <c r="C283" s="230"/>
      <c r="D283" s="221" t="s">
        <v>186</v>
      </c>
      <c r="E283" s="231" t="s">
        <v>32</v>
      </c>
      <c r="F283" s="232" t="s">
        <v>4962</v>
      </c>
      <c r="G283" s="230"/>
      <c r="H283" s="233">
        <v>18.600000000000001</v>
      </c>
      <c r="I283" s="234"/>
      <c r="J283" s="230"/>
      <c r="K283" s="230"/>
      <c r="L283" s="235"/>
      <c r="M283" s="236"/>
      <c r="N283" s="237"/>
      <c r="O283" s="237"/>
      <c r="P283" s="237"/>
      <c r="Q283" s="237"/>
      <c r="R283" s="237"/>
      <c r="S283" s="237"/>
      <c r="T283" s="23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9" t="s">
        <v>186</v>
      </c>
      <c r="AU283" s="239" t="s">
        <v>88</v>
      </c>
      <c r="AV283" s="13" t="s">
        <v>88</v>
      </c>
      <c r="AW283" s="13" t="s">
        <v>39</v>
      </c>
      <c r="AX283" s="13" t="s">
        <v>86</v>
      </c>
      <c r="AY283" s="239" t="s">
        <v>146</v>
      </c>
    </row>
    <row r="284" s="2" customFormat="1" ht="24.15" customHeight="1">
      <c r="A284" s="42"/>
      <c r="B284" s="43"/>
      <c r="C284" s="265" t="s">
        <v>592</v>
      </c>
      <c r="D284" s="265" t="s">
        <v>286</v>
      </c>
      <c r="E284" s="266" t="s">
        <v>4906</v>
      </c>
      <c r="F284" s="267" t="s">
        <v>4907</v>
      </c>
      <c r="G284" s="268" t="s">
        <v>227</v>
      </c>
      <c r="H284" s="269">
        <v>0.57299999999999995</v>
      </c>
      <c r="I284" s="270"/>
      <c r="J284" s="271">
        <f>ROUND(I284*H284,2)</f>
        <v>0</v>
      </c>
      <c r="K284" s="267" t="s">
        <v>152</v>
      </c>
      <c r="L284" s="272"/>
      <c r="M284" s="273" t="s">
        <v>32</v>
      </c>
      <c r="N284" s="274" t="s">
        <v>49</v>
      </c>
      <c r="O284" s="88"/>
      <c r="P284" s="217">
        <f>O284*H284</f>
        <v>0</v>
      </c>
      <c r="Q284" s="217">
        <v>0.44</v>
      </c>
      <c r="R284" s="217">
        <f>Q284*H284</f>
        <v>0.25211999999999996</v>
      </c>
      <c r="S284" s="217">
        <v>0</v>
      </c>
      <c r="T284" s="218">
        <f>S284*H284</f>
        <v>0</v>
      </c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R284" s="219" t="s">
        <v>538</v>
      </c>
      <c r="AT284" s="219" t="s">
        <v>286</v>
      </c>
      <c r="AU284" s="219" t="s">
        <v>88</v>
      </c>
      <c r="AY284" s="20" t="s">
        <v>146</v>
      </c>
      <c r="BE284" s="220">
        <f>IF(N284="základní",J284,0)</f>
        <v>0</v>
      </c>
      <c r="BF284" s="220">
        <f>IF(N284="snížená",J284,0)</f>
        <v>0</v>
      </c>
      <c r="BG284" s="220">
        <f>IF(N284="zákl. přenesená",J284,0)</f>
        <v>0</v>
      </c>
      <c r="BH284" s="220">
        <f>IF(N284="sníž. přenesená",J284,0)</f>
        <v>0</v>
      </c>
      <c r="BI284" s="220">
        <f>IF(N284="nulová",J284,0)</f>
        <v>0</v>
      </c>
      <c r="BJ284" s="20" t="s">
        <v>86</v>
      </c>
      <c r="BK284" s="220">
        <f>ROUND(I284*H284,2)</f>
        <v>0</v>
      </c>
      <c r="BL284" s="20" t="s">
        <v>362</v>
      </c>
      <c r="BM284" s="219" t="s">
        <v>4963</v>
      </c>
    </row>
    <row r="285" s="2" customFormat="1">
      <c r="A285" s="42"/>
      <c r="B285" s="43"/>
      <c r="C285" s="44"/>
      <c r="D285" s="221" t="s">
        <v>155</v>
      </c>
      <c r="E285" s="44"/>
      <c r="F285" s="222" t="s">
        <v>4907</v>
      </c>
      <c r="G285" s="44"/>
      <c r="H285" s="44"/>
      <c r="I285" s="223"/>
      <c r="J285" s="44"/>
      <c r="K285" s="44"/>
      <c r="L285" s="48"/>
      <c r="M285" s="224"/>
      <c r="N285" s="225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0" t="s">
        <v>155</v>
      </c>
      <c r="AU285" s="20" t="s">
        <v>88</v>
      </c>
    </row>
    <row r="286" s="2" customFormat="1">
      <c r="A286" s="42"/>
      <c r="B286" s="43"/>
      <c r="C286" s="44"/>
      <c r="D286" s="221" t="s">
        <v>162</v>
      </c>
      <c r="E286" s="44"/>
      <c r="F286" s="228" t="s">
        <v>1183</v>
      </c>
      <c r="G286" s="44"/>
      <c r="H286" s="44"/>
      <c r="I286" s="223"/>
      <c r="J286" s="44"/>
      <c r="K286" s="44"/>
      <c r="L286" s="48"/>
      <c r="M286" s="224"/>
      <c r="N286" s="225"/>
      <c r="O286" s="88"/>
      <c r="P286" s="88"/>
      <c r="Q286" s="88"/>
      <c r="R286" s="88"/>
      <c r="S286" s="88"/>
      <c r="T286" s="89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T286" s="20" t="s">
        <v>162</v>
      </c>
      <c r="AU286" s="20" t="s">
        <v>88</v>
      </c>
    </row>
    <row r="287" s="13" customFormat="1">
      <c r="A287" s="13"/>
      <c r="B287" s="229"/>
      <c r="C287" s="230"/>
      <c r="D287" s="221" t="s">
        <v>186</v>
      </c>
      <c r="E287" s="230"/>
      <c r="F287" s="232" t="s">
        <v>4964</v>
      </c>
      <c r="G287" s="230"/>
      <c r="H287" s="233">
        <v>0.57299999999999995</v>
      </c>
      <c r="I287" s="234"/>
      <c r="J287" s="230"/>
      <c r="K287" s="230"/>
      <c r="L287" s="235"/>
      <c r="M287" s="236"/>
      <c r="N287" s="237"/>
      <c r="O287" s="237"/>
      <c r="P287" s="237"/>
      <c r="Q287" s="237"/>
      <c r="R287" s="237"/>
      <c r="S287" s="237"/>
      <c r="T287" s="238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9" t="s">
        <v>186</v>
      </c>
      <c r="AU287" s="239" t="s">
        <v>88</v>
      </c>
      <c r="AV287" s="13" t="s">
        <v>88</v>
      </c>
      <c r="AW287" s="13" t="s">
        <v>4</v>
      </c>
      <c r="AX287" s="13" t="s">
        <v>86</v>
      </c>
      <c r="AY287" s="239" t="s">
        <v>146</v>
      </c>
    </row>
    <row r="288" s="2" customFormat="1" ht="24.15" customHeight="1">
      <c r="A288" s="42"/>
      <c r="B288" s="43"/>
      <c r="C288" s="208" t="s">
        <v>630</v>
      </c>
      <c r="D288" s="208" t="s">
        <v>149</v>
      </c>
      <c r="E288" s="209" t="s">
        <v>4965</v>
      </c>
      <c r="F288" s="210" t="s">
        <v>4966</v>
      </c>
      <c r="G288" s="211" t="s">
        <v>265</v>
      </c>
      <c r="H288" s="212">
        <v>2.093</v>
      </c>
      <c r="I288" s="213"/>
      <c r="J288" s="214">
        <f>ROUND(I288*H288,2)</f>
        <v>0</v>
      </c>
      <c r="K288" s="210" t="s">
        <v>152</v>
      </c>
      <c r="L288" s="48"/>
      <c r="M288" s="215" t="s">
        <v>32</v>
      </c>
      <c r="N288" s="216" t="s">
        <v>49</v>
      </c>
      <c r="O288" s="88"/>
      <c r="P288" s="217">
        <f>O288*H288</f>
        <v>0</v>
      </c>
      <c r="Q288" s="217">
        <v>0</v>
      </c>
      <c r="R288" s="217">
        <f>Q288*H288</f>
        <v>0</v>
      </c>
      <c r="S288" s="217">
        <v>0</v>
      </c>
      <c r="T288" s="218">
        <f>S288*H288</f>
        <v>0</v>
      </c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R288" s="219" t="s">
        <v>362</v>
      </c>
      <c r="AT288" s="219" t="s">
        <v>149</v>
      </c>
      <c r="AU288" s="219" t="s">
        <v>88</v>
      </c>
      <c r="AY288" s="20" t="s">
        <v>146</v>
      </c>
      <c r="BE288" s="220">
        <f>IF(N288="základní",J288,0)</f>
        <v>0</v>
      </c>
      <c r="BF288" s="220">
        <f>IF(N288="snížená",J288,0)</f>
        <v>0</v>
      </c>
      <c r="BG288" s="220">
        <f>IF(N288="zákl. přenesená",J288,0)</f>
        <v>0</v>
      </c>
      <c r="BH288" s="220">
        <f>IF(N288="sníž. přenesená",J288,0)</f>
        <v>0</v>
      </c>
      <c r="BI288" s="220">
        <f>IF(N288="nulová",J288,0)</f>
        <v>0</v>
      </c>
      <c r="BJ288" s="20" t="s">
        <v>86</v>
      </c>
      <c r="BK288" s="220">
        <f>ROUND(I288*H288,2)</f>
        <v>0</v>
      </c>
      <c r="BL288" s="20" t="s">
        <v>362</v>
      </c>
      <c r="BM288" s="219" t="s">
        <v>4967</v>
      </c>
    </row>
    <row r="289" s="2" customFormat="1">
      <c r="A289" s="42"/>
      <c r="B289" s="43"/>
      <c r="C289" s="44"/>
      <c r="D289" s="221" t="s">
        <v>155</v>
      </c>
      <c r="E289" s="44"/>
      <c r="F289" s="222" t="s">
        <v>4968</v>
      </c>
      <c r="G289" s="44"/>
      <c r="H289" s="44"/>
      <c r="I289" s="223"/>
      <c r="J289" s="44"/>
      <c r="K289" s="44"/>
      <c r="L289" s="48"/>
      <c r="M289" s="224"/>
      <c r="N289" s="225"/>
      <c r="O289" s="88"/>
      <c r="P289" s="88"/>
      <c r="Q289" s="88"/>
      <c r="R289" s="88"/>
      <c r="S289" s="88"/>
      <c r="T289" s="89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T289" s="20" t="s">
        <v>155</v>
      </c>
      <c r="AU289" s="20" t="s">
        <v>88</v>
      </c>
    </row>
    <row r="290" s="2" customFormat="1">
      <c r="A290" s="42"/>
      <c r="B290" s="43"/>
      <c r="C290" s="44"/>
      <c r="D290" s="226" t="s">
        <v>156</v>
      </c>
      <c r="E290" s="44"/>
      <c r="F290" s="227" t="s">
        <v>4969</v>
      </c>
      <c r="G290" s="44"/>
      <c r="H290" s="44"/>
      <c r="I290" s="223"/>
      <c r="J290" s="44"/>
      <c r="K290" s="44"/>
      <c r="L290" s="48"/>
      <c r="M290" s="224"/>
      <c r="N290" s="225"/>
      <c r="O290" s="88"/>
      <c r="P290" s="88"/>
      <c r="Q290" s="88"/>
      <c r="R290" s="88"/>
      <c r="S290" s="88"/>
      <c r="T290" s="89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T290" s="20" t="s">
        <v>156</v>
      </c>
      <c r="AU290" s="20" t="s">
        <v>88</v>
      </c>
    </row>
    <row r="291" s="12" customFormat="1" ht="22.8" customHeight="1">
      <c r="A291" s="12"/>
      <c r="B291" s="192"/>
      <c r="C291" s="193"/>
      <c r="D291" s="194" t="s">
        <v>77</v>
      </c>
      <c r="E291" s="206" t="s">
        <v>1581</v>
      </c>
      <c r="F291" s="206" t="s">
        <v>1582</v>
      </c>
      <c r="G291" s="193"/>
      <c r="H291" s="193"/>
      <c r="I291" s="196"/>
      <c r="J291" s="207">
        <f>BK291</f>
        <v>0</v>
      </c>
      <c r="K291" s="193"/>
      <c r="L291" s="198"/>
      <c r="M291" s="199"/>
      <c r="N291" s="200"/>
      <c r="O291" s="200"/>
      <c r="P291" s="201">
        <f>SUM(P292:P315)</f>
        <v>0</v>
      </c>
      <c r="Q291" s="200"/>
      <c r="R291" s="201">
        <f>SUM(R292:R315)</f>
        <v>0.11507480000000002</v>
      </c>
      <c r="S291" s="200"/>
      <c r="T291" s="202">
        <f>SUM(T292:T315)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3" t="s">
        <v>88</v>
      </c>
      <c r="AT291" s="204" t="s">
        <v>77</v>
      </c>
      <c r="AU291" s="204" t="s">
        <v>86</v>
      </c>
      <c r="AY291" s="203" t="s">
        <v>146</v>
      </c>
      <c r="BK291" s="205">
        <f>SUM(BK292:BK315)</f>
        <v>0</v>
      </c>
    </row>
    <row r="292" s="2" customFormat="1" ht="33" customHeight="1">
      <c r="A292" s="42"/>
      <c r="B292" s="43"/>
      <c r="C292" s="208" t="s">
        <v>637</v>
      </c>
      <c r="D292" s="208" t="s">
        <v>149</v>
      </c>
      <c r="E292" s="209" t="s">
        <v>4970</v>
      </c>
      <c r="F292" s="210" t="s">
        <v>4971</v>
      </c>
      <c r="G292" s="211" t="s">
        <v>303</v>
      </c>
      <c r="H292" s="212">
        <v>5.7800000000000002</v>
      </c>
      <c r="I292" s="213"/>
      <c r="J292" s="214">
        <f>ROUND(I292*H292,2)</f>
        <v>0</v>
      </c>
      <c r="K292" s="210" t="s">
        <v>152</v>
      </c>
      <c r="L292" s="48"/>
      <c r="M292" s="215" t="s">
        <v>32</v>
      </c>
      <c r="N292" s="216" t="s">
        <v>49</v>
      </c>
      <c r="O292" s="88"/>
      <c r="P292" s="217">
        <f>O292*H292</f>
        <v>0</v>
      </c>
      <c r="Q292" s="217">
        <v>0.0058399999999999997</v>
      </c>
      <c r="R292" s="217">
        <f>Q292*H292</f>
        <v>0.033755199999999999</v>
      </c>
      <c r="S292" s="217">
        <v>0</v>
      </c>
      <c r="T292" s="218">
        <f>S292*H292</f>
        <v>0</v>
      </c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R292" s="219" t="s">
        <v>362</v>
      </c>
      <c r="AT292" s="219" t="s">
        <v>149</v>
      </c>
      <c r="AU292" s="219" t="s">
        <v>88</v>
      </c>
      <c r="AY292" s="20" t="s">
        <v>146</v>
      </c>
      <c r="BE292" s="220">
        <f>IF(N292="základní",J292,0)</f>
        <v>0</v>
      </c>
      <c r="BF292" s="220">
        <f>IF(N292="snížená",J292,0)</f>
        <v>0</v>
      </c>
      <c r="BG292" s="220">
        <f>IF(N292="zákl. přenesená",J292,0)</f>
        <v>0</v>
      </c>
      <c r="BH292" s="220">
        <f>IF(N292="sníž. přenesená",J292,0)</f>
        <v>0</v>
      </c>
      <c r="BI292" s="220">
        <f>IF(N292="nulová",J292,0)</f>
        <v>0</v>
      </c>
      <c r="BJ292" s="20" t="s">
        <v>86</v>
      </c>
      <c r="BK292" s="220">
        <f>ROUND(I292*H292,2)</f>
        <v>0</v>
      </c>
      <c r="BL292" s="20" t="s">
        <v>362</v>
      </c>
      <c r="BM292" s="219" t="s">
        <v>4972</v>
      </c>
    </row>
    <row r="293" s="2" customFormat="1">
      <c r="A293" s="42"/>
      <c r="B293" s="43"/>
      <c r="C293" s="44"/>
      <c r="D293" s="221" t="s">
        <v>155</v>
      </c>
      <c r="E293" s="44"/>
      <c r="F293" s="222" t="s">
        <v>4973</v>
      </c>
      <c r="G293" s="44"/>
      <c r="H293" s="44"/>
      <c r="I293" s="223"/>
      <c r="J293" s="44"/>
      <c r="K293" s="44"/>
      <c r="L293" s="48"/>
      <c r="M293" s="224"/>
      <c r="N293" s="225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0" t="s">
        <v>155</v>
      </c>
      <c r="AU293" s="20" t="s">
        <v>88</v>
      </c>
    </row>
    <row r="294" s="2" customFormat="1">
      <c r="A294" s="42"/>
      <c r="B294" s="43"/>
      <c r="C294" s="44"/>
      <c r="D294" s="226" t="s">
        <v>156</v>
      </c>
      <c r="E294" s="44"/>
      <c r="F294" s="227" t="s">
        <v>4974</v>
      </c>
      <c r="G294" s="44"/>
      <c r="H294" s="44"/>
      <c r="I294" s="223"/>
      <c r="J294" s="44"/>
      <c r="K294" s="44"/>
      <c r="L294" s="48"/>
      <c r="M294" s="224"/>
      <c r="N294" s="225"/>
      <c r="O294" s="88"/>
      <c r="P294" s="88"/>
      <c r="Q294" s="88"/>
      <c r="R294" s="88"/>
      <c r="S294" s="88"/>
      <c r="T294" s="89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T294" s="20" t="s">
        <v>156</v>
      </c>
      <c r="AU294" s="20" t="s">
        <v>88</v>
      </c>
    </row>
    <row r="295" s="14" customFormat="1">
      <c r="A295" s="14"/>
      <c r="B295" s="244"/>
      <c r="C295" s="245"/>
      <c r="D295" s="221" t="s">
        <v>186</v>
      </c>
      <c r="E295" s="246" t="s">
        <v>32</v>
      </c>
      <c r="F295" s="247" t="s">
        <v>4948</v>
      </c>
      <c r="G295" s="245"/>
      <c r="H295" s="246" t="s">
        <v>32</v>
      </c>
      <c r="I295" s="248"/>
      <c r="J295" s="245"/>
      <c r="K295" s="245"/>
      <c r="L295" s="249"/>
      <c r="M295" s="250"/>
      <c r="N295" s="251"/>
      <c r="O295" s="251"/>
      <c r="P295" s="251"/>
      <c r="Q295" s="251"/>
      <c r="R295" s="251"/>
      <c r="S295" s="251"/>
      <c r="T295" s="25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3" t="s">
        <v>186</v>
      </c>
      <c r="AU295" s="253" t="s">
        <v>88</v>
      </c>
      <c r="AV295" s="14" t="s">
        <v>86</v>
      </c>
      <c r="AW295" s="14" t="s">
        <v>39</v>
      </c>
      <c r="AX295" s="14" t="s">
        <v>78</v>
      </c>
      <c r="AY295" s="253" t="s">
        <v>146</v>
      </c>
    </row>
    <row r="296" s="13" customFormat="1">
      <c r="A296" s="13"/>
      <c r="B296" s="229"/>
      <c r="C296" s="230"/>
      <c r="D296" s="221" t="s">
        <v>186</v>
      </c>
      <c r="E296" s="231" t="s">
        <v>32</v>
      </c>
      <c r="F296" s="232" t="s">
        <v>4975</v>
      </c>
      <c r="G296" s="230"/>
      <c r="H296" s="233">
        <v>5.7800000000000002</v>
      </c>
      <c r="I296" s="234"/>
      <c r="J296" s="230"/>
      <c r="K296" s="230"/>
      <c r="L296" s="235"/>
      <c r="M296" s="236"/>
      <c r="N296" s="237"/>
      <c r="O296" s="237"/>
      <c r="P296" s="237"/>
      <c r="Q296" s="237"/>
      <c r="R296" s="237"/>
      <c r="S296" s="237"/>
      <c r="T296" s="238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9" t="s">
        <v>186</v>
      </c>
      <c r="AU296" s="239" t="s">
        <v>88</v>
      </c>
      <c r="AV296" s="13" t="s">
        <v>88</v>
      </c>
      <c r="AW296" s="13" t="s">
        <v>39</v>
      </c>
      <c r="AX296" s="13" t="s">
        <v>86</v>
      </c>
      <c r="AY296" s="239" t="s">
        <v>146</v>
      </c>
    </row>
    <row r="297" s="2" customFormat="1" ht="33" customHeight="1">
      <c r="A297" s="42"/>
      <c r="B297" s="43"/>
      <c r="C297" s="208" t="s">
        <v>643</v>
      </c>
      <c r="D297" s="208" t="s">
        <v>149</v>
      </c>
      <c r="E297" s="209" t="s">
        <v>4976</v>
      </c>
      <c r="F297" s="210" t="s">
        <v>4977</v>
      </c>
      <c r="G297" s="211" t="s">
        <v>303</v>
      </c>
      <c r="H297" s="212">
        <v>10.720000000000001</v>
      </c>
      <c r="I297" s="213"/>
      <c r="J297" s="214">
        <f>ROUND(I297*H297,2)</f>
        <v>0</v>
      </c>
      <c r="K297" s="210" t="s">
        <v>152</v>
      </c>
      <c r="L297" s="48"/>
      <c r="M297" s="215" t="s">
        <v>32</v>
      </c>
      <c r="N297" s="216" t="s">
        <v>49</v>
      </c>
      <c r="O297" s="88"/>
      <c r="P297" s="217">
        <f>O297*H297</f>
        <v>0</v>
      </c>
      <c r="Q297" s="217">
        <v>0.0065300000000000002</v>
      </c>
      <c r="R297" s="217">
        <f>Q297*H297</f>
        <v>0.070001600000000011</v>
      </c>
      <c r="S297" s="217">
        <v>0</v>
      </c>
      <c r="T297" s="218">
        <f>S297*H297</f>
        <v>0</v>
      </c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R297" s="219" t="s">
        <v>362</v>
      </c>
      <c r="AT297" s="219" t="s">
        <v>149</v>
      </c>
      <c r="AU297" s="219" t="s">
        <v>88</v>
      </c>
      <c r="AY297" s="20" t="s">
        <v>146</v>
      </c>
      <c r="BE297" s="220">
        <f>IF(N297="základní",J297,0)</f>
        <v>0</v>
      </c>
      <c r="BF297" s="220">
        <f>IF(N297="snížená",J297,0)</f>
        <v>0</v>
      </c>
      <c r="BG297" s="220">
        <f>IF(N297="zákl. přenesená",J297,0)</f>
        <v>0</v>
      </c>
      <c r="BH297" s="220">
        <f>IF(N297="sníž. přenesená",J297,0)</f>
        <v>0</v>
      </c>
      <c r="BI297" s="220">
        <f>IF(N297="nulová",J297,0)</f>
        <v>0</v>
      </c>
      <c r="BJ297" s="20" t="s">
        <v>86</v>
      </c>
      <c r="BK297" s="220">
        <f>ROUND(I297*H297,2)</f>
        <v>0</v>
      </c>
      <c r="BL297" s="20" t="s">
        <v>362</v>
      </c>
      <c r="BM297" s="219" t="s">
        <v>4978</v>
      </c>
    </row>
    <row r="298" s="2" customFormat="1">
      <c r="A298" s="42"/>
      <c r="B298" s="43"/>
      <c r="C298" s="44"/>
      <c r="D298" s="221" t="s">
        <v>155</v>
      </c>
      <c r="E298" s="44"/>
      <c r="F298" s="222" t="s">
        <v>4979</v>
      </c>
      <c r="G298" s="44"/>
      <c r="H298" s="44"/>
      <c r="I298" s="223"/>
      <c r="J298" s="44"/>
      <c r="K298" s="44"/>
      <c r="L298" s="48"/>
      <c r="M298" s="224"/>
      <c r="N298" s="225"/>
      <c r="O298" s="88"/>
      <c r="P298" s="88"/>
      <c r="Q298" s="88"/>
      <c r="R298" s="88"/>
      <c r="S298" s="88"/>
      <c r="T298" s="89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T298" s="20" t="s">
        <v>155</v>
      </c>
      <c r="AU298" s="20" t="s">
        <v>88</v>
      </c>
    </row>
    <row r="299" s="2" customFormat="1">
      <c r="A299" s="42"/>
      <c r="B299" s="43"/>
      <c r="C299" s="44"/>
      <c r="D299" s="226" t="s">
        <v>156</v>
      </c>
      <c r="E299" s="44"/>
      <c r="F299" s="227" t="s">
        <v>4980</v>
      </c>
      <c r="G299" s="44"/>
      <c r="H299" s="44"/>
      <c r="I299" s="223"/>
      <c r="J299" s="44"/>
      <c r="K299" s="44"/>
      <c r="L299" s="48"/>
      <c r="M299" s="224"/>
      <c r="N299" s="225"/>
      <c r="O299" s="88"/>
      <c r="P299" s="88"/>
      <c r="Q299" s="88"/>
      <c r="R299" s="88"/>
      <c r="S299" s="88"/>
      <c r="T299" s="89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T299" s="20" t="s">
        <v>156</v>
      </c>
      <c r="AU299" s="20" t="s">
        <v>88</v>
      </c>
    </row>
    <row r="300" s="14" customFormat="1">
      <c r="A300" s="14"/>
      <c r="B300" s="244"/>
      <c r="C300" s="245"/>
      <c r="D300" s="221" t="s">
        <v>186</v>
      </c>
      <c r="E300" s="246" t="s">
        <v>32</v>
      </c>
      <c r="F300" s="247" t="s">
        <v>4981</v>
      </c>
      <c r="G300" s="245"/>
      <c r="H300" s="246" t="s">
        <v>32</v>
      </c>
      <c r="I300" s="248"/>
      <c r="J300" s="245"/>
      <c r="K300" s="245"/>
      <c r="L300" s="249"/>
      <c r="M300" s="250"/>
      <c r="N300" s="251"/>
      <c r="O300" s="251"/>
      <c r="P300" s="251"/>
      <c r="Q300" s="251"/>
      <c r="R300" s="251"/>
      <c r="S300" s="251"/>
      <c r="T300" s="252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3" t="s">
        <v>186</v>
      </c>
      <c r="AU300" s="253" t="s">
        <v>88</v>
      </c>
      <c r="AV300" s="14" t="s">
        <v>86</v>
      </c>
      <c r="AW300" s="14" t="s">
        <v>39</v>
      </c>
      <c r="AX300" s="14" t="s">
        <v>78</v>
      </c>
      <c r="AY300" s="253" t="s">
        <v>146</v>
      </c>
    </row>
    <row r="301" s="14" customFormat="1">
      <c r="A301" s="14"/>
      <c r="B301" s="244"/>
      <c r="C301" s="245"/>
      <c r="D301" s="221" t="s">
        <v>186</v>
      </c>
      <c r="E301" s="246" t="s">
        <v>32</v>
      </c>
      <c r="F301" s="247" t="s">
        <v>4982</v>
      </c>
      <c r="G301" s="245"/>
      <c r="H301" s="246" t="s">
        <v>32</v>
      </c>
      <c r="I301" s="248"/>
      <c r="J301" s="245"/>
      <c r="K301" s="245"/>
      <c r="L301" s="249"/>
      <c r="M301" s="250"/>
      <c r="N301" s="251"/>
      <c r="O301" s="251"/>
      <c r="P301" s="251"/>
      <c r="Q301" s="251"/>
      <c r="R301" s="251"/>
      <c r="S301" s="251"/>
      <c r="T301" s="252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3" t="s">
        <v>186</v>
      </c>
      <c r="AU301" s="253" t="s">
        <v>88</v>
      </c>
      <c r="AV301" s="14" t="s">
        <v>86</v>
      </c>
      <c r="AW301" s="14" t="s">
        <v>39</v>
      </c>
      <c r="AX301" s="14" t="s">
        <v>78</v>
      </c>
      <c r="AY301" s="253" t="s">
        <v>146</v>
      </c>
    </row>
    <row r="302" s="14" customFormat="1">
      <c r="A302" s="14"/>
      <c r="B302" s="244"/>
      <c r="C302" s="245"/>
      <c r="D302" s="221" t="s">
        <v>186</v>
      </c>
      <c r="E302" s="246" t="s">
        <v>32</v>
      </c>
      <c r="F302" s="247" t="s">
        <v>4983</v>
      </c>
      <c r="G302" s="245"/>
      <c r="H302" s="246" t="s">
        <v>32</v>
      </c>
      <c r="I302" s="248"/>
      <c r="J302" s="245"/>
      <c r="K302" s="245"/>
      <c r="L302" s="249"/>
      <c r="M302" s="250"/>
      <c r="N302" s="251"/>
      <c r="O302" s="251"/>
      <c r="P302" s="251"/>
      <c r="Q302" s="251"/>
      <c r="R302" s="251"/>
      <c r="S302" s="251"/>
      <c r="T302" s="25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3" t="s">
        <v>186</v>
      </c>
      <c r="AU302" s="253" t="s">
        <v>88</v>
      </c>
      <c r="AV302" s="14" t="s">
        <v>86</v>
      </c>
      <c r="AW302" s="14" t="s">
        <v>39</v>
      </c>
      <c r="AX302" s="14" t="s">
        <v>78</v>
      </c>
      <c r="AY302" s="253" t="s">
        <v>146</v>
      </c>
    </row>
    <row r="303" s="13" customFormat="1">
      <c r="A303" s="13"/>
      <c r="B303" s="229"/>
      <c r="C303" s="230"/>
      <c r="D303" s="221" t="s">
        <v>186</v>
      </c>
      <c r="E303" s="231" t="s">
        <v>32</v>
      </c>
      <c r="F303" s="232" t="s">
        <v>4984</v>
      </c>
      <c r="G303" s="230"/>
      <c r="H303" s="233">
        <v>10.720000000000001</v>
      </c>
      <c r="I303" s="234"/>
      <c r="J303" s="230"/>
      <c r="K303" s="230"/>
      <c r="L303" s="235"/>
      <c r="M303" s="236"/>
      <c r="N303" s="237"/>
      <c r="O303" s="237"/>
      <c r="P303" s="237"/>
      <c r="Q303" s="237"/>
      <c r="R303" s="237"/>
      <c r="S303" s="237"/>
      <c r="T303" s="238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9" t="s">
        <v>186</v>
      </c>
      <c r="AU303" s="239" t="s">
        <v>88</v>
      </c>
      <c r="AV303" s="13" t="s">
        <v>88</v>
      </c>
      <c r="AW303" s="13" t="s">
        <v>39</v>
      </c>
      <c r="AX303" s="13" t="s">
        <v>86</v>
      </c>
      <c r="AY303" s="239" t="s">
        <v>146</v>
      </c>
    </row>
    <row r="304" s="2" customFormat="1" ht="24.15" customHeight="1">
      <c r="A304" s="42"/>
      <c r="B304" s="43"/>
      <c r="C304" s="208" t="s">
        <v>680</v>
      </c>
      <c r="D304" s="208" t="s">
        <v>149</v>
      </c>
      <c r="E304" s="209" t="s">
        <v>1603</v>
      </c>
      <c r="F304" s="210" t="s">
        <v>1604</v>
      </c>
      <c r="G304" s="211" t="s">
        <v>303</v>
      </c>
      <c r="H304" s="212">
        <v>2.6499999999999999</v>
      </c>
      <c r="I304" s="213"/>
      <c r="J304" s="214">
        <f>ROUND(I304*H304,2)</f>
        <v>0</v>
      </c>
      <c r="K304" s="210" t="s">
        <v>152</v>
      </c>
      <c r="L304" s="48"/>
      <c r="M304" s="215" t="s">
        <v>32</v>
      </c>
      <c r="N304" s="216" t="s">
        <v>49</v>
      </c>
      <c r="O304" s="88"/>
      <c r="P304" s="217">
        <f>O304*H304</f>
        <v>0</v>
      </c>
      <c r="Q304" s="217">
        <v>0.0022799999999999999</v>
      </c>
      <c r="R304" s="217">
        <f>Q304*H304</f>
        <v>0.0060419999999999996</v>
      </c>
      <c r="S304" s="217">
        <v>0</v>
      </c>
      <c r="T304" s="218">
        <f>S304*H304</f>
        <v>0</v>
      </c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R304" s="219" t="s">
        <v>362</v>
      </c>
      <c r="AT304" s="219" t="s">
        <v>149</v>
      </c>
      <c r="AU304" s="219" t="s">
        <v>88</v>
      </c>
      <c r="AY304" s="20" t="s">
        <v>146</v>
      </c>
      <c r="BE304" s="220">
        <f>IF(N304="základní",J304,0)</f>
        <v>0</v>
      </c>
      <c r="BF304" s="220">
        <f>IF(N304="snížená",J304,0)</f>
        <v>0</v>
      </c>
      <c r="BG304" s="220">
        <f>IF(N304="zákl. přenesená",J304,0)</f>
        <v>0</v>
      </c>
      <c r="BH304" s="220">
        <f>IF(N304="sníž. přenesená",J304,0)</f>
        <v>0</v>
      </c>
      <c r="BI304" s="220">
        <f>IF(N304="nulová",J304,0)</f>
        <v>0</v>
      </c>
      <c r="BJ304" s="20" t="s">
        <v>86</v>
      </c>
      <c r="BK304" s="220">
        <f>ROUND(I304*H304,2)</f>
        <v>0</v>
      </c>
      <c r="BL304" s="20" t="s">
        <v>362</v>
      </c>
      <c r="BM304" s="219" t="s">
        <v>4985</v>
      </c>
    </row>
    <row r="305" s="2" customFormat="1">
      <c r="A305" s="42"/>
      <c r="B305" s="43"/>
      <c r="C305" s="44"/>
      <c r="D305" s="221" t="s">
        <v>155</v>
      </c>
      <c r="E305" s="44"/>
      <c r="F305" s="222" t="s">
        <v>1606</v>
      </c>
      <c r="G305" s="44"/>
      <c r="H305" s="44"/>
      <c r="I305" s="223"/>
      <c r="J305" s="44"/>
      <c r="K305" s="44"/>
      <c r="L305" s="48"/>
      <c r="M305" s="224"/>
      <c r="N305" s="225"/>
      <c r="O305" s="88"/>
      <c r="P305" s="88"/>
      <c r="Q305" s="88"/>
      <c r="R305" s="88"/>
      <c r="S305" s="88"/>
      <c r="T305" s="89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T305" s="20" t="s">
        <v>155</v>
      </c>
      <c r="AU305" s="20" t="s">
        <v>88</v>
      </c>
    </row>
    <row r="306" s="2" customFormat="1">
      <c r="A306" s="42"/>
      <c r="B306" s="43"/>
      <c r="C306" s="44"/>
      <c r="D306" s="226" t="s">
        <v>156</v>
      </c>
      <c r="E306" s="44"/>
      <c r="F306" s="227" t="s">
        <v>1607</v>
      </c>
      <c r="G306" s="44"/>
      <c r="H306" s="44"/>
      <c r="I306" s="223"/>
      <c r="J306" s="44"/>
      <c r="K306" s="44"/>
      <c r="L306" s="48"/>
      <c r="M306" s="224"/>
      <c r="N306" s="225"/>
      <c r="O306" s="88"/>
      <c r="P306" s="88"/>
      <c r="Q306" s="88"/>
      <c r="R306" s="88"/>
      <c r="S306" s="88"/>
      <c r="T306" s="89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T306" s="20" t="s">
        <v>156</v>
      </c>
      <c r="AU306" s="20" t="s">
        <v>88</v>
      </c>
    </row>
    <row r="307" s="2" customFormat="1" ht="24.15" customHeight="1">
      <c r="A307" s="42"/>
      <c r="B307" s="43"/>
      <c r="C307" s="208" t="s">
        <v>692</v>
      </c>
      <c r="D307" s="208" t="s">
        <v>149</v>
      </c>
      <c r="E307" s="209" t="s">
        <v>1610</v>
      </c>
      <c r="F307" s="210" t="s">
        <v>1611</v>
      </c>
      <c r="G307" s="211" t="s">
        <v>802</v>
      </c>
      <c r="H307" s="212">
        <v>1</v>
      </c>
      <c r="I307" s="213"/>
      <c r="J307" s="214">
        <f>ROUND(I307*H307,2)</f>
        <v>0</v>
      </c>
      <c r="K307" s="210" t="s">
        <v>152</v>
      </c>
      <c r="L307" s="48"/>
      <c r="M307" s="215" t="s">
        <v>32</v>
      </c>
      <c r="N307" s="216" t="s">
        <v>49</v>
      </c>
      <c r="O307" s="88"/>
      <c r="P307" s="217">
        <f>O307*H307</f>
        <v>0</v>
      </c>
      <c r="Q307" s="217">
        <v>0.00031</v>
      </c>
      <c r="R307" s="217">
        <f>Q307*H307</f>
        <v>0.00031</v>
      </c>
      <c r="S307" s="217">
        <v>0</v>
      </c>
      <c r="T307" s="218">
        <f>S307*H307</f>
        <v>0</v>
      </c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R307" s="219" t="s">
        <v>362</v>
      </c>
      <c r="AT307" s="219" t="s">
        <v>149</v>
      </c>
      <c r="AU307" s="219" t="s">
        <v>88</v>
      </c>
      <c r="AY307" s="20" t="s">
        <v>146</v>
      </c>
      <c r="BE307" s="220">
        <f>IF(N307="základní",J307,0)</f>
        <v>0</v>
      </c>
      <c r="BF307" s="220">
        <f>IF(N307="snížená",J307,0)</f>
        <v>0</v>
      </c>
      <c r="BG307" s="220">
        <f>IF(N307="zákl. přenesená",J307,0)</f>
        <v>0</v>
      </c>
      <c r="BH307" s="220">
        <f>IF(N307="sníž. přenesená",J307,0)</f>
        <v>0</v>
      </c>
      <c r="BI307" s="220">
        <f>IF(N307="nulová",J307,0)</f>
        <v>0</v>
      </c>
      <c r="BJ307" s="20" t="s">
        <v>86</v>
      </c>
      <c r="BK307" s="220">
        <f>ROUND(I307*H307,2)</f>
        <v>0</v>
      </c>
      <c r="BL307" s="20" t="s">
        <v>362</v>
      </c>
      <c r="BM307" s="219" t="s">
        <v>4986</v>
      </c>
    </row>
    <row r="308" s="2" customFormat="1">
      <c r="A308" s="42"/>
      <c r="B308" s="43"/>
      <c r="C308" s="44"/>
      <c r="D308" s="221" t="s">
        <v>155</v>
      </c>
      <c r="E308" s="44"/>
      <c r="F308" s="222" t="s">
        <v>1613</v>
      </c>
      <c r="G308" s="44"/>
      <c r="H308" s="44"/>
      <c r="I308" s="223"/>
      <c r="J308" s="44"/>
      <c r="K308" s="44"/>
      <c r="L308" s="48"/>
      <c r="M308" s="224"/>
      <c r="N308" s="225"/>
      <c r="O308" s="88"/>
      <c r="P308" s="88"/>
      <c r="Q308" s="88"/>
      <c r="R308" s="88"/>
      <c r="S308" s="88"/>
      <c r="T308" s="89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T308" s="20" t="s">
        <v>155</v>
      </c>
      <c r="AU308" s="20" t="s">
        <v>88</v>
      </c>
    </row>
    <row r="309" s="2" customFormat="1">
      <c r="A309" s="42"/>
      <c r="B309" s="43"/>
      <c r="C309" s="44"/>
      <c r="D309" s="226" t="s">
        <v>156</v>
      </c>
      <c r="E309" s="44"/>
      <c r="F309" s="227" t="s">
        <v>1614</v>
      </c>
      <c r="G309" s="44"/>
      <c r="H309" s="44"/>
      <c r="I309" s="223"/>
      <c r="J309" s="44"/>
      <c r="K309" s="44"/>
      <c r="L309" s="48"/>
      <c r="M309" s="224"/>
      <c r="N309" s="225"/>
      <c r="O309" s="88"/>
      <c r="P309" s="88"/>
      <c r="Q309" s="88"/>
      <c r="R309" s="88"/>
      <c r="S309" s="88"/>
      <c r="T309" s="89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T309" s="20" t="s">
        <v>156</v>
      </c>
      <c r="AU309" s="20" t="s">
        <v>88</v>
      </c>
    </row>
    <row r="310" s="2" customFormat="1" ht="24.15" customHeight="1">
      <c r="A310" s="42"/>
      <c r="B310" s="43"/>
      <c r="C310" s="208" t="s">
        <v>697</v>
      </c>
      <c r="D310" s="208" t="s">
        <v>149</v>
      </c>
      <c r="E310" s="209" t="s">
        <v>4987</v>
      </c>
      <c r="F310" s="210" t="s">
        <v>4988</v>
      </c>
      <c r="G310" s="211" t="s">
        <v>303</v>
      </c>
      <c r="H310" s="212">
        <v>2.6000000000000001</v>
      </c>
      <c r="I310" s="213"/>
      <c r="J310" s="214">
        <f>ROUND(I310*H310,2)</f>
        <v>0</v>
      </c>
      <c r="K310" s="210" t="s">
        <v>152</v>
      </c>
      <c r="L310" s="48"/>
      <c r="M310" s="215" t="s">
        <v>32</v>
      </c>
      <c r="N310" s="216" t="s">
        <v>49</v>
      </c>
      <c r="O310" s="88"/>
      <c r="P310" s="217">
        <f>O310*H310</f>
        <v>0</v>
      </c>
      <c r="Q310" s="217">
        <v>0.00191</v>
      </c>
      <c r="R310" s="217">
        <f>Q310*H310</f>
        <v>0.0049659999999999999</v>
      </c>
      <c r="S310" s="217">
        <v>0</v>
      </c>
      <c r="T310" s="218">
        <f>S310*H310</f>
        <v>0</v>
      </c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R310" s="219" t="s">
        <v>362</v>
      </c>
      <c r="AT310" s="219" t="s">
        <v>149</v>
      </c>
      <c r="AU310" s="219" t="s">
        <v>88</v>
      </c>
      <c r="AY310" s="20" t="s">
        <v>146</v>
      </c>
      <c r="BE310" s="220">
        <f>IF(N310="základní",J310,0)</f>
        <v>0</v>
      </c>
      <c r="BF310" s="220">
        <f>IF(N310="snížená",J310,0)</f>
        <v>0</v>
      </c>
      <c r="BG310" s="220">
        <f>IF(N310="zákl. přenesená",J310,0)</f>
        <v>0</v>
      </c>
      <c r="BH310" s="220">
        <f>IF(N310="sníž. přenesená",J310,0)</f>
        <v>0</v>
      </c>
      <c r="BI310" s="220">
        <f>IF(N310="nulová",J310,0)</f>
        <v>0</v>
      </c>
      <c r="BJ310" s="20" t="s">
        <v>86</v>
      </c>
      <c r="BK310" s="220">
        <f>ROUND(I310*H310,2)</f>
        <v>0</v>
      </c>
      <c r="BL310" s="20" t="s">
        <v>362</v>
      </c>
      <c r="BM310" s="219" t="s">
        <v>4989</v>
      </c>
    </row>
    <row r="311" s="2" customFormat="1">
      <c r="A311" s="42"/>
      <c r="B311" s="43"/>
      <c r="C311" s="44"/>
      <c r="D311" s="221" t="s">
        <v>155</v>
      </c>
      <c r="E311" s="44"/>
      <c r="F311" s="222" t="s">
        <v>4990</v>
      </c>
      <c r="G311" s="44"/>
      <c r="H311" s="44"/>
      <c r="I311" s="223"/>
      <c r="J311" s="44"/>
      <c r="K311" s="44"/>
      <c r="L311" s="48"/>
      <c r="M311" s="224"/>
      <c r="N311" s="225"/>
      <c r="O311" s="88"/>
      <c r="P311" s="88"/>
      <c r="Q311" s="88"/>
      <c r="R311" s="88"/>
      <c r="S311" s="88"/>
      <c r="T311" s="89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T311" s="20" t="s">
        <v>155</v>
      </c>
      <c r="AU311" s="20" t="s">
        <v>88</v>
      </c>
    </row>
    <row r="312" s="2" customFormat="1">
      <c r="A312" s="42"/>
      <c r="B312" s="43"/>
      <c r="C312" s="44"/>
      <c r="D312" s="226" t="s">
        <v>156</v>
      </c>
      <c r="E312" s="44"/>
      <c r="F312" s="227" t="s">
        <v>4991</v>
      </c>
      <c r="G312" s="44"/>
      <c r="H312" s="44"/>
      <c r="I312" s="223"/>
      <c r="J312" s="44"/>
      <c r="K312" s="44"/>
      <c r="L312" s="48"/>
      <c r="M312" s="224"/>
      <c r="N312" s="225"/>
      <c r="O312" s="88"/>
      <c r="P312" s="88"/>
      <c r="Q312" s="88"/>
      <c r="R312" s="88"/>
      <c r="S312" s="88"/>
      <c r="T312" s="89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T312" s="20" t="s">
        <v>156</v>
      </c>
      <c r="AU312" s="20" t="s">
        <v>88</v>
      </c>
    </row>
    <row r="313" s="2" customFormat="1" ht="24.15" customHeight="1">
      <c r="A313" s="42"/>
      <c r="B313" s="43"/>
      <c r="C313" s="208" t="s">
        <v>699</v>
      </c>
      <c r="D313" s="208" t="s">
        <v>149</v>
      </c>
      <c r="E313" s="209" t="s">
        <v>4992</v>
      </c>
      <c r="F313" s="210" t="s">
        <v>4993</v>
      </c>
      <c r="G313" s="211" t="s">
        <v>265</v>
      </c>
      <c r="H313" s="212">
        <v>0.11500000000000001</v>
      </c>
      <c r="I313" s="213"/>
      <c r="J313" s="214">
        <f>ROUND(I313*H313,2)</f>
        <v>0</v>
      </c>
      <c r="K313" s="210" t="s">
        <v>152</v>
      </c>
      <c r="L313" s="48"/>
      <c r="M313" s="215" t="s">
        <v>32</v>
      </c>
      <c r="N313" s="216" t="s">
        <v>49</v>
      </c>
      <c r="O313" s="88"/>
      <c r="P313" s="217">
        <f>O313*H313</f>
        <v>0</v>
      </c>
      <c r="Q313" s="217">
        <v>0</v>
      </c>
      <c r="R313" s="217">
        <f>Q313*H313</f>
        <v>0</v>
      </c>
      <c r="S313" s="217">
        <v>0</v>
      </c>
      <c r="T313" s="218">
        <f>S313*H313</f>
        <v>0</v>
      </c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R313" s="219" t="s">
        <v>362</v>
      </c>
      <c r="AT313" s="219" t="s">
        <v>149</v>
      </c>
      <c r="AU313" s="219" t="s">
        <v>88</v>
      </c>
      <c r="AY313" s="20" t="s">
        <v>146</v>
      </c>
      <c r="BE313" s="220">
        <f>IF(N313="základní",J313,0)</f>
        <v>0</v>
      </c>
      <c r="BF313" s="220">
        <f>IF(N313="snížená",J313,0)</f>
        <v>0</v>
      </c>
      <c r="BG313" s="220">
        <f>IF(N313="zákl. přenesená",J313,0)</f>
        <v>0</v>
      </c>
      <c r="BH313" s="220">
        <f>IF(N313="sníž. přenesená",J313,0)</f>
        <v>0</v>
      </c>
      <c r="BI313" s="220">
        <f>IF(N313="nulová",J313,0)</f>
        <v>0</v>
      </c>
      <c r="BJ313" s="20" t="s">
        <v>86</v>
      </c>
      <c r="BK313" s="220">
        <f>ROUND(I313*H313,2)</f>
        <v>0</v>
      </c>
      <c r="BL313" s="20" t="s">
        <v>362</v>
      </c>
      <c r="BM313" s="219" t="s">
        <v>4994</v>
      </c>
    </row>
    <row r="314" s="2" customFormat="1">
      <c r="A314" s="42"/>
      <c r="B314" s="43"/>
      <c r="C314" s="44"/>
      <c r="D314" s="221" t="s">
        <v>155</v>
      </c>
      <c r="E314" s="44"/>
      <c r="F314" s="222" t="s">
        <v>4995</v>
      </c>
      <c r="G314" s="44"/>
      <c r="H314" s="44"/>
      <c r="I314" s="223"/>
      <c r="J314" s="44"/>
      <c r="K314" s="44"/>
      <c r="L314" s="48"/>
      <c r="M314" s="224"/>
      <c r="N314" s="225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T314" s="20" t="s">
        <v>155</v>
      </c>
      <c r="AU314" s="20" t="s">
        <v>88</v>
      </c>
    </row>
    <row r="315" s="2" customFormat="1">
      <c r="A315" s="42"/>
      <c r="B315" s="43"/>
      <c r="C315" s="44"/>
      <c r="D315" s="226" t="s">
        <v>156</v>
      </c>
      <c r="E315" s="44"/>
      <c r="F315" s="227" t="s">
        <v>4996</v>
      </c>
      <c r="G315" s="44"/>
      <c r="H315" s="44"/>
      <c r="I315" s="223"/>
      <c r="J315" s="44"/>
      <c r="K315" s="44"/>
      <c r="L315" s="48"/>
      <c r="M315" s="224"/>
      <c r="N315" s="225"/>
      <c r="O315" s="88"/>
      <c r="P315" s="88"/>
      <c r="Q315" s="88"/>
      <c r="R315" s="88"/>
      <c r="S315" s="88"/>
      <c r="T315" s="89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T315" s="20" t="s">
        <v>156</v>
      </c>
      <c r="AU315" s="20" t="s">
        <v>88</v>
      </c>
    </row>
    <row r="316" s="12" customFormat="1" ht="22.8" customHeight="1">
      <c r="A316" s="12"/>
      <c r="B316" s="192"/>
      <c r="C316" s="193"/>
      <c r="D316" s="194" t="s">
        <v>77</v>
      </c>
      <c r="E316" s="206" t="s">
        <v>1622</v>
      </c>
      <c r="F316" s="206" t="s">
        <v>1623</v>
      </c>
      <c r="G316" s="193"/>
      <c r="H316" s="193"/>
      <c r="I316" s="196"/>
      <c r="J316" s="207">
        <f>BK316</f>
        <v>0</v>
      </c>
      <c r="K316" s="193"/>
      <c r="L316" s="198"/>
      <c r="M316" s="199"/>
      <c r="N316" s="200"/>
      <c r="O316" s="200"/>
      <c r="P316" s="201">
        <f>SUM(P317:P328)</f>
        <v>0</v>
      </c>
      <c r="Q316" s="200"/>
      <c r="R316" s="201">
        <f>SUM(R317:R328)</f>
        <v>0.92528304000000006</v>
      </c>
      <c r="S316" s="200"/>
      <c r="T316" s="202">
        <f>SUM(T317:T328)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03" t="s">
        <v>88</v>
      </c>
      <c r="AT316" s="204" t="s">
        <v>77</v>
      </c>
      <c r="AU316" s="204" t="s">
        <v>86</v>
      </c>
      <c r="AY316" s="203" t="s">
        <v>146</v>
      </c>
      <c r="BK316" s="205">
        <f>SUM(BK317:BK328)</f>
        <v>0</v>
      </c>
    </row>
    <row r="317" s="2" customFormat="1" ht="24.15" customHeight="1">
      <c r="A317" s="42"/>
      <c r="B317" s="43"/>
      <c r="C317" s="208" t="s">
        <v>704</v>
      </c>
      <c r="D317" s="208" t="s">
        <v>149</v>
      </c>
      <c r="E317" s="209" t="s">
        <v>1641</v>
      </c>
      <c r="F317" s="210" t="s">
        <v>1642</v>
      </c>
      <c r="G317" s="211" t="s">
        <v>294</v>
      </c>
      <c r="H317" s="212">
        <v>56.530000000000001</v>
      </c>
      <c r="I317" s="213"/>
      <c r="J317" s="214">
        <f>ROUND(I317*H317,2)</f>
        <v>0</v>
      </c>
      <c r="K317" s="210" t="s">
        <v>152</v>
      </c>
      <c r="L317" s="48"/>
      <c r="M317" s="215" t="s">
        <v>32</v>
      </c>
      <c r="N317" s="216" t="s">
        <v>49</v>
      </c>
      <c r="O317" s="88"/>
      <c r="P317" s="217">
        <f>O317*H317</f>
        <v>0</v>
      </c>
      <c r="Q317" s="217">
        <v>0</v>
      </c>
      <c r="R317" s="217">
        <f>Q317*H317</f>
        <v>0</v>
      </c>
      <c r="S317" s="217">
        <v>0</v>
      </c>
      <c r="T317" s="218">
        <f>S317*H317</f>
        <v>0</v>
      </c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R317" s="219" t="s">
        <v>362</v>
      </c>
      <c r="AT317" s="219" t="s">
        <v>149</v>
      </c>
      <c r="AU317" s="219" t="s">
        <v>88</v>
      </c>
      <c r="AY317" s="20" t="s">
        <v>146</v>
      </c>
      <c r="BE317" s="220">
        <f>IF(N317="základní",J317,0)</f>
        <v>0</v>
      </c>
      <c r="BF317" s="220">
        <f>IF(N317="snížená",J317,0)</f>
        <v>0</v>
      </c>
      <c r="BG317" s="220">
        <f>IF(N317="zákl. přenesená",J317,0)</f>
        <v>0</v>
      </c>
      <c r="BH317" s="220">
        <f>IF(N317="sníž. přenesená",J317,0)</f>
        <v>0</v>
      </c>
      <c r="BI317" s="220">
        <f>IF(N317="nulová",J317,0)</f>
        <v>0</v>
      </c>
      <c r="BJ317" s="20" t="s">
        <v>86</v>
      </c>
      <c r="BK317" s="220">
        <f>ROUND(I317*H317,2)</f>
        <v>0</v>
      </c>
      <c r="BL317" s="20" t="s">
        <v>362</v>
      </c>
      <c r="BM317" s="219" t="s">
        <v>4997</v>
      </c>
    </row>
    <row r="318" s="2" customFormat="1">
      <c r="A318" s="42"/>
      <c r="B318" s="43"/>
      <c r="C318" s="44"/>
      <c r="D318" s="221" t="s">
        <v>155</v>
      </c>
      <c r="E318" s="44"/>
      <c r="F318" s="222" t="s">
        <v>1644</v>
      </c>
      <c r="G318" s="44"/>
      <c r="H318" s="44"/>
      <c r="I318" s="223"/>
      <c r="J318" s="44"/>
      <c r="K318" s="44"/>
      <c r="L318" s="48"/>
      <c r="M318" s="224"/>
      <c r="N318" s="225"/>
      <c r="O318" s="88"/>
      <c r="P318" s="88"/>
      <c r="Q318" s="88"/>
      <c r="R318" s="88"/>
      <c r="S318" s="88"/>
      <c r="T318" s="89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T318" s="20" t="s">
        <v>155</v>
      </c>
      <c r="AU318" s="20" t="s">
        <v>88</v>
      </c>
    </row>
    <row r="319" s="2" customFormat="1">
      <c r="A319" s="42"/>
      <c r="B319" s="43"/>
      <c r="C319" s="44"/>
      <c r="D319" s="226" t="s">
        <v>156</v>
      </c>
      <c r="E319" s="44"/>
      <c r="F319" s="227" t="s">
        <v>1645</v>
      </c>
      <c r="G319" s="44"/>
      <c r="H319" s="44"/>
      <c r="I319" s="223"/>
      <c r="J319" s="44"/>
      <c r="K319" s="44"/>
      <c r="L319" s="48"/>
      <c r="M319" s="224"/>
      <c r="N319" s="225"/>
      <c r="O319" s="88"/>
      <c r="P319" s="88"/>
      <c r="Q319" s="88"/>
      <c r="R319" s="88"/>
      <c r="S319" s="88"/>
      <c r="T319" s="89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T319" s="20" t="s">
        <v>156</v>
      </c>
      <c r="AU319" s="20" t="s">
        <v>88</v>
      </c>
    </row>
    <row r="320" s="14" customFormat="1">
      <c r="A320" s="14"/>
      <c r="B320" s="244"/>
      <c r="C320" s="245"/>
      <c r="D320" s="221" t="s">
        <v>186</v>
      </c>
      <c r="E320" s="246" t="s">
        <v>32</v>
      </c>
      <c r="F320" s="247" t="s">
        <v>1094</v>
      </c>
      <c r="G320" s="245"/>
      <c r="H320" s="246" t="s">
        <v>32</v>
      </c>
      <c r="I320" s="248"/>
      <c r="J320" s="245"/>
      <c r="K320" s="245"/>
      <c r="L320" s="249"/>
      <c r="M320" s="250"/>
      <c r="N320" s="251"/>
      <c r="O320" s="251"/>
      <c r="P320" s="251"/>
      <c r="Q320" s="251"/>
      <c r="R320" s="251"/>
      <c r="S320" s="251"/>
      <c r="T320" s="25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3" t="s">
        <v>186</v>
      </c>
      <c r="AU320" s="253" t="s">
        <v>88</v>
      </c>
      <c r="AV320" s="14" t="s">
        <v>86</v>
      </c>
      <c r="AW320" s="14" t="s">
        <v>39</v>
      </c>
      <c r="AX320" s="14" t="s">
        <v>78</v>
      </c>
      <c r="AY320" s="253" t="s">
        <v>146</v>
      </c>
    </row>
    <row r="321" s="13" customFormat="1">
      <c r="A321" s="13"/>
      <c r="B321" s="229"/>
      <c r="C321" s="230"/>
      <c r="D321" s="221" t="s">
        <v>186</v>
      </c>
      <c r="E321" s="231" t="s">
        <v>32</v>
      </c>
      <c r="F321" s="232" t="s">
        <v>4998</v>
      </c>
      <c r="G321" s="230"/>
      <c r="H321" s="233">
        <v>56.530000000000001</v>
      </c>
      <c r="I321" s="234"/>
      <c r="J321" s="230"/>
      <c r="K321" s="230"/>
      <c r="L321" s="235"/>
      <c r="M321" s="236"/>
      <c r="N321" s="237"/>
      <c r="O321" s="237"/>
      <c r="P321" s="237"/>
      <c r="Q321" s="237"/>
      <c r="R321" s="237"/>
      <c r="S321" s="237"/>
      <c r="T321" s="238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9" t="s">
        <v>186</v>
      </c>
      <c r="AU321" s="239" t="s">
        <v>88</v>
      </c>
      <c r="AV321" s="13" t="s">
        <v>88</v>
      </c>
      <c r="AW321" s="13" t="s">
        <v>39</v>
      </c>
      <c r="AX321" s="13" t="s">
        <v>86</v>
      </c>
      <c r="AY321" s="239" t="s">
        <v>146</v>
      </c>
    </row>
    <row r="322" s="2" customFormat="1" ht="24.15" customHeight="1">
      <c r="A322" s="42"/>
      <c r="B322" s="43"/>
      <c r="C322" s="265" t="s">
        <v>712</v>
      </c>
      <c r="D322" s="265" t="s">
        <v>286</v>
      </c>
      <c r="E322" s="266" t="s">
        <v>1647</v>
      </c>
      <c r="F322" s="267" t="s">
        <v>1648</v>
      </c>
      <c r="G322" s="268" t="s">
        <v>294</v>
      </c>
      <c r="H322" s="269">
        <v>62.183</v>
      </c>
      <c r="I322" s="270"/>
      <c r="J322" s="271">
        <f>ROUND(I322*H322,2)</f>
        <v>0</v>
      </c>
      <c r="K322" s="267" t="s">
        <v>152</v>
      </c>
      <c r="L322" s="272"/>
      <c r="M322" s="273" t="s">
        <v>32</v>
      </c>
      <c r="N322" s="274" t="s">
        <v>49</v>
      </c>
      <c r="O322" s="88"/>
      <c r="P322" s="217">
        <f>O322*H322</f>
        <v>0</v>
      </c>
      <c r="Q322" s="217">
        <v>0.014880000000000001</v>
      </c>
      <c r="R322" s="217">
        <f>Q322*H322</f>
        <v>0.92528304000000006</v>
      </c>
      <c r="S322" s="217">
        <v>0</v>
      </c>
      <c r="T322" s="218">
        <f>S322*H322</f>
        <v>0</v>
      </c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R322" s="219" t="s">
        <v>538</v>
      </c>
      <c r="AT322" s="219" t="s">
        <v>286</v>
      </c>
      <c r="AU322" s="219" t="s">
        <v>88</v>
      </c>
      <c r="AY322" s="20" t="s">
        <v>146</v>
      </c>
      <c r="BE322" s="220">
        <f>IF(N322="základní",J322,0)</f>
        <v>0</v>
      </c>
      <c r="BF322" s="220">
        <f>IF(N322="snížená",J322,0)</f>
        <v>0</v>
      </c>
      <c r="BG322" s="220">
        <f>IF(N322="zákl. přenesená",J322,0)</f>
        <v>0</v>
      </c>
      <c r="BH322" s="220">
        <f>IF(N322="sníž. přenesená",J322,0)</f>
        <v>0</v>
      </c>
      <c r="BI322" s="220">
        <f>IF(N322="nulová",J322,0)</f>
        <v>0</v>
      </c>
      <c r="BJ322" s="20" t="s">
        <v>86</v>
      </c>
      <c r="BK322" s="220">
        <f>ROUND(I322*H322,2)</f>
        <v>0</v>
      </c>
      <c r="BL322" s="20" t="s">
        <v>362</v>
      </c>
      <c r="BM322" s="219" t="s">
        <v>4999</v>
      </c>
    </row>
    <row r="323" s="2" customFormat="1">
      <c r="A323" s="42"/>
      <c r="B323" s="43"/>
      <c r="C323" s="44"/>
      <c r="D323" s="221" t="s">
        <v>155</v>
      </c>
      <c r="E323" s="44"/>
      <c r="F323" s="222" t="s">
        <v>1648</v>
      </c>
      <c r="G323" s="44"/>
      <c r="H323" s="44"/>
      <c r="I323" s="223"/>
      <c r="J323" s="44"/>
      <c r="K323" s="44"/>
      <c r="L323" s="48"/>
      <c r="M323" s="224"/>
      <c r="N323" s="225"/>
      <c r="O323" s="88"/>
      <c r="P323" s="88"/>
      <c r="Q323" s="88"/>
      <c r="R323" s="88"/>
      <c r="S323" s="88"/>
      <c r="T323" s="89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T323" s="20" t="s">
        <v>155</v>
      </c>
      <c r="AU323" s="20" t="s">
        <v>88</v>
      </c>
    </row>
    <row r="324" s="2" customFormat="1">
      <c r="A324" s="42"/>
      <c r="B324" s="43"/>
      <c r="C324" s="44"/>
      <c r="D324" s="221" t="s">
        <v>162</v>
      </c>
      <c r="E324" s="44"/>
      <c r="F324" s="228" t="s">
        <v>1183</v>
      </c>
      <c r="G324" s="44"/>
      <c r="H324" s="44"/>
      <c r="I324" s="223"/>
      <c r="J324" s="44"/>
      <c r="K324" s="44"/>
      <c r="L324" s="48"/>
      <c r="M324" s="224"/>
      <c r="N324" s="225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T324" s="20" t="s">
        <v>162</v>
      </c>
      <c r="AU324" s="20" t="s">
        <v>88</v>
      </c>
    </row>
    <row r="325" s="13" customFormat="1">
      <c r="A325" s="13"/>
      <c r="B325" s="229"/>
      <c r="C325" s="230"/>
      <c r="D325" s="221" t="s">
        <v>186</v>
      </c>
      <c r="E325" s="230"/>
      <c r="F325" s="232" t="s">
        <v>5000</v>
      </c>
      <c r="G325" s="230"/>
      <c r="H325" s="233">
        <v>62.183</v>
      </c>
      <c r="I325" s="234"/>
      <c r="J325" s="230"/>
      <c r="K325" s="230"/>
      <c r="L325" s="235"/>
      <c r="M325" s="236"/>
      <c r="N325" s="237"/>
      <c r="O325" s="237"/>
      <c r="P325" s="237"/>
      <c r="Q325" s="237"/>
      <c r="R325" s="237"/>
      <c r="S325" s="237"/>
      <c r="T325" s="238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9" t="s">
        <v>186</v>
      </c>
      <c r="AU325" s="239" t="s">
        <v>88</v>
      </c>
      <c r="AV325" s="13" t="s">
        <v>88</v>
      </c>
      <c r="AW325" s="13" t="s">
        <v>4</v>
      </c>
      <c r="AX325" s="13" t="s">
        <v>86</v>
      </c>
      <c r="AY325" s="239" t="s">
        <v>146</v>
      </c>
    </row>
    <row r="326" s="2" customFormat="1" ht="24.15" customHeight="1">
      <c r="A326" s="42"/>
      <c r="B326" s="43"/>
      <c r="C326" s="208" t="s">
        <v>717</v>
      </c>
      <c r="D326" s="208" t="s">
        <v>149</v>
      </c>
      <c r="E326" s="209" t="s">
        <v>5001</v>
      </c>
      <c r="F326" s="210" t="s">
        <v>5002</v>
      </c>
      <c r="G326" s="211" t="s">
        <v>265</v>
      </c>
      <c r="H326" s="212">
        <v>0.92500000000000004</v>
      </c>
      <c r="I326" s="213"/>
      <c r="J326" s="214">
        <f>ROUND(I326*H326,2)</f>
        <v>0</v>
      </c>
      <c r="K326" s="210" t="s">
        <v>152</v>
      </c>
      <c r="L326" s="48"/>
      <c r="M326" s="215" t="s">
        <v>32</v>
      </c>
      <c r="N326" s="216" t="s">
        <v>49</v>
      </c>
      <c r="O326" s="88"/>
      <c r="P326" s="217">
        <f>O326*H326</f>
        <v>0</v>
      </c>
      <c r="Q326" s="217">
        <v>0</v>
      </c>
      <c r="R326" s="217">
        <f>Q326*H326</f>
        <v>0</v>
      </c>
      <c r="S326" s="217">
        <v>0</v>
      </c>
      <c r="T326" s="218">
        <f>S326*H326</f>
        <v>0</v>
      </c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R326" s="219" t="s">
        <v>362</v>
      </c>
      <c r="AT326" s="219" t="s">
        <v>149</v>
      </c>
      <c r="AU326" s="219" t="s">
        <v>88</v>
      </c>
      <c r="AY326" s="20" t="s">
        <v>146</v>
      </c>
      <c r="BE326" s="220">
        <f>IF(N326="základní",J326,0)</f>
        <v>0</v>
      </c>
      <c r="BF326" s="220">
        <f>IF(N326="snížená",J326,0)</f>
        <v>0</v>
      </c>
      <c r="BG326" s="220">
        <f>IF(N326="zákl. přenesená",J326,0)</f>
        <v>0</v>
      </c>
      <c r="BH326" s="220">
        <f>IF(N326="sníž. přenesená",J326,0)</f>
        <v>0</v>
      </c>
      <c r="BI326" s="220">
        <f>IF(N326="nulová",J326,0)</f>
        <v>0</v>
      </c>
      <c r="BJ326" s="20" t="s">
        <v>86</v>
      </c>
      <c r="BK326" s="220">
        <f>ROUND(I326*H326,2)</f>
        <v>0</v>
      </c>
      <c r="BL326" s="20" t="s">
        <v>362</v>
      </c>
      <c r="BM326" s="219" t="s">
        <v>5003</v>
      </c>
    </row>
    <row r="327" s="2" customFormat="1">
      <c r="A327" s="42"/>
      <c r="B327" s="43"/>
      <c r="C327" s="44"/>
      <c r="D327" s="221" t="s">
        <v>155</v>
      </c>
      <c r="E327" s="44"/>
      <c r="F327" s="222" t="s">
        <v>5004</v>
      </c>
      <c r="G327" s="44"/>
      <c r="H327" s="44"/>
      <c r="I327" s="223"/>
      <c r="J327" s="44"/>
      <c r="K327" s="44"/>
      <c r="L327" s="48"/>
      <c r="M327" s="224"/>
      <c r="N327" s="225"/>
      <c r="O327" s="88"/>
      <c r="P327" s="88"/>
      <c r="Q327" s="88"/>
      <c r="R327" s="88"/>
      <c r="S327" s="88"/>
      <c r="T327" s="89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T327" s="20" t="s">
        <v>155</v>
      </c>
      <c r="AU327" s="20" t="s">
        <v>88</v>
      </c>
    </row>
    <row r="328" s="2" customFormat="1">
      <c r="A328" s="42"/>
      <c r="B328" s="43"/>
      <c r="C328" s="44"/>
      <c r="D328" s="226" t="s">
        <v>156</v>
      </c>
      <c r="E328" s="44"/>
      <c r="F328" s="227" t="s">
        <v>5005</v>
      </c>
      <c r="G328" s="44"/>
      <c r="H328" s="44"/>
      <c r="I328" s="223"/>
      <c r="J328" s="44"/>
      <c r="K328" s="44"/>
      <c r="L328" s="48"/>
      <c r="M328" s="224"/>
      <c r="N328" s="225"/>
      <c r="O328" s="88"/>
      <c r="P328" s="88"/>
      <c r="Q328" s="88"/>
      <c r="R328" s="88"/>
      <c r="S328" s="88"/>
      <c r="T328" s="89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T328" s="20" t="s">
        <v>156</v>
      </c>
      <c r="AU328" s="20" t="s">
        <v>88</v>
      </c>
    </row>
    <row r="329" s="12" customFormat="1" ht="22.8" customHeight="1">
      <c r="A329" s="12"/>
      <c r="B329" s="192"/>
      <c r="C329" s="193"/>
      <c r="D329" s="194" t="s">
        <v>77</v>
      </c>
      <c r="E329" s="206" t="s">
        <v>2490</v>
      </c>
      <c r="F329" s="206" t="s">
        <v>2491</v>
      </c>
      <c r="G329" s="193"/>
      <c r="H329" s="193"/>
      <c r="I329" s="196"/>
      <c r="J329" s="207">
        <f>BK329</f>
        <v>0</v>
      </c>
      <c r="K329" s="193"/>
      <c r="L329" s="198"/>
      <c r="M329" s="199"/>
      <c r="N329" s="200"/>
      <c r="O329" s="200"/>
      <c r="P329" s="201">
        <f>SUM(P330:P340)</f>
        <v>0</v>
      </c>
      <c r="Q329" s="200"/>
      <c r="R329" s="201">
        <f>SUM(R330:R340)</f>
        <v>0.01806255</v>
      </c>
      <c r="S329" s="200"/>
      <c r="T329" s="202">
        <f>SUM(T330:T340)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03" t="s">
        <v>88</v>
      </c>
      <c r="AT329" s="204" t="s">
        <v>77</v>
      </c>
      <c r="AU329" s="204" t="s">
        <v>86</v>
      </c>
      <c r="AY329" s="203" t="s">
        <v>146</v>
      </c>
      <c r="BK329" s="205">
        <f>SUM(BK330:BK340)</f>
        <v>0</v>
      </c>
    </row>
    <row r="330" s="2" customFormat="1" ht="24.15" customHeight="1">
      <c r="A330" s="42"/>
      <c r="B330" s="43"/>
      <c r="C330" s="208" t="s">
        <v>724</v>
      </c>
      <c r="D330" s="208" t="s">
        <v>149</v>
      </c>
      <c r="E330" s="209" t="s">
        <v>2493</v>
      </c>
      <c r="F330" s="210" t="s">
        <v>2494</v>
      </c>
      <c r="G330" s="211" t="s">
        <v>294</v>
      </c>
      <c r="H330" s="212">
        <v>120.417</v>
      </c>
      <c r="I330" s="213"/>
      <c r="J330" s="214">
        <f>ROUND(I330*H330,2)</f>
        <v>0</v>
      </c>
      <c r="K330" s="210" t="s">
        <v>152</v>
      </c>
      <c r="L330" s="48"/>
      <c r="M330" s="215" t="s">
        <v>32</v>
      </c>
      <c r="N330" s="216" t="s">
        <v>49</v>
      </c>
      <c r="O330" s="88"/>
      <c r="P330" s="217">
        <f>O330*H330</f>
        <v>0</v>
      </c>
      <c r="Q330" s="217">
        <v>0.00014999999999999999</v>
      </c>
      <c r="R330" s="217">
        <f>Q330*H330</f>
        <v>0.01806255</v>
      </c>
      <c r="S330" s="217">
        <v>0</v>
      </c>
      <c r="T330" s="218">
        <f>S330*H330</f>
        <v>0</v>
      </c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R330" s="219" t="s">
        <v>362</v>
      </c>
      <c r="AT330" s="219" t="s">
        <v>149</v>
      </c>
      <c r="AU330" s="219" t="s">
        <v>88</v>
      </c>
      <c r="AY330" s="20" t="s">
        <v>146</v>
      </c>
      <c r="BE330" s="220">
        <f>IF(N330="základní",J330,0)</f>
        <v>0</v>
      </c>
      <c r="BF330" s="220">
        <f>IF(N330="snížená",J330,0)</f>
        <v>0</v>
      </c>
      <c r="BG330" s="220">
        <f>IF(N330="zákl. přenesená",J330,0)</f>
        <v>0</v>
      </c>
      <c r="BH330" s="220">
        <f>IF(N330="sníž. přenesená",J330,0)</f>
        <v>0</v>
      </c>
      <c r="BI330" s="220">
        <f>IF(N330="nulová",J330,0)</f>
        <v>0</v>
      </c>
      <c r="BJ330" s="20" t="s">
        <v>86</v>
      </c>
      <c r="BK330" s="220">
        <f>ROUND(I330*H330,2)</f>
        <v>0</v>
      </c>
      <c r="BL330" s="20" t="s">
        <v>362</v>
      </c>
      <c r="BM330" s="219" t="s">
        <v>5006</v>
      </c>
    </row>
    <row r="331" s="2" customFormat="1">
      <c r="A331" s="42"/>
      <c r="B331" s="43"/>
      <c r="C331" s="44"/>
      <c r="D331" s="221" t="s">
        <v>155</v>
      </c>
      <c r="E331" s="44"/>
      <c r="F331" s="222" t="s">
        <v>2496</v>
      </c>
      <c r="G331" s="44"/>
      <c r="H331" s="44"/>
      <c r="I331" s="223"/>
      <c r="J331" s="44"/>
      <c r="K331" s="44"/>
      <c r="L331" s="48"/>
      <c r="M331" s="224"/>
      <c r="N331" s="225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0" t="s">
        <v>155</v>
      </c>
      <c r="AU331" s="20" t="s">
        <v>88</v>
      </c>
    </row>
    <row r="332" s="2" customFormat="1">
      <c r="A332" s="42"/>
      <c r="B332" s="43"/>
      <c r="C332" s="44"/>
      <c r="D332" s="226" t="s">
        <v>156</v>
      </c>
      <c r="E332" s="44"/>
      <c r="F332" s="227" t="s">
        <v>2497</v>
      </c>
      <c r="G332" s="44"/>
      <c r="H332" s="44"/>
      <c r="I332" s="223"/>
      <c r="J332" s="44"/>
      <c r="K332" s="44"/>
      <c r="L332" s="48"/>
      <c r="M332" s="224"/>
      <c r="N332" s="225"/>
      <c r="O332" s="88"/>
      <c r="P332" s="88"/>
      <c r="Q332" s="88"/>
      <c r="R332" s="88"/>
      <c r="S332" s="88"/>
      <c r="T332" s="89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T332" s="20" t="s">
        <v>156</v>
      </c>
      <c r="AU332" s="20" t="s">
        <v>88</v>
      </c>
    </row>
    <row r="333" s="14" customFormat="1">
      <c r="A333" s="14"/>
      <c r="B333" s="244"/>
      <c r="C333" s="245"/>
      <c r="D333" s="221" t="s">
        <v>186</v>
      </c>
      <c r="E333" s="246" t="s">
        <v>32</v>
      </c>
      <c r="F333" s="247" t="s">
        <v>1094</v>
      </c>
      <c r="G333" s="245"/>
      <c r="H333" s="246" t="s">
        <v>32</v>
      </c>
      <c r="I333" s="248"/>
      <c r="J333" s="245"/>
      <c r="K333" s="245"/>
      <c r="L333" s="249"/>
      <c r="M333" s="250"/>
      <c r="N333" s="251"/>
      <c r="O333" s="251"/>
      <c r="P333" s="251"/>
      <c r="Q333" s="251"/>
      <c r="R333" s="251"/>
      <c r="S333" s="251"/>
      <c r="T333" s="252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3" t="s">
        <v>186</v>
      </c>
      <c r="AU333" s="253" t="s">
        <v>88</v>
      </c>
      <c r="AV333" s="14" t="s">
        <v>86</v>
      </c>
      <c r="AW333" s="14" t="s">
        <v>39</v>
      </c>
      <c r="AX333" s="14" t="s">
        <v>78</v>
      </c>
      <c r="AY333" s="253" t="s">
        <v>146</v>
      </c>
    </row>
    <row r="334" s="13" customFormat="1">
      <c r="A334" s="13"/>
      <c r="B334" s="229"/>
      <c r="C334" s="230"/>
      <c r="D334" s="221" t="s">
        <v>186</v>
      </c>
      <c r="E334" s="231" t="s">
        <v>32</v>
      </c>
      <c r="F334" s="232" t="s">
        <v>4998</v>
      </c>
      <c r="G334" s="230"/>
      <c r="H334" s="233">
        <v>56.530000000000001</v>
      </c>
      <c r="I334" s="234"/>
      <c r="J334" s="230"/>
      <c r="K334" s="230"/>
      <c r="L334" s="235"/>
      <c r="M334" s="236"/>
      <c r="N334" s="237"/>
      <c r="O334" s="237"/>
      <c r="P334" s="237"/>
      <c r="Q334" s="237"/>
      <c r="R334" s="237"/>
      <c r="S334" s="237"/>
      <c r="T334" s="238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9" t="s">
        <v>186</v>
      </c>
      <c r="AU334" s="239" t="s">
        <v>88</v>
      </c>
      <c r="AV334" s="13" t="s">
        <v>88</v>
      </c>
      <c r="AW334" s="13" t="s">
        <v>39</v>
      </c>
      <c r="AX334" s="13" t="s">
        <v>78</v>
      </c>
      <c r="AY334" s="239" t="s">
        <v>146</v>
      </c>
    </row>
    <row r="335" s="14" customFormat="1">
      <c r="A335" s="14"/>
      <c r="B335" s="244"/>
      <c r="C335" s="245"/>
      <c r="D335" s="221" t="s">
        <v>186</v>
      </c>
      <c r="E335" s="246" t="s">
        <v>32</v>
      </c>
      <c r="F335" s="247" t="s">
        <v>5007</v>
      </c>
      <c r="G335" s="245"/>
      <c r="H335" s="246" t="s">
        <v>32</v>
      </c>
      <c r="I335" s="248"/>
      <c r="J335" s="245"/>
      <c r="K335" s="245"/>
      <c r="L335" s="249"/>
      <c r="M335" s="250"/>
      <c r="N335" s="251"/>
      <c r="O335" s="251"/>
      <c r="P335" s="251"/>
      <c r="Q335" s="251"/>
      <c r="R335" s="251"/>
      <c r="S335" s="251"/>
      <c r="T335" s="25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3" t="s">
        <v>186</v>
      </c>
      <c r="AU335" s="253" t="s">
        <v>88</v>
      </c>
      <c r="AV335" s="14" t="s">
        <v>86</v>
      </c>
      <c r="AW335" s="14" t="s">
        <v>39</v>
      </c>
      <c r="AX335" s="14" t="s">
        <v>78</v>
      </c>
      <c r="AY335" s="253" t="s">
        <v>146</v>
      </c>
    </row>
    <row r="336" s="14" customFormat="1">
      <c r="A336" s="14"/>
      <c r="B336" s="244"/>
      <c r="C336" s="245"/>
      <c r="D336" s="221" t="s">
        <v>186</v>
      </c>
      <c r="E336" s="246" t="s">
        <v>32</v>
      </c>
      <c r="F336" s="247" t="s">
        <v>5008</v>
      </c>
      <c r="G336" s="245"/>
      <c r="H336" s="246" t="s">
        <v>32</v>
      </c>
      <c r="I336" s="248"/>
      <c r="J336" s="245"/>
      <c r="K336" s="245"/>
      <c r="L336" s="249"/>
      <c r="M336" s="250"/>
      <c r="N336" s="251"/>
      <c r="O336" s="251"/>
      <c r="P336" s="251"/>
      <c r="Q336" s="251"/>
      <c r="R336" s="251"/>
      <c r="S336" s="251"/>
      <c r="T336" s="25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3" t="s">
        <v>186</v>
      </c>
      <c r="AU336" s="253" t="s">
        <v>88</v>
      </c>
      <c r="AV336" s="14" t="s">
        <v>86</v>
      </c>
      <c r="AW336" s="14" t="s">
        <v>39</v>
      </c>
      <c r="AX336" s="14" t="s">
        <v>78</v>
      </c>
      <c r="AY336" s="253" t="s">
        <v>146</v>
      </c>
    </row>
    <row r="337" s="13" customFormat="1">
      <c r="A337" s="13"/>
      <c r="B337" s="229"/>
      <c r="C337" s="230"/>
      <c r="D337" s="221" t="s">
        <v>186</v>
      </c>
      <c r="E337" s="231" t="s">
        <v>32</v>
      </c>
      <c r="F337" s="232" t="s">
        <v>5009</v>
      </c>
      <c r="G337" s="230"/>
      <c r="H337" s="233">
        <v>17.489999999999998</v>
      </c>
      <c r="I337" s="234"/>
      <c r="J337" s="230"/>
      <c r="K337" s="230"/>
      <c r="L337" s="235"/>
      <c r="M337" s="236"/>
      <c r="N337" s="237"/>
      <c r="O337" s="237"/>
      <c r="P337" s="237"/>
      <c r="Q337" s="237"/>
      <c r="R337" s="237"/>
      <c r="S337" s="237"/>
      <c r="T337" s="238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9" t="s">
        <v>186</v>
      </c>
      <c r="AU337" s="239" t="s">
        <v>88</v>
      </c>
      <c r="AV337" s="13" t="s">
        <v>88</v>
      </c>
      <c r="AW337" s="13" t="s">
        <v>39</v>
      </c>
      <c r="AX337" s="13" t="s">
        <v>78</v>
      </c>
      <c r="AY337" s="239" t="s">
        <v>146</v>
      </c>
    </row>
    <row r="338" s="14" customFormat="1">
      <c r="A338" s="14"/>
      <c r="B338" s="244"/>
      <c r="C338" s="245"/>
      <c r="D338" s="221" t="s">
        <v>186</v>
      </c>
      <c r="E338" s="246" t="s">
        <v>32</v>
      </c>
      <c r="F338" s="247" t="s">
        <v>1089</v>
      </c>
      <c r="G338" s="245"/>
      <c r="H338" s="246" t="s">
        <v>32</v>
      </c>
      <c r="I338" s="248"/>
      <c r="J338" s="245"/>
      <c r="K338" s="245"/>
      <c r="L338" s="249"/>
      <c r="M338" s="250"/>
      <c r="N338" s="251"/>
      <c r="O338" s="251"/>
      <c r="P338" s="251"/>
      <c r="Q338" s="251"/>
      <c r="R338" s="251"/>
      <c r="S338" s="251"/>
      <c r="T338" s="25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3" t="s">
        <v>186</v>
      </c>
      <c r="AU338" s="253" t="s">
        <v>88</v>
      </c>
      <c r="AV338" s="14" t="s">
        <v>86</v>
      </c>
      <c r="AW338" s="14" t="s">
        <v>39</v>
      </c>
      <c r="AX338" s="14" t="s">
        <v>78</v>
      </c>
      <c r="AY338" s="253" t="s">
        <v>146</v>
      </c>
    </row>
    <row r="339" s="13" customFormat="1">
      <c r="A339" s="13"/>
      <c r="B339" s="229"/>
      <c r="C339" s="230"/>
      <c r="D339" s="221" t="s">
        <v>186</v>
      </c>
      <c r="E339" s="231" t="s">
        <v>32</v>
      </c>
      <c r="F339" s="232" t="s">
        <v>5010</v>
      </c>
      <c r="G339" s="230"/>
      <c r="H339" s="233">
        <v>46.396999999999998</v>
      </c>
      <c r="I339" s="234"/>
      <c r="J339" s="230"/>
      <c r="K339" s="230"/>
      <c r="L339" s="235"/>
      <c r="M339" s="236"/>
      <c r="N339" s="237"/>
      <c r="O339" s="237"/>
      <c r="P339" s="237"/>
      <c r="Q339" s="237"/>
      <c r="R339" s="237"/>
      <c r="S339" s="237"/>
      <c r="T339" s="238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9" t="s">
        <v>186</v>
      </c>
      <c r="AU339" s="239" t="s">
        <v>88</v>
      </c>
      <c r="AV339" s="13" t="s">
        <v>88</v>
      </c>
      <c r="AW339" s="13" t="s">
        <v>39</v>
      </c>
      <c r="AX339" s="13" t="s">
        <v>78</v>
      </c>
      <c r="AY339" s="239" t="s">
        <v>146</v>
      </c>
    </row>
    <row r="340" s="15" customFormat="1">
      <c r="A340" s="15"/>
      <c r="B340" s="254"/>
      <c r="C340" s="255"/>
      <c r="D340" s="221" t="s">
        <v>186</v>
      </c>
      <c r="E340" s="256" t="s">
        <v>32</v>
      </c>
      <c r="F340" s="257" t="s">
        <v>256</v>
      </c>
      <c r="G340" s="255"/>
      <c r="H340" s="258">
        <v>120.417</v>
      </c>
      <c r="I340" s="259"/>
      <c r="J340" s="255"/>
      <c r="K340" s="255"/>
      <c r="L340" s="260"/>
      <c r="M340" s="261"/>
      <c r="N340" s="262"/>
      <c r="O340" s="262"/>
      <c r="P340" s="262"/>
      <c r="Q340" s="262"/>
      <c r="R340" s="262"/>
      <c r="S340" s="262"/>
      <c r="T340" s="263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4" t="s">
        <v>186</v>
      </c>
      <c r="AU340" s="264" t="s">
        <v>88</v>
      </c>
      <c r="AV340" s="15" t="s">
        <v>171</v>
      </c>
      <c r="AW340" s="15" t="s">
        <v>39</v>
      </c>
      <c r="AX340" s="15" t="s">
        <v>86</v>
      </c>
      <c r="AY340" s="264" t="s">
        <v>146</v>
      </c>
    </row>
    <row r="341" s="12" customFormat="1" ht="25.92" customHeight="1">
      <c r="A341" s="12"/>
      <c r="B341" s="192"/>
      <c r="C341" s="193"/>
      <c r="D341" s="194" t="s">
        <v>77</v>
      </c>
      <c r="E341" s="195" t="s">
        <v>2693</v>
      </c>
      <c r="F341" s="195" t="s">
        <v>2694</v>
      </c>
      <c r="G341" s="193"/>
      <c r="H341" s="193"/>
      <c r="I341" s="196"/>
      <c r="J341" s="197">
        <f>BK341</f>
        <v>0</v>
      </c>
      <c r="K341" s="193"/>
      <c r="L341" s="198"/>
      <c r="M341" s="199"/>
      <c r="N341" s="200"/>
      <c r="O341" s="200"/>
      <c r="P341" s="201">
        <f>SUM(P342:P345)</f>
        <v>0</v>
      </c>
      <c r="Q341" s="200"/>
      <c r="R341" s="201">
        <f>SUM(R342:R345)</f>
        <v>0</v>
      </c>
      <c r="S341" s="200"/>
      <c r="T341" s="202">
        <f>SUM(T342:T345)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03" t="s">
        <v>171</v>
      </c>
      <c r="AT341" s="204" t="s">
        <v>77</v>
      </c>
      <c r="AU341" s="204" t="s">
        <v>78</v>
      </c>
      <c r="AY341" s="203" t="s">
        <v>146</v>
      </c>
      <c r="BK341" s="205">
        <f>SUM(BK342:BK345)</f>
        <v>0</v>
      </c>
    </row>
    <row r="342" s="2" customFormat="1" ht="21.75" customHeight="1">
      <c r="A342" s="42"/>
      <c r="B342" s="43"/>
      <c r="C342" s="208" t="s">
        <v>732</v>
      </c>
      <c r="D342" s="208" t="s">
        <v>149</v>
      </c>
      <c r="E342" s="209" t="s">
        <v>2696</v>
      </c>
      <c r="F342" s="210" t="s">
        <v>2697</v>
      </c>
      <c r="G342" s="211" t="s">
        <v>2698</v>
      </c>
      <c r="H342" s="212">
        <v>119</v>
      </c>
      <c r="I342" s="213"/>
      <c r="J342" s="214">
        <f>ROUND(I342*H342,2)</f>
        <v>0</v>
      </c>
      <c r="K342" s="210" t="s">
        <v>152</v>
      </c>
      <c r="L342" s="48"/>
      <c r="M342" s="215" t="s">
        <v>32</v>
      </c>
      <c r="N342" s="216" t="s">
        <v>49</v>
      </c>
      <c r="O342" s="88"/>
      <c r="P342" s="217">
        <f>O342*H342</f>
        <v>0</v>
      </c>
      <c r="Q342" s="217">
        <v>0</v>
      </c>
      <c r="R342" s="217">
        <f>Q342*H342</f>
        <v>0</v>
      </c>
      <c r="S342" s="217">
        <v>0</v>
      </c>
      <c r="T342" s="218">
        <f>S342*H342</f>
        <v>0</v>
      </c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R342" s="219" t="s">
        <v>2699</v>
      </c>
      <c r="AT342" s="219" t="s">
        <v>149</v>
      </c>
      <c r="AU342" s="219" t="s">
        <v>86</v>
      </c>
      <c r="AY342" s="20" t="s">
        <v>146</v>
      </c>
      <c r="BE342" s="220">
        <f>IF(N342="základní",J342,0)</f>
        <v>0</v>
      </c>
      <c r="BF342" s="220">
        <f>IF(N342="snížená",J342,0)</f>
        <v>0</v>
      </c>
      <c r="BG342" s="220">
        <f>IF(N342="zákl. přenesená",J342,0)</f>
        <v>0</v>
      </c>
      <c r="BH342" s="220">
        <f>IF(N342="sníž. přenesená",J342,0)</f>
        <v>0</v>
      </c>
      <c r="BI342" s="220">
        <f>IF(N342="nulová",J342,0)</f>
        <v>0</v>
      </c>
      <c r="BJ342" s="20" t="s">
        <v>86</v>
      </c>
      <c r="BK342" s="220">
        <f>ROUND(I342*H342,2)</f>
        <v>0</v>
      </c>
      <c r="BL342" s="20" t="s">
        <v>2699</v>
      </c>
      <c r="BM342" s="219" t="s">
        <v>5011</v>
      </c>
    </row>
    <row r="343" s="2" customFormat="1">
      <c r="A343" s="42"/>
      <c r="B343" s="43"/>
      <c r="C343" s="44"/>
      <c r="D343" s="221" t="s">
        <v>155</v>
      </c>
      <c r="E343" s="44"/>
      <c r="F343" s="222" t="s">
        <v>2701</v>
      </c>
      <c r="G343" s="44"/>
      <c r="H343" s="44"/>
      <c r="I343" s="223"/>
      <c r="J343" s="44"/>
      <c r="K343" s="44"/>
      <c r="L343" s="48"/>
      <c r="M343" s="224"/>
      <c r="N343" s="225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T343" s="20" t="s">
        <v>155</v>
      </c>
      <c r="AU343" s="20" t="s">
        <v>86</v>
      </c>
    </row>
    <row r="344" s="2" customFormat="1">
      <c r="A344" s="42"/>
      <c r="B344" s="43"/>
      <c r="C344" s="44"/>
      <c r="D344" s="226" t="s">
        <v>156</v>
      </c>
      <c r="E344" s="44"/>
      <c r="F344" s="227" t="s">
        <v>2702</v>
      </c>
      <c r="G344" s="44"/>
      <c r="H344" s="44"/>
      <c r="I344" s="223"/>
      <c r="J344" s="44"/>
      <c r="K344" s="44"/>
      <c r="L344" s="48"/>
      <c r="M344" s="224"/>
      <c r="N344" s="225"/>
      <c r="O344" s="88"/>
      <c r="P344" s="88"/>
      <c r="Q344" s="88"/>
      <c r="R344" s="88"/>
      <c r="S344" s="88"/>
      <c r="T344" s="89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T344" s="20" t="s">
        <v>156</v>
      </c>
      <c r="AU344" s="20" t="s">
        <v>86</v>
      </c>
    </row>
    <row r="345" s="13" customFormat="1">
      <c r="A345" s="13"/>
      <c r="B345" s="229"/>
      <c r="C345" s="230"/>
      <c r="D345" s="221" t="s">
        <v>186</v>
      </c>
      <c r="E345" s="231" t="s">
        <v>32</v>
      </c>
      <c r="F345" s="232" t="s">
        <v>5012</v>
      </c>
      <c r="G345" s="230"/>
      <c r="H345" s="233">
        <v>119</v>
      </c>
      <c r="I345" s="234"/>
      <c r="J345" s="230"/>
      <c r="K345" s="230"/>
      <c r="L345" s="235"/>
      <c r="M345" s="287"/>
      <c r="N345" s="288"/>
      <c r="O345" s="288"/>
      <c r="P345" s="288"/>
      <c r="Q345" s="288"/>
      <c r="R345" s="288"/>
      <c r="S345" s="288"/>
      <c r="T345" s="289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9" t="s">
        <v>186</v>
      </c>
      <c r="AU345" s="239" t="s">
        <v>86</v>
      </c>
      <c r="AV345" s="13" t="s">
        <v>88</v>
      </c>
      <c r="AW345" s="13" t="s">
        <v>39</v>
      </c>
      <c r="AX345" s="13" t="s">
        <v>86</v>
      </c>
      <c r="AY345" s="239" t="s">
        <v>146</v>
      </c>
    </row>
    <row r="346" s="2" customFormat="1" ht="6.96" customHeight="1">
      <c r="A346" s="42"/>
      <c r="B346" s="63"/>
      <c r="C346" s="64"/>
      <c r="D346" s="64"/>
      <c r="E346" s="64"/>
      <c r="F346" s="64"/>
      <c r="G346" s="64"/>
      <c r="H346" s="64"/>
      <c r="I346" s="64"/>
      <c r="J346" s="64"/>
      <c r="K346" s="64"/>
      <c r="L346" s="48"/>
      <c r="M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</row>
  </sheetData>
  <sheetProtection sheet="1" autoFilter="0" formatColumns="0" formatRows="0" objects="1" scenarios="1" spinCount="100000" saltValue="JrAsWCAzjAuZDJrdZkdBW4Ftc8k2teU7Hd9HL21wRU04decRSFb8cSLaIDsnaCv3QSpDdFW5HJYtnOFZepoE7Q==" hashValue="480Oo1mZvlTQ+J/At07Dilq4VI3FiRrQ1Mxs3QZmejXqDjSziESVzXAXNakELtgcZKvNjg/H5CzFc5/Jyv3mwQ==" algorithmName="SHA-512" password="EC2B"/>
  <autoFilter ref="C91:K345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7" r:id="rId1" display="https://podminky.urs.cz/item/CS_URS_2023_02/131251100"/>
    <hyperlink ref="F102" r:id="rId2" display="https://podminky.urs.cz/item/CS_URS_2023_02/132251101"/>
    <hyperlink ref="F107" r:id="rId3" display="https://podminky.urs.cz/item/CS_URS_2023_02/181951112"/>
    <hyperlink ref="F113" r:id="rId4" display="https://podminky.urs.cz/item/CS_URS_2023_02/564750101"/>
    <hyperlink ref="F118" r:id="rId5" display="https://podminky.urs.cz/item/CS_URS_2023_02/564751101"/>
    <hyperlink ref="F123" r:id="rId6" display="https://podminky.urs.cz/item/CS_URS_2023_02/596211110"/>
    <hyperlink ref="F134" r:id="rId7" display="https://podminky.urs.cz/item/CS_URS_2023_02/637211132"/>
    <hyperlink ref="F144" r:id="rId8" display="https://podminky.urs.cz/item/CS_URS_2023_02/916231113"/>
    <hyperlink ref="F154" r:id="rId9" display="https://podminky.urs.cz/item/CS_URS_2023_02/712363001"/>
    <hyperlink ref="F164" r:id="rId10" display="https://podminky.urs.cz/item/CS_URS_2023_02/712363004"/>
    <hyperlink ref="F169" r:id="rId11" display="https://podminky.urs.cz/item/CS_URS_2023_02/712363357"/>
    <hyperlink ref="F174" r:id="rId12" display="https://podminky.urs.cz/item/CS_URS_2023_02/712391171"/>
    <hyperlink ref="F184" r:id="rId13" display="https://podminky.urs.cz/item/CS_URS_2023_02/712391172"/>
    <hyperlink ref="F194" r:id="rId14" display="https://podminky.urs.cz/item/CS_URS_2023_02/712771201"/>
    <hyperlink ref="F203" r:id="rId15" display="https://podminky.urs.cz/item/CS_URS_2023_02/712771611"/>
    <hyperlink ref="F211" r:id="rId16" display="https://podminky.urs.cz/item/CS_URS_2023_02/998712101"/>
    <hyperlink ref="F215" r:id="rId17" display="https://podminky.urs.cz/item/CS_URS_2023_02/721242105"/>
    <hyperlink ref="F219" r:id="rId18" display="https://podminky.urs.cz/item/CS_URS_2023_02/762083121"/>
    <hyperlink ref="F223" r:id="rId19" display="https://podminky.urs.cz/item/CS_URS_2023_02/762112120"/>
    <hyperlink ref="F235" r:id="rId20" display="https://podminky.urs.cz/item/CS_URS_2023_02/762112130"/>
    <hyperlink ref="F244" r:id="rId21" display="https://podminky.urs.cz/item/CS_URS_2023_02/762195000"/>
    <hyperlink ref="F247" r:id="rId22" display="https://podminky.urs.cz/item/CS_URS_2023_02/762332133"/>
    <hyperlink ref="F256" r:id="rId23" display="https://podminky.urs.cz/item/CS_URS_2023_02/762341210"/>
    <hyperlink ref="F266" r:id="rId24" display="https://podminky.urs.cz/item/CS_URS_2023_02/762361312"/>
    <hyperlink ref="F271" r:id="rId25" display="https://podminky.urs.cz/item/CS_URS_2023_02/762395000"/>
    <hyperlink ref="F281" r:id="rId26" display="https://podminky.urs.cz/item/CS_URS_2023_02/762822120"/>
    <hyperlink ref="F290" r:id="rId27" display="https://podminky.urs.cz/item/CS_URS_2023_02/998762101"/>
    <hyperlink ref="F294" r:id="rId28" display="https://podminky.urs.cz/item/CS_URS_2023_02/764214607"/>
    <hyperlink ref="F299" r:id="rId29" display="https://podminky.urs.cz/item/CS_URS_2023_02/764214608"/>
    <hyperlink ref="F306" r:id="rId30" display="https://podminky.urs.cz/item/CS_URS_2023_02/764511601"/>
    <hyperlink ref="F309" r:id="rId31" display="https://podminky.urs.cz/item/CS_URS_2023_02/764511641"/>
    <hyperlink ref="F312" r:id="rId32" display="https://podminky.urs.cz/item/CS_URS_2023_02/764518621"/>
    <hyperlink ref="F315" r:id="rId33" display="https://podminky.urs.cz/item/CS_URS_2023_02/998764101"/>
    <hyperlink ref="F319" r:id="rId34" display="https://podminky.urs.cz/item/CS_URS_2023_02/766412222"/>
    <hyperlink ref="F328" r:id="rId35" display="https://podminky.urs.cz/item/CS_URS_2023_02/998766101"/>
    <hyperlink ref="F332" r:id="rId36" display="https://podminky.urs.cz/item/CS_URS_2023_02/783268111"/>
    <hyperlink ref="F344" r:id="rId37" display="https://podminky.urs.cz/item/CS_URS_2023_02/HZS249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8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118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122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123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5013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24. 10. 2023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tr">
        <f>IF('Rekapitulace stavby'!AN19="","",'Rekapitulace stavby'!AN19)</f>
        <v/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tr">
        <f>IF('Rekapitulace stavby'!E20="","",'Rekapitulace stavby'!E20)</f>
        <v>Jakub Vilingr</v>
      </c>
      <c r="F24" s="42"/>
      <c r="G24" s="42"/>
      <c r="H24" s="42"/>
      <c r="I24" s="136" t="s">
        <v>34</v>
      </c>
      <c r="J24" s="140" t="str">
        <f>IF('Rekapitulace stavby'!AN20="","",'Rekapitulace stavby'!AN20)</f>
        <v/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ROUND(J80,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ROUND((SUM(BE80:BE225)),  2)</f>
        <v>0</v>
      </c>
      <c r="G33" s="42"/>
      <c r="H33" s="42"/>
      <c r="I33" s="152">
        <v>0.20999999999999999</v>
      </c>
      <c r="J33" s="151">
        <f>ROUND(((SUM(BE80:BE225))*I33),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ROUND((SUM(BF80:BF225)),  2)</f>
        <v>0</v>
      </c>
      <c r="G34" s="42"/>
      <c r="H34" s="42"/>
      <c r="I34" s="152">
        <v>0.14999999999999999</v>
      </c>
      <c r="J34" s="151">
        <f>ROUND(((SUM(BF80:BF225))*I34),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ROUND((SUM(BG80:BG225)),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ROUND((SUM(BH80:BH225)),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ROUND((SUM(BI80:BI225)),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125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123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GAS - Gastrovybavení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24. 10. 2023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Jakub Vilingr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126</v>
      </c>
      <c r="D57" s="166"/>
      <c r="E57" s="166"/>
      <c r="F57" s="166"/>
      <c r="G57" s="166"/>
      <c r="H57" s="166"/>
      <c r="I57" s="166"/>
      <c r="J57" s="167" t="s">
        <v>127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J80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128</v>
      </c>
    </row>
    <row r="60" s="9" customFormat="1" ht="24.96" customHeight="1">
      <c r="A60" s="9"/>
      <c r="B60" s="169"/>
      <c r="C60" s="170"/>
      <c r="D60" s="171" t="s">
        <v>5014</v>
      </c>
      <c r="E60" s="172"/>
      <c r="F60" s="172"/>
      <c r="G60" s="172"/>
      <c r="H60" s="172"/>
      <c r="I60" s="172"/>
      <c r="J60" s="173">
        <f>J81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2"/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13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6.96" customHeight="1">
      <c r="A62" s="42"/>
      <c r="B62" s="63"/>
      <c r="C62" s="64"/>
      <c r="D62" s="64"/>
      <c r="E62" s="64"/>
      <c r="F62" s="64"/>
      <c r="G62" s="64"/>
      <c r="H62" s="64"/>
      <c r="I62" s="64"/>
      <c r="J62" s="64"/>
      <c r="K62" s="64"/>
      <c r="L62" s="13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6" s="2" customFormat="1" ht="6.96" customHeight="1">
      <c r="A66" s="42"/>
      <c r="B66" s="65"/>
      <c r="C66" s="66"/>
      <c r="D66" s="66"/>
      <c r="E66" s="66"/>
      <c r="F66" s="66"/>
      <c r="G66" s="66"/>
      <c r="H66" s="66"/>
      <c r="I66" s="66"/>
      <c r="J66" s="66"/>
      <c r="K66" s="66"/>
      <c r="L66" s="138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</row>
    <row r="67" s="2" customFormat="1" ht="24.96" customHeight="1">
      <c r="A67" s="42"/>
      <c r="B67" s="43"/>
      <c r="C67" s="26" t="s">
        <v>132</v>
      </c>
      <c r="D67" s="44"/>
      <c r="E67" s="44"/>
      <c r="F67" s="44"/>
      <c r="G67" s="44"/>
      <c r="H67" s="44"/>
      <c r="I67" s="44"/>
      <c r="J67" s="44"/>
      <c r="K67" s="44"/>
      <c r="L67" s="138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</row>
    <row r="68" s="2" customFormat="1" ht="6.96" customHeight="1">
      <c r="A68" s="42"/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138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</row>
    <row r="69" s="2" customFormat="1" ht="12" customHeight="1">
      <c r="A69" s="42"/>
      <c r="B69" s="43"/>
      <c r="C69" s="35" t="s">
        <v>16</v>
      </c>
      <c r="D69" s="44"/>
      <c r="E69" s="44"/>
      <c r="F69" s="44"/>
      <c r="G69" s="44"/>
      <c r="H69" s="44"/>
      <c r="I69" s="44"/>
      <c r="J69" s="44"/>
      <c r="K69" s="44"/>
      <c r="L69" s="138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0" s="2" customFormat="1" ht="26.25" customHeight="1">
      <c r="A70" s="42"/>
      <c r="B70" s="43"/>
      <c r="C70" s="44"/>
      <c r="D70" s="44"/>
      <c r="E70" s="164" t="str">
        <f>E7</f>
        <v>Novostavba zař. pro vých. a vzdělávání dětí a zahr. domku, Suchdol</v>
      </c>
      <c r="F70" s="35"/>
      <c r="G70" s="35"/>
      <c r="H70" s="35"/>
      <c r="I70" s="44"/>
      <c r="J70" s="44"/>
      <c r="K70" s="44"/>
      <c r="L70" s="13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1" s="2" customFormat="1" ht="12" customHeight="1">
      <c r="A71" s="42"/>
      <c r="B71" s="43"/>
      <c r="C71" s="35" t="s">
        <v>123</v>
      </c>
      <c r="D71" s="44"/>
      <c r="E71" s="44"/>
      <c r="F71" s="44"/>
      <c r="G71" s="44"/>
      <c r="H71" s="44"/>
      <c r="I71" s="44"/>
      <c r="J71" s="44"/>
      <c r="K71" s="44"/>
      <c r="L71" s="138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16.5" customHeight="1">
      <c r="A72" s="42"/>
      <c r="B72" s="43"/>
      <c r="C72" s="44"/>
      <c r="D72" s="44"/>
      <c r="E72" s="73" t="str">
        <f>E9</f>
        <v>GAS - Gastrovybavení</v>
      </c>
      <c r="F72" s="44"/>
      <c r="G72" s="44"/>
      <c r="H72" s="44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6.96" customHeight="1">
      <c r="A73" s="42"/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12" customHeight="1">
      <c r="A74" s="42"/>
      <c r="B74" s="43"/>
      <c r="C74" s="35" t="s">
        <v>22</v>
      </c>
      <c r="D74" s="44"/>
      <c r="E74" s="44"/>
      <c r="F74" s="30" t="str">
        <f>F12</f>
        <v>Suchdol</v>
      </c>
      <c r="G74" s="44"/>
      <c r="H74" s="44"/>
      <c r="I74" s="35" t="s">
        <v>24</v>
      </c>
      <c r="J74" s="76" t="str">
        <f>IF(J12="","",J12)</f>
        <v>24. 10. 2023</v>
      </c>
      <c r="K74" s="4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6.96" customHeight="1">
      <c r="A75" s="42"/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25.65" customHeight="1">
      <c r="A76" s="42"/>
      <c r="B76" s="43"/>
      <c r="C76" s="35" t="s">
        <v>30</v>
      </c>
      <c r="D76" s="44"/>
      <c r="E76" s="44"/>
      <c r="F76" s="30" t="str">
        <f>E15</f>
        <v>Česká zemědělská univerzita v Praze. Kamýcká 129</v>
      </c>
      <c r="G76" s="44"/>
      <c r="H76" s="44"/>
      <c r="I76" s="35" t="s">
        <v>37</v>
      </c>
      <c r="J76" s="40" t="str">
        <f>E21</f>
        <v>PilsProjekt s.r.o., Částkova 74, Plzeň</v>
      </c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5.15" customHeight="1">
      <c r="A77" s="42"/>
      <c r="B77" s="43"/>
      <c r="C77" s="35" t="s">
        <v>35</v>
      </c>
      <c r="D77" s="44"/>
      <c r="E77" s="44"/>
      <c r="F77" s="30" t="str">
        <f>IF(E18="","",E18)</f>
        <v>Vyplň údaj</v>
      </c>
      <c r="G77" s="44"/>
      <c r="H77" s="44"/>
      <c r="I77" s="35" t="s">
        <v>40</v>
      </c>
      <c r="J77" s="40" t="str">
        <f>E24</f>
        <v>Jakub Vilingr</v>
      </c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0.32" customHeight="1">
      <c r="A78" s="42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11" customFormat="1" ht="29.28" customHeight="1">
      <c r="A79" s="181"/>
      <c r="B79" s="182"/>
      <c r="C79" s="183" t="s">
        <v>133</v>
      </c>
      <c r="D79" s="184" t="s">
        <v>63</v>
      </c>
      <c r="E79" s="184" t="s">
        <v>59</v>
      </c>
      <c r="F79" s="184" t="s">
        <v>60</v>
      </c>
      <c r="G79" s="184" t="s">
        <v>134</v>
      </c>
      <c r="H79" s="184" t="s">
        <v>135</v>
      </c>
      <c r="I79" s="184" t="s">
        <v>136</v>
      </c>
      <c r="J79" s="184" t="s">
        <v>127</v>
      </c>
      <c r="K79" s="185" t="s">
        <v>137</v>
      </c>
      <c r="L79" s="186"/>
      <c r="M79" s="96" t="s">
        <v>32</v>
      </c>
      <c r="N79" s="97" t="s">
        <v>48</v>
      </c>
      <c r="O79" s="97" t="s">
        <v>138</v>
      </c>
      <c r="P79" s="97" t="s">
        <v>139</v>
      </c>
      <c r="Q79" s="97" t="s">
        <v>140</v>
      </c>
      <c r="R79" s="97" t="s">
        <v>141</v>
      </c>
      <c r="S79" s="97" t="s">
        <v>142</v>
      </c>
      <c r="T79" s="98" t="s">
        <v>143</v>
      </c>
      <c r="U79" s="181"/>
      <c r="V79" s="181"/>
      <c r="W79" s="181"/>
      <c r="X79" s="181"/>
      <c r="Y79" s="181"/>
      <c r="Z79" s="181"/>
      <c r="AA79" s="181"/>
      <c r="AB79" s="181"/>
      <c r="AC79" s="181"/>
      <c r="AD79" s="181"/>
      <c r="AE79" s="181"/>
    </row>
    <row r="80" s="2" customFormat="1" ht="22.8" customHeight="1">
      <c r="A80" s="42"/>
      <c r="B80" s="43"/>
      <c r="C80" s="103" t="s">
        <v>144</v>
      </c>
      <c r="D80" s="44"/>
      <c r="E80" s="44"/>
      <c r="F80" s="44"/>
      <c r="G80" s="44"/>
      <c r="H80" s="44"/>
      <c r="I80" s="44"/>
      <c r="J80" s="187">
        <f>BK80</f>
        <v>0</v>
      </c>
      <c r="K80" s="44"/>
      <c r="L80" s="48"/>
      <c r="M80" s="99"/>
      <c r="N80" s="188"/>
      <c r="O80" s="100"/>
      <c r="P80" s="189">
        <f>P81</f>
        <v>0</v>
      </c>
      <c r="Q80" s="100"/>
      <c r="R80" s="189">
        <f>R81</f>
        <v>0</v>
      </c>
      <c r="S80" s="100"/>
      <c r="T80" s="190">
        <f>T81</f>
        <v>0</v>
      </c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T80" s="20" t="s">
        <v>77</v>
      </c>
      <c r="AU80" s="20" t="s">
        <v>128</v>
      </c>
      <c r="BK80" s="191">
        <f>BK81</f>
        <v>0</v>
      </c>
    </row>
    <row r="81" s="12" customFormat="1" ht="25.92" customHeight="1">
      <c r="A81" s="12"/>
      <c r="B81" s="192"/>
      <c r="C81" s="193"/>
      <c r="D81" s="194" t="s">
        <v>77</v>
      </c>
      <c r="E81" s="195" t="s">
        <v>5015</v>
      </c>
      <c r="F81" s="195" t="s">
        <v>5016</v>
      </c>
      <c r="G81" s="193"/>
      <c r="H81" s="193"/>
      <c r="I81" s="196"/>
      <c r="J81" s="197">
        <f>BK81</f>
        <v>0</v>
      </c>
      <c r="K81" s="193"/>
      <c r="L81" s="198"/>
      <c r="M81" s="199"/>
      <c r="N81" s="200"/>
      <c r="O81" s="200"/>
      <c r="P81" s="201">
        <f>SUM(P82:P225)</f>
        <v>0</v>
      </c>
      <c r="Q81" s="200"/>
      <c r="R81" s="201">
        <f>SUM(R82:R225)</f>
        <v>0</v>
      </c>
      <c r="S81" s="200"/>
      <c r="T81" s="202">
        <f>SUM(T82:T225)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3" t="s">
        <v>88</v>
      </c>
      <c r="AT81" s="204" t="s">
        <v>77</v>
      </c>
      <c r="AU81" s="204" t="s">
        <v>78</v>
      </c>
      <c r="AY81" s="203" t="s">
        <v>146</v>
      </c>
      <c r="BK81" s="205">
        <f>SUM(BK82:BK225)</f>
        <v>0</v>
      </c>
    </row>
    <row r="82" s="2" customFormat="1" ht="37.8" customHeight="1">
      <c r="A82" s="42"/>
      <c r="B82" s="43"/>
      <c r="C82" s="208" t="s">
        <v>86</v>
      </c>
      <c r="D82" s="208" t="s">
        <v>149</v>
      </c>
      <c r="E82" s="209" t="s">
        <v>88</v>
      </c>
      <c r="F82" s="210" t="s">
        <v>5017</v>
      </c>
      <c r="G82" s="211" t="s">
        <v>746</v>
      </c>
      <c r="H82" s="212">
        <v>1</v>
      </c>
      <c r="I82" s="213"/>
      <c r="J82" s="214">
        <f>ROUND(I82*H82,2)</f>
        <v>0</v>
      </c>
      <c r="K82" s="210" t="s">
        <v>32</v>
      </c>
      <c r="L82" s="48"/>
      <c r="M82" s="215" t="s">
        <v>32</v>
      </c>
      <c r="N82" s="216" t="s">
        <v>49</v>
      </c>
      <c r="O82" s="88"/>
      <c r="P82" s="217">
        <f>O82*H82</f>
        <v>0</v>
      </c>
      <c r="Q82" s="217">
        <v>0</v>
      </c>
      <c r="R82" s="217">
        <f>Q82*H82</f>
        <v>0</v>
      </c>
      <c r="S82" s="217">
        <v>0</v>
      </c>
      <c r="T82" s="218">
        <f>S82*H82</f>
        <v>0</v>
      </c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R82" s="219" t="s">
        <v>362</v>
      </c>
      <c r="AT82" s="219" t="s">
        <v>149</v>
      </c>
      <c r="AU82" s="219" t="s">
        <v>86</v>
      </c>
      <c r="AY82" s="20" t="s">
        <v>146</v>
      </c>
      <c r="BE82" s="220">
        <f>IF(N82="základní",J82,0)</f>
        <v>0</v>
      </c>
      <c r="BF82" s="220">
        <f>IF(N82="snížená",J82,0)</f>
        <v>0</v>
      </c>
      <c r="BG82" s="220">
        <f>IF(N82="zákl. přenesená",J82,0)</f>
        <v>0</v>
      </c>
      <c r="BH82" s="220">
        <f>IF(N82="sníž. přenesená",J82,0)</f>
        <v>0</v>
      </c>
      <c r="BI82" s="220">
        <f>IF(N82="nulová",J82,0)</f>
        <v>0</v>
      </c>
      <c r="BJ82" s="20" t="s">
        <v>86</v>
      </c>
      <c r="BK82" s="220">
        <f>ROUND(I82*H82,2)</f>
        <v>0</v>
      </c>
      <c r="BL82" s="20" t="s">
        <v>362</v>
      </c>
      <c r="BM82" s="219" t="s">
        <v>88</v>
      </c>
    </row>
    <row r="83" s="2" customFormat="1">
      <c r="A83" s="42"/>
      <c r="B83" s="43"/>
      <c r="C83" s="44"/>
      <c r="D83" s="221" t="s">
        <v>155</v>
      </c>
      <c r="E83" s="44"/>
      <c r="F83" s="222" t="s">
        <v>5017</v>
      </c>
      <c r="G83" s="44"/>
      <c r="H83" s="44"/>
      <c r="I83" s="223"/>
      <c r="J83" s="44"/>
      <c r="K83" s="44"/>
      <c r="L83" s="48"/>
      <c r="M83" s="224"/>
      <c r="N83" s="225"/>
      <c r="O83" s="88"/>
      <c r="P83" s="88"/>
      <c r="Q83" s="88"/>
      <c r="R83" s="88"/>
      <c r="S83" s="88"/>
      <c r="T83" s="89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T83" s="20" t="s">
        <v>155</v>
      </c>
      <c r="AU83" s="20" t="s">
        <v>86</v>
      </c>
    </row>
    <row r="84" s="2" customFormat="1">
      <c r="A84" s="42"/>
      <c r="B84" s="43"/>
      <c r="C84" s="44"/>
      <c r="D84" s="221" t="s">
        <v>162</v>
      </c>
      <c r="E84" s="44"/>
      <c r="F84" s="228" t="s">
        <v>5018</v>
      </c>
      <c r="G84" s="44"/>
      <c r="H84" s="44"/>
      <c r="I84" s="223"/>
      <c r="J84" s="44"/>
      <c r="K84" s="44"/>
      <c r="L84" s="48"/>
      <c r="M84" s="224"/>
      <c r="N84" s="225"/>
      <c r="O84" s="88"/>
      <c r="P84" s="88"/>
      <c r="Q84" s="88"/>
      <c r="R84" s="88"/>
      <c r="S84" s="88"/>
      <c r="T84" s="89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T84" s="20" t="s">
        <v>162</v>
      </c>
      <c r="AU84" s="20" t="s">
        <v>86</v>
      </c>
    </row>
    <row r="85" s="2" customFormat="1" ht="24.15" customHeight="1">
      <c r="A85" s="42"/>
      <c r="B85" s="43"/>
      <c r="C85" s="208" t="s">
        <v>88</v>
      </c>
      <c r="D85" s="208" t="s">
        <v>149</v>
      </c>
      <c r="E85" s="209" t="s">
        <v>5019</v>
      </c>
      <c r="F85" s="210" t="s">
        <v>5020</v>
      </c>
      <c r="G85" s="211" t="s">
        <v>746</v>
      </c>
      <c r="H85" s="212">
        <v>1</v>
      </c>
      <c r="I85" s="213"/>
      <c r="J85" s="214">
        <f>ROUND(I85*H85,2)</f>
        <v>0</v>
      </c>
      <c r="K85" s="210" t="s">
        <v>32</v>
      </c>
      <c r="L85" s="48"/>
      <c r="M85" s="215" t="s">
        <v>32</v>
      </c>
      <c r="N85" s="216" t="s">
        <v>49</v>
      </c>
      <c r="O85" s="88"/>
      <c r="P85" s="217">
        <f>O85*H85</f>
        <v>0</v>
      </c>
      <c r="Q85" s="217">
        <v>0</v>
      </c>
      <c r="R85" s="217">
        <f>Q85*H85</f>
        <v>0</v>
      </c>
      <c r="S85" s="217">
        <v>0</v>
      </c>
      <c r="T85" s="218">
        <f>S85*H85</f>
        <v>0</v>
      </c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R85" s="219" t="s">
        <v>362</v>
      </c>
      <c r="AT85" s="219" t="s">
        <v>149</v>
      </c>
      <c r="AU85" s="219" t="s">
        <v>86</v>
      </c>
      <c r="AY85" s="20" t="s">
        <v>146</v>
      </c>
      <c r="BE85" s="220">
        <f>IF(N85="základní",J85,0)</f>
        <v>0</v>
      </c>
      <c r="BF85" s="220">
        <f>IF(N85="snížená",J85,0)</f>
        <v>0</v>
      </c>
      <c r="BG85" s="220">
        <f>IF(N85="zákl. přenesená",J85,0)</f>
        <v>0</v>
      </c>
      <c r="BH85" s="220">
        <f>IF(N85="sníž. přenesená",J85,0)</f>
        <v>0</v>
      </c>
      <c r="BI85" s="220">
        <f>IF(N85="nulová",J85,0)</f>
        <v>0</v>
      </c>
      <c r="BJ85" s="20" t="s">
        <v>86</v>
      </c>
      <c r="BK85" s="220">
        <f>ROUND(I85*H85,2)</f>
        <v>0</v>
      </c>
      <c r="BL85" s="20" t="s">
        <v>362</v>
      </c>
      <c r="BM85" s="219" t="s">
        <v>171</v>
      </c>
    </row>
    <row r="86" s="2" customFormat="1">
      <c r="A86" s="42"/>
      <c r="B86" s="43"/>
      <c r="C86" s="44"/>
      <c r="D86" s="221" t="s">
        <v>155</v>
      </c>
      <c r="E86" s="44"/>
      <c r="F86" s="222" t="s">
        <v>5020</v>
      </c>
      <c r="G86" s="44"/>
      <c r="H86" s="44"/>
      <c r="I86" s="223"/>
      <c r="J86" s="44"/>
      <c r="K86" s="44"/>
      <c r="L86" s="48"/>
      <c r="M86" s="224"/>
      <c r="N86" s="225"/>
      <c r="O86" s="88"/>
      <c r="P86" s="88"/>
      <c r="Q86" s="88"/>
      <c r="R86" s="88"/>
      <c r="S86" s="88"/>
      <c r="T86" s="89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T86" s="20" t="s">
        <v>155</v>
      </c>
      <c r="AU86" s="20" t="s">
        <v>86</v>
      </c>
    </row>
    <row r="87" s="2" customFormat="1">
      <c r="A87" s="42"/>
      <c r="B87" s="43"/>
      <c r="C87" s="44"/>
      <c r="D87" s="221" t="s">
        <v>162</v>
      </c>
      <c r="E87" s="44"/>
      <c r="F87" s="228" t="s">
        <v>5021</v>
      </c>
      <c r="G87" s="44"/>
      <c r="H87" s="44"/>
      <c r="I87" s="223"/>
      <c r="J87" s="44"/>
      <c r="K87" s="44"/>
      <c r="L87" s="48"/>
      <c r="M87" s="224"/>
      <c r="N87" s="225"/>
      <c r="O87" s="88"/>
      <c r="P87" s="88"/>
      <c r="Q87" s="88"/>
      <c r="R87" s="88"/>
      <c r="S87" s="88"/>
      <c r="T87" s="89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T87" s="20" t="s">
        <v>162</v>
      </c>
      <c r="AU87" s="20" t="s">
        <v>86</v>
      </c>
    </row>
    <row r="88" s="2" customFormat="1" ht="24.15" customHeight="1">
      <c r="A88" s="42"/>
      <c r="B88" s="43"/>
      <c r="C88" s="208" t="s">
        <v>164</v>
      </c>
      <c r="D88" s="208" t="s">
        <v>149</v>
      </c>
      <c r="E88" s="209" t="s">
        <v>164</v>
      </c>
      <c r="F88" s="210" t="s">
        <v>5022</v>
      </c>
      <c r="G88" s="211" t="s">
        <v>746</v>
      </c>
      <c r="H88" s="212">
        <v>1</v>
      </c>
      <c r="I88" s="213"/>
      <c r="J88" s="214">
        <f>ROUND(I88*H88,2)</f>
        <v>0</v>
      </c>
      <c r="K88" s="210" t="s">
        <v>32</v>
      </c>
      <c r="L88" s="48"/>
      <c r="M88" s="215" t="s">
        <v>32</v>
      </c>
      <c r="N88" s="216" t="s">
        <v>49</v>
      </c>
      <c r="O88" s="88"/>
      <c r="P88" s="217">
        <f>O88*H88</f>
        <v>0</v>
      </c>
      <c r="Q88" s="217">
        <v>0</v>
      </c>
      <c r="R88" s="217">
        <f>Q88*H88</f>
        <v>0</v>
      </c>
      <c r="S88" s="217">
        <v>0</v>
      </c>
      <c r="T88" s="218">
        <f>S88*H88</f>
        <v>0</v>
      </c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R88" s="219" t="s">
        <v>362</v>
      </c>
      <c r="AT88" s="219" t="s">
        <v>149</v>
      </c>
      <c r="AU88" s="219" t="s">
        <v>86</v>
      </c>
      <c r="AY88" s="20" t="s">
        <v>146</v>
      </c>
      <c r="BE88" s="220">
        <f>IF(N88="základní",J88,0)</f>
        <v>0</v>
      </c>
      <c r="BF88" s="220">
        <f>IF(N88="snížená",J88,0)</f>
        <v>0</v>
      </c>
      <c r="BG88" s="220">
        <f>IF(N88="zákl. přenesená",J88,0)</f>
        <v>0</v>
      </c>
      <c r="BH88" s="220">
        <f>IF(N88="sníž. přenesená",J88,0)</f>
        <v>0</v>
      </c>
      <c r="BI88" s="220">
        <f>IF(N88="nulová",J88,0)</f>
        <v>0</v>
      </c>
      <c r="BJ88" s="20" t="s">
        <v>86</v>
      </c>
      <c r="BK88" s="220">
        <f>ROUND(I88*H88,2)</f>
        <v>0</v>
      </c>
      <c r="BL88" s="20" t="s">
        <v>362</v>
      </c>
      <c r="BM88" s="219" t="s">
        <v>181</v>
      </c>
    </row>
    <row r="89" s="2" customFormat="1">
      <c r="A89" s="42"/>
      <c r="B89" s="43"/>
      <c r="C89" s="44"/>
      <c r="D89" s="221" t="s">
        <v>155</v>
      </c>
      <c r="E89" s="44"/>
      <c r="F89" s="222" t="s">
        <v>5022</v>
      </c>
      <c r="G89" s="44"/>
      <c r="H89" s="44"/>
      <c r="I89" s="223"/>
      <c r="J89" s="44"/>
      <c r="K89" s="44"/>
      <c r="L89" s="48"/>
      <c r="M89" s="224"/>
      <c r="N89" s="225"/>
      <c r="O89" s="88"/>
      <c r="P89" s="88"/>
      <c r="Q89" s="88"/>
      <c r="R89" s="88"/>
      <c r="S89" s="88"/>
      <c r="T89" s="89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T89" s="20" t="s">
        <v>155</v>
      </c>
      <c r="AU89" s="20" t="s">
        <v>86</v>
      </c>
    </row>
    <row r="90" s="2" customFormat="1">
      <c r="A90" s="42"/>
      <c r="B90" s="43"/>
      <c r="C90" s="44"/>
      <c r="D90" s="221" t="s">
        <v>162</v>
      </c>
      <c r="E90" s="44"/>
      <c r="F90" s="228" t="s">
        <v>5023</v>
      </c>
      <c r="G90" s="44"/>
      <c r="H90" s="44"/>
      <c r="I90" s="223"/>
      <c r="J90" s="44"/>
      <c r="K90" s="44"/>
      <c r="L90" s="48"/>
      <c r="M90" s="224"/>
      <c r="N90" s="225"/>
      <c r="O90" s="88"/>
      <c r="P90" s="88"/>
      <c r="Q90" s="88"/>
      <c r="R90" s="88"/>
      <c r="S90" s="88"/>
      <c r="T90" s="89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T90" s="20" t="s">
        <v>162</v>
      </c>
      <c r="AU90" s="20" t="s">
        <v>86</v>
      </c>
    </row>
    <row r="91" s="2" customFormat="1" ht="21.75" customHeight="1">
      <c r="A91" s="42"/>
      <c r="B91" s="43"/>
      <c r="C91" s="208" t="s">
        <v>171</v>
      </c>
      <c r="D91" s="208" t="s">
        <v>149</v>
      </c>
      <c r="E91" s="209" t="s">
        <v>171</v>
      </c>
      <c r="F91" s="210" t="s">
        <v>5024</v>
      </c>
      <c r="G91" s="211" t="s">
        <v>746</v>
      </c>
      <c r="H91" s="212">
        <v>1</v>
      </c>
      <c r="I91" s="213"/>
      <c r="J91" s="214">
        <f>ROUND(I91*H91,2)</f>
        <v>0</v>
      </c>
      <c r="K91" s="210" t="s">
        <v>32</v>
      </c>
      <c r="L91" s="48"/>
      <c r="M91" s="215" t="s">
        <v>32</v>
      </c>
      <c r="N91" s="216" t="s">
        <v>49</v>
      </c>
      <c r="O91" s="88"/>
      <c r="P91" s="217">
        <f>O91*H91</f>
        <v>0</v>
      </c>
      <c r="Q91" s="217">
        <v>0</v>
      </c>
      <c r="R91" s="217">
        <f>Q91*H91</f>
        <v>0</v>
      </c>
      <c r="S91" s="217">
        <v>0</v>
      </c>
      <c r="T91" s="218">
        <f>S91*H91</f>
        <v>0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R91" s="219" t="s">
        <v>362</v>
      </c>
      <c r="AT91" s="219" t="s">
        <v>149</v>
      </c>
      <c r="AU91" s="219" t="s">
        <v>86</v>
      </c>
      <c r="AY91" s="20" t="s">
        <v>146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20" t="s">
        <v>86</v>
      </c>
      <c r="BK91" s="220">
        <f>ROUND(I91*H91,2)</f>
        <v>0</v>
      </c>
      <c r="BL91" s="20" t="s">
        <v>362</v>
      </c>
      <c r="BM91" s="219" t="s">
        <v>277</v>
      </c>
    </row>
    <row r="92" s="2" customFormat="1">
      <c r="A92" s="42"/>
      <c r="B92" s="43"/>
      <c r="C92" s="44"/>
      <c r="D92" s="221" t="s">
        <v>155</v>
      </c>
      <c r="E92" s="44"/>
      <c r="F92" s="222" t="s">
        <v>5024</v>
      </c>
      <c r="G92" s="44"/>
      <c r="H92" s="44"/>
      <c r="I92" s="223"/>
      <c r="J92" s="44"/>
      <c r="K92" s="44"/>
      <c r="L92" s="48"/>
      <c r="M92" s="224"/>
      <c r="N92" s="225"/>
      <c r="O92" s="88"/>
      <c r="P92" s="88"/>
      <c r="Q92" s="88"/>
      <c r="R92" s="88"/>
      <c r="S92" s="88"/>
      <c r="T92" s="89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155</v>
      </c>
      <c r="AU92" s="20" t="s">
        <v>86</v>
      </c>
    </row>
    <row r="93" s="2" customFormat="1">
      <c r="A93" s="42"/>
      <c r="B93" s="43"/>
      <c r="C93" s="44"/>
      <c r="D93" s="221" t="s">
        <v>162</v>
      </c>
      <c r="E93" s="44"/>
      <c r="F93" s="228" t="s">
        <v>5025</v>
      </c>
      <c r="G93" s="44"/>
      <c r="H93" s="44"/>
      <c r="I93" s="223"/>
      <c r="J93" s="44"/>
      <c r="K93" s="44"/>
      <c r="L93" s="48"/>
      <c r="M93" s="224"/>
      <c r="N93" s="225"/>
      <c r="O93" s="88"/>
      <c r="P93" s="88"/>
      <c r="Q93" s="88"/>
      <c r="R93" s="88"/>
      <c r="S93" s="88"/>
      <c r="T93" s="89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T93" s="20" t="s">
        <v>162</v>
      </c>
      <c r="AU93" s="20" t="s">
        <v>86</v>
      </c>
    </row>
    <row r="94" s="2" customFormat="1" ht="16.5" customHeight="1">
      <c r="A94" s="42"/>
      <c r="B94" s="43"/>
      <c r="C94" s="208" t="s">
        <v>145</v>
      </c>
      <c r="D94" s="208" t="s">
        <v>149</v>
      </c>
      <c r="E94" s="209" t="s">
        <v>145</v>
      </c>
      <c r="F94" s="210" t="s">
        <v>5026</v>
      </c>
      <c r="G94" s="211" t="s">
        <v>746</v>
      </c>
      <c r="H94" s="212">
        <v>1</v>
      </c>
      <c r="I94" s="213"/>
      <c r="J94" s="214">
        <f>ROUND(I94*H94,2)</f>
        <v>0</v>
      </c>
      <c r="K94" s="210" t="s">
        <v>32</v>
      </c>
      <c r="L94" s="48"/>
      <c r="M94" s="215" t="s">
        <v>32</v>
      </c>
      <c r="N94" s="216" t="s">
        <v>49</v>
      </c>
      <c r="O94" s="88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362</v>
      </c>
      <c r="AT94" s="219" t="s">
        <v>149</v>
      </c>
      <c r="AU94" s="219" t="s">
        <v>86</v>
      </c>
      <c r="AY94" s="20" t="s">
        <v>146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86</v>
      </c>
      <c r="BK94" s="220">
        <f>ROUND(I94*H94,2)</f>
        <v>0</v>
      </c>
      <c r="BL94" s="20" t="s">
        <v>362</v>
      </c>
      <c r="BM94" s="219" t="s">
        <v>291</v>
      </c>
    </row>
    <row r="95" s="2" customFormat="1">
      <c r="A95" s="42"/>
      <c r="B95" s="43"/>
      <c r="C95" s="44"/>
      <c r="D95" s="221" t="s">
        <v>155</v>
      </c>
      <c r="E95" s="44"/>
      <c r="F95" s="222" t="s">
        <v>5026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155</v>
      </c>
      <c r="AU95" s="20" t="s">
        <v>86</v>
      </c>
    </row>
    <row r="96" s="2" customFormat="1">
      <c r="A96" s="42"/>
      <c r="B96" s="43"/>
      <c r="C96" s="44"/>
      <c r="D96" s="221" t="s">
        <v>162</v>
      </c>
      <c r="E96" s="44"/>
      <c r="F96" s="228" t="s">
        <v>5027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162</v>
      </c>
      <c r="AU96" s="20" t="s">
        <v>86</v>
      </c>
    </row>
    <row r="97" s="2" customFormat="1" ht="16.5" customHeight="1">
      <c r="A97" s="42"/>
      <c r="B97" s="43"/>
      <c r="C97" s="208" t="s">
        <v>181</v>
      </c>
      <c r="D97" s="208" t="s">
        <v>149</v>
      </c>
      <c r="E97" s="209" t="s">
        <v>181</v>
      </c>
      <c r="F97" s="210" t="s">
        <v>5028</v>
      </c>
      <c r="G97" s="211" t="s">
        <v>746</v>
      </c>
      <c r="H97" s="212">
        <v>1</v>
      </c>
      <c r="I97" s="213"/>
      <c r="J97" s="214">
        <f>ROUND(I97*H97,2)</f>
        <v>0</v>
      </c>
      <c r="K97" s="210" t="s">
        <v>32</v>
      </c>
      <c r="L97" s="48"/>
      <c r="M97" s="215" t="s">
        <v>32</v>
      </c>
      <c r="N97" s="216" t="s">
        <v>49</v>
      </c>
      <c r="O97" s="88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R97" s="219" t="s">
        <v>362</v>
      </c>
      <c r="AT97" s="219" t="s">
        <v>149</v>
      </c>
      <c r="AU97" s="219" t="s">
        <v>86</v>
      </c>
      <c r="AY97" s="20" t="s">
        <v>146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20" t="s">
        <v>86</v>
      </c>
      <c r="BK97" s="220">
        <f>ROUND(I97*H97,2)</f>
        <v>0</v>
      </c>
      <c r="BL97" s="20" t="s">
        <v>362</v>
      </c>
      <c r="BM97" s="219" t="s">
        <v>311</v>
      </c>
    </row>
    <row r="98" s="2" customFormat="1">
      <c r="A98" s="42"/>
      <c r="B98" s="43"/>
      <c r="C98" s="44"/>
      <c r="D98" s="221" t="s">
        <v>155</v>
      </c>
      <c r="E98" s="44"/>
      <c r="F98" s="222" t="s">
        <v>5028</v>
      </c>
      <c r="G98" s="44"/>
      <c r="H98" s="44"/>
      <c r="I98" s="223"/>
      <c r="J98" s="44"/>
      <c r="K98" s="44"/>
      <c r="L98" s="48"/>
      <c r="M98" s="224"/>
      <c r="N98" s="225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0" t="s">
        <v>155</v>
      </c>
      <c r="AU98" s="20" t="s">
        <v>86</v>
      </c>
    </row>
    <row r="99" s="2" customFormat="1">
      <c r="A99" s="42"/>
      <c r="B99" s="43"/>
      <c r="C99" s="44"/>
      <c r="D99" s="221" t="s">
        <v>162</v>
      </c>
      <c r="E99" s="44"/>
      <c r="F99" s="228" t="s">
        <v>5029</v>
      </c>
      <c r="G99" s="44"/>
      <c r="H99" s="44"/>
      <c r="I99" s="223"/>
      <c r="J99" s="44"/>
      <c r="K99" s="44"/>
      <c r="L99" s="48"/>
      <c r="M99" s="224"/>
      <c r="N99" s="225"/>
      <c r="O99" s="88"/>
      <c r="P99" s="88"/>
      <c r="Q99" s="88"/>
      <c r="R99" s="88"/>
      <c r="S99" s="88"/>
      <c r="T99" s="89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0" t="s">
        <v>162</v>
      </c>
      <c r="AU99" s="20" t="s">
        <v>86</v>
      </c>
    </row>
    <row r="100" s="2" customFormat="1" ht="16.5" customHeight="1">
      <c r="A100" s="42"/>
      <c r="B100" s="43"/>
      <c r="C100" s="208" t="s">
        <v>188</v>
      </c>
      <c r="D100" s="208" t="s">
        <v>149</v>
      </c>
      <c r="E100" s="209" t="s">
        <v>5030</v>
      </c>
      <c r="F100" s="210" t="s">
        <v>5031</v>
      </c>
      <c r="G100" s="211" t="s">
        <v>746</v>
      </c>
      <c r="H100" s="212">
        <v>1</v>
      </c>
      <c r="I100" s="213"/>
      <c r="J100" s="214">
        <f>ROUND(I100*H100,2)</f>
        <v>0</v>
      </c>
      <c r="K100" s="210" t="s">
        <v>32</v>
      </c>
      <c r="L100" s="48"/>
      <c r="M100" s="215" t="s">
        <v>32</v>
      </c>
      <c r="N100" s="216" t="s">
        <v>49</v>
      </c>
      <c r="O100" s="88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19" t="s">
        <v>362</v>
      </c>
      <c r="AT100" s="219" t="s">
        <v>149</v>
      </c>
      <c r="AU100" s="219" t="s">
        <v>86</v>
      </c>
      <c r="AY100" s="20" t="s">
        <v>146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86</v>
      </c>
      <c r="BK100" s="220">
        <f>ROUND(I100*H100,2)</f>
        <v>0</v>
      </c>
      <c r="BL100" s="20" t="s">
        <v>362</v>
      </c>
      <c r="BM100" s="219" t="s">
        <v>346</v>
      </c>
    </row>
    <row r="101" s="2" customFormat="1">
      <c r="A101" s="42"/>
      <c r="B101" s="43"/>
      <c r="C101" s="44"/>
      <c r="D101" s="221" t="s">
        <v>155</v>
      </c>
      <c r="E101" s="44"/>
      <c r="F101" s="222" t="s">
        <v>5031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155</v>
      </c>
      <c r="AU101" s="20" t="s">
        <v>86</v>
      </c>
    </row>
    <row r="102" s="2" customFormat="1">
      <c r="A102" s="42"/>
      <c r="B102" s="43"/>
      <c r="C102" s="44"/>
      <c r="D102" s="221" t="s">
        <v>162</v>
      </c>
      <c r="E102" s="44"/>
      <c r="F102" s="228" t="s">
        <v>5032</v>
      </c>
      <c r="G102" s="44"/>
      <c r="H102" s="44"/>
      <c r="I102" s="223"/>
      <c r="J102" s="44"/>
      <c r="K102" s="44"/>
      <c r="L102" s="48"/>
      <c r="M102" s="224"/>
      <c r="N102" s="22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162</v>
      </c>
      <c r="AU102" s="20" t="s">
        <v>86</v>
      </c>
    </row>
    <row r="103" s="2" customFormat="1" ht="16.5" customHeight="1">
      <c r="A103" s="42"/>
      <c r="B103" s="43"/>
      <c r="C103" s="208" t="s">
        <v>277</v>
      </c>
      <c r="D103" s="208" t="s">
        <v>149</v>
      </c>
      <c r="E103" s="209" t="s">
        <v>188</v>
      </c>
      <c r="F103" s="210" t="s">
        <v>5033</v>
      </c>
      <c r="G103" s="211" t="s">
        <v>746</v>
      </c>
      <c r="H103" s="212">
        <v>1</v>
      </c>
      <c r="I103" s="213"/>
      <c r="J103" s="214">
        <f>ROUND(I103*H103,2)</f>
        <v>0</v>
      </c>
      <c r="K103" s="210" t="s">
        <v>32</v>
      </c>
      <c r="L103" s="48"/>
      <c r="M103" s="215" t="s">
        <v>32</v>
      </c>
      <c r="N103" s="216" t="s">
        <v>49</v>
      </c>
      <c r="O103" s="88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19" t="s">
        <v>362</v>
      </c>
      <c r="AT103" s="219" t="s">
        <v>149</v>
      </c>
      <c r="AU103" s="219" t="s">
        <v>86</v>
      </c>
      <c r="AY103" s="20" t="s">
        <v>146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86</v>
      </c>
      <c r="BK103" s="220">
        <f>ROUND(I103*H103,2)</f>
        <v>0</v>
      </c>
      <c r="BL103" s="20" t="s">
        <v>362</v>
      </c>
      <c r="BM103" s="219" t="s">
        <v>362</v>
      </c>
    </row>
    <row r="104" s="2" customFormat="1">
      <c r="A104" s="42"/>
      <c r="B104" s="43"/>
      <c r="C104" s="44"/>
      <c r="D104" s="221" t="s">
        <v>155</v>
      </c>
      <c r="E104" s="44"/>
      <c r="F104" s="222" t="s">
        <v>5033</v>
      </c>
      <c r="G104" s="44"/>
      <c r="H104" s="44"/>
      <c r="I104" s="223"/>
      <c r="J104" s="44"/>
      <c r="K104" s="44"/>
      <c r="L104" s="48"/>
      <c r="M104" s="224"/>
      <c r="N104" s="225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0" t="s">
        <v>155</v>
      </c>
      <c r="AU104" s="20" t="s">
        <v>86</v>
      </c>
    </row>
    <row r="105" s="2" customFormat="1">
      <c r="A105" s="42"/>
      <c r="B105" s="43"/>
      <c r="C105" s="44"/>
      <c r="D105" s="221" t="s">
        <v>162</v>
      </c>
      <c r="E105" s="44"/>
      <c r="F105" s="228" t="s">
        <v>5034</v>
      </c>
      <c r="G105" s="44"/>
      <c r="H105" s="44"/>
      <c r="I105" s="223"/>
      <c r="J105" s="44"/>
      <c r="K105" s="44"/>
      <c r="L105" s="48"/>
      <c r="M105" s="224"/>
      <c r="N105" s="225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162</v>
      </c>
      <c r="AU105" s="20" t="s">
        <v>86</v>
      </c>
    </row>
    <row r="106" s="2" customFormat="1" ht="16.5" customHeight="1">
      <c r="A106" s="42"/>
      <c r="B106" s="43"/>
      <c r="C106" s="208" t="s">
        <v>285</v>
      </c>
      <c r="D106" s="208" t="s">
        <v>149</v>
      </c>
      <c r="E106" s="209" t="s">
        <v>5035</v>
      </c>
      <c r="F106" s="210" t="s">
        <v>5036</v>
      </c>
      <c r="G106" s="211" t="s">
        <v>746</v>
      </c>
      <c r="H106" s="212">
        <v>1</v>
      </c>
      <c r="I106" s="213"/>
      <c r="J106" s="214">
        <f>ROUND(I106*H106,2)</f>
        <v>0</v>
      </c>
      <c r="K106" s="210" t="s">
        <v>32</v>
      </c>
      <c r="L106" s="48"/>
      <c r="M106" s="215" t="s">
        <v>32</v>
      </c>
      <c r="N106" s="216" t="s">
        <v>49</v>
      </c>
      <c r="O106" s="88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19" t="s">
        <v>362</v>
      </c>
      <c r="AT106" s="219" t="s">
        <v>149</v>
      </c>
      <c r="AU106" s="219" t="s">
        <v>86</v>
      </c>
      <c r="AY106" s="20" t="s">
        <v>146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0" t="s">
        <v>86</v>
      </c>
      <c r="BK106" s="220">
        <f>ROUND(I106*H106,2)</f>
        <v>0</v>
      </c>
      <c r="BL106" s="20" t="s">
        <v>362</v>
      </c>
      <c r="BM106" s="219" t="s">
        <v>377</v>
      </c>
    </row>
    <row r="107" s="2" customFormat="1">
      <c r="A107" s="42"/>
      <c r="B107" s="43"/>
      <c r="C107" s="44"/>
      <c r="D107" s="221" t="s">
        <v>155</v>
      </c>
      <c r="E107" s="44"/>
      <c r="F107" s="222" t="s">
        <v>5036</v>
      </c>
      <c r="G107" s="44"/>
      <c r="H107" s="44"/>
      <c r="I107" s="223"/>
      <c r="J107" s="44"/>
      <c r="K107" s="44"/>
      <c r="L107" s="48"/>
      <c r="M107" s="224"/>
      <c r="N107" s="225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155</v>
      </c>
      <c r="AU107" s="20" t="s">
        <v>86</v>
      </c>
    </row>
    <row r="108" s="2" customFormat="1">
      <c r="A108" s="42"/>
      <c r="B108" s="43"/>
      <c r="C108" s="44"/>
      <c r="D108" s="221" t="s">
        <v>162</v>
      </c>
      <c r="E108" s="44"/>
      <c r="F108" s="228" t="s">
        <v>5037</v>
      </c>
      <c r="G108" s="44"/>
      <c r="H108" s="44"/>
      <c r="I108" s="223"/>
      <c r="J108" s="44"/>
      <c r="K108" s="44"/>
      <c r="L108" s="48"/>
      <c r="M108" s="224"/>
      <c r="N108" s="225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162</v>
      </c>
      <c r="AU108" s="20" t="s">
        <v>86</v>
      </c>
    </row>
    <row r="109" s="2" customFormat="1" ht="24.15" customHeight="1">
      <c r="A109" s="42"/>
      <c r="B109" s="43"/>
      <c r="C109" s="208" t="s">
        <v>291</v>
      </c>
      <c r="D109" s="208" t="s">
        <v>149</v>
      </c>
      <c r="E109" s="209" t="s">
        <v>277</v>
      </c>
      <c r="F109" s="210" t="s">
        <v>5038</v>
      </c>
      <c r="G109" s="211" t="s">
        <v>746</v>
      </c>
      <c r="H109" s="212">
        <v>1</v>
      </c>
      <c r="I109" s="213"/>
      <c r="J109" s="214">
        <f>ROUND(I109*H109,2)</f>
        <v>0</v>
      </c>
      <c r="K109" s="210" t="s">
        <v>32</v>
      </c>
      <c r="L109" s="48"/>
      <c r="M109" s="215" t="s">
        <v>32</v>
      </c>
      <c r="N109" s="216" t="s">
        <v>49</v>
      </c>
      <c r="O109" s="88"/>
      <c r="P109" s="217">
        <f>O109*H109</f>
        <v>0</v>
      </c>
      <c r="Q109" s="217">
        <v>0</v>
      </c>
      <c r="R109" s="217">
        <f>Q109*H109</f>
        <v>0</v>
      </c>
      <c r="S109" s="217">
        <v>0</v>
      </c>
      <c r="T109" s="218">
        <f>S109*H109</f>
        <v>0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R109" s="219" t="s">
        <v>362</v>
      </c>
      <c r="AT109" s="219" t="s">
        <v>149</v>
      </c>
      <c r="AU109" s="219" t="s">
        <v>86</v>
      </c>
      <c r="AY109" s="20" t="s">
        <v>146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20" t="s">
        <v>86</v>
      </c>
      <c r="BK109" s="220">
        <f>ROUND(I109*H109,2)</f>
        <v>0</v>
      </c>
      <c r="BL109" s="20" t="s">
        <v>362</v>
      </c>
      <c r="BM109" s="219" t="s">
        <v>432</v>
      </c>
    </row>
    <row r="110" s="2" customFormat="1">
      <c r="A110" s="42"/>
      <c r="B110" s="43"/>
      <c r="C110" s="44"/>
      <c r="D110" s="221" t="s">
        <v>155</v>
      </c>
      <c r="E110" s="44"/>
      <c r="F110" s="222" t="s">
        <v>5039</v>
      </c>
      <c r="G110" s="44"/>
      <c r="H110" s="44"/>
      <c r="I110" s="223"/>
      <c r="J110" s="44"/>
      <c r="K110" s="44"/>
      <c r="L110" s="48"/>
      <c r="M110" s="224"/>
      <c r="N110" s="225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155</v>
      </c>
      <c r="AU110" s="20" t="s">
        <v>86</v>
      </c>
    </row>
    <row r="111" s="2" customFormat="1">
      <c r="A111" s="42"/>
      <c r="B111" s="43"/>
      <c r="C111" s="44"/>
      <c r="D111" s="221" t="s">
        <v>162</v>
      </c>
      <c r="E111" s="44"/>
      <c r="F111" s="228" t="s">
        <v>5040</v>
      </c>
      <c r="G111" s="44"/>
      <c r="H111" s="44"/>
      <c r="I111" s="223"/>
      <c r="J111" s="44"/>
      <c r="K111" s="44"/>
      <c r="L111" s="48"/>
      <c r="M111" s="224"/>
      <c r="N111" s="225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162</v>
      </c>
      <c r="AU111" s="20" t="s">
        <v>86</v>
      </c>
    </row>
    <row r="112" s="2" customFormat="1" ht="16.5" customHeight="1">
      <c r="A112" s="42"/>
      <c r="B112" s="43"/>
      <c r="C112" s="208" t="s">
        <v>300</v>
      </c>
      <c r="D112" s="208" t="s">
        <v>149</v>
      </c>
      <c r="E112" s="209" t="s">
        <v>285</v>
      </c>
      <c r="F112" s="210" t="s">
        <v>5041</v>
      </c>
      <c r="G112" s="211" t="s">
        <v>746</v>
      </c>
      <c r="H112" s="212">
        <v>2</v>
      </c>
      <c r="I112" s="213"/>
      <c r="J112" s="214">
        <f>ROUND(I112*H112,2)</f>
        <v>0</v>
      </c>
      <c r="K112" s="210" t="s">
        <v>32</v>
      </c>
      <c r="L112" s="48"/>
      <c r="M112" s="215" t="s">
        <v>32</v>
      </c>
      <c r="N112" s="216" t="s">
        <v>49</v>
      </c>
      <c r="O112" s="88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19" t="s">
        <v>362</v>
      </c>
      <c r="AT112" s="219" t="s">
        <v>149</v>
      </c>
      <c r="AU112" s="219" t="s">
        <v>86</v>
      </c>
      <c r="AY112" s="20" t="s">
        <v>146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0" t="s">
        <v>86</v>
      </c>
      <c r="BK112" s="220">
        <f>ROUND(I112*H112,2)</f>
        <v>0</v>
      </c>
      <c r="BL112" s="20" t="s">
        <v>362</v>
      </c>
      <c r="BM112" s="219" t="s">
        <v>456</v>
      </c>
    </row>
    <row r="113" s="2" customFormat="1">
      <c r="A113" s="42"/>
      <c r="B113" s="43"/>
      <c r="C113" s="44"/>
      <c r="D113" s="221" t="s">
        <v>155</v>
      </c>
      <c r="E113" s="44"/>
      <c r="F113" s="222" t="s">
        <v>5041</v>
      </c>
      <c r="G113" s="44"/>
      <c r="H113" s="44"/>
      <c r="I113" s="223"/>
      <c r="J113" s="44"/>
      <c r="K113" s="44"/>
      <c r="L113" s="48"/>
      <c r="M113" s="224"/>
      <c r="N113" s="22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155</v>
      </c>
      <c r="AU113" s="20" t="s">
        <v>86</v>
      </c>
    </row>
    <row r="114" s="2" customFormat="1">
      <c r="A114" s="42"/>
      <c r="B114" s="43"/>
      <c r="C114" s="44"/>
      <c r="D114" s="221" t="s">
        <v>162</v>
      </c>
      <c r="E114" s="44"/>
      <c r="F114" s="228" t="s">
        <v>5042</v>
      </c>
      <c r="G114" s="44"/>
      <c r="H114" s="44"/>
      <c r="I114" s="223"/>
      <c r="J114" s="44"/>
      <c r="K114" s="44"/>
      <c r="L114" s="48"/>
      <c r="M114" s="224"/>
      <c r="N114" s="225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0" t="s">
        <v>162</v>
      </c>
      <c r="AU114" s="20" t="s">
        <v>86</v>
      </c>
    </row>
    <row r="115" s="2" customFormat="1" ht="44.25" customHeight="1">
      <c r="A115" s="42"/>
      <c r="B115" s="43"/>
      <c r="C115" s="208" t="s">
        <v>311</v>
      </c>
      <c r="D115" s="208" t="s">
        <v>149</v>
      </c>
      <c r="E115" s="209" t="s">
        <v>291</v>
      </c>
      <c r="F115" s="210" t="s">
        <v>5043</v>
      </c>
      <c r="G115" s="211" t="s">
        <v>746</v>
      </c>
      <c r="H115" s="212">
        <v>1</v>
      </c>
      <c r="I115" s="213"/>
      <c r="J115" s="214">
        <f>ROUND(I115*H115,2)</f>
        <v>0</v>
      </c>
      <c r="K115" s="210" t="s">
        <v>32</v>
      </c>
      <c r="L115" s="48"/>
      <c r="M115" s="215" t="s">
        <v>32</v>
      </c>
      <c r="N115" s="216" t="s">
        <v>49</v>
      </c>
      <c r="O115" s="88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19" t="s">
        <v>362</v>
      </c>
      <c r="AT115" s="219" t="s">
        <v>149</v>
      </c>
      <c r="AU115" s="219" t="s">
        <v>86</v>
      </c>
      <c r="AY115" s="20" t="s">
        <v>146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20" t="s">
        <v>86</v>
      </c>
      <c r="BK115" s="220">
        <f>ROUND(I115*H115,2)</f>
        <v>0</v>
      </c>
      <c r="BL115" s="20" t="s">
        <v>362</v>
      </c>
      <c r="BM115" s="219" t="s">
        <v>475</v>
      </c>
    </row>
    <row r="116" s="2" customFormat="1">
      <c r="A116" s="42"/>
      <c r="B116" s="43"/>
      <c r="C116" s="44"/>
      <c r="D116" s="221" t="s">
        <v>155</v>
      </c>
      <c r="E116" s="44"/>
      <c r="F116" s="222" t="s">
        <v>5043</v>
      </c>
      <c r="G116" s="44"/>
      <c r="H116" s="44"/>
      <c r="I116" s="223"/>
      <c r="J116" s="44"/>
      <c r="K116" s="44"/>
      <c r="L116" s="48"/>
      <c r="M116" s="224"/>
      <c r="N116" s="225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155</v>
      </c>
      <c r="AU116" s="20" t="s">
        <v>86</v>
      </c>
    </row>
    <row r="117" s="2" customFormat="1">
      <c r="A117" s="42"/>
      <c r="B117" s="43"/>
      <c r="C117" s="44"/>
      <c r="D117" s="221" t="s">
        <v>162</v>
      </c>
      <c r="E117" s="44"/>
      <c r="F117" s="228" t="s">
        <v>5044</v>
      </c>
      <c r="G117" s="44"/>
      <c r="H117" s="44"/>
      <c r="I117" s="223"/>
      <c r="J117" s="44"/>
      <c r="K117" s="44"/>
      <c r="L117" s="48"/>
      <c r="M117" s="224"/>
      <c r="N117" s="22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162</v>
      </c>
      <c r="AU117" s="20" t="s">
        <v>86</v>
      </c>
    </row>
    <row r="118" s="2" customFormat="1" ht="21.75" customHeight="1">
      <c r="A118" s="42"/>
      <c r="B118" s="43"/>
      <c r="C118" s="208" t="s">
        <v>319</v>
      </c>
      <c r="D118" s="208" t="s">
        <v>149</v>
      </c>
      <c r="E118" s="209" t="s">
        <v>5045</v>
      </c>
      <c r="F118" s="210" t="s">
        <v>5046</v>
      </c>
      <c r="G118" s="211" t="s">
        <v>746</v>
      </c>
      <c r="H118" s="212">
        <v>1</v>
      </c>
      <c r="I118" s="213"/>
      <c r="J118" s="214">
        <f>ROUND(I118*H118,2)</f>
        <v>0</v>
      </c>
      <c r="K118" s="210" t="s">
        <v>32</v>
      </c>
      <c r="L118" s="48"/>
      <c r="M118" s="215" t="s">
        <v>32</v>
      </c>
      <c r="N118" s="216" t="s">
        <v>49</v>
      </c>
      <c r="O118" s="88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19" t="s">
        <v>362</v>
      </c>
      <c r="AT118" s="219" t="s">
        <v>149</v>
      </c>
      <c r="AU118" s="219" t="s">
        <v>86</v>
      </c>
      <c r="AY118" s="20" t="s">
        <v>146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20" t="s">
        <v>86</v>
      </c>
      <c r="BK118" s="220">
        <f>ROUND(I118*H118,2)</f>
        <v>0</v>
      </c>
      <c r="BL118" s="20" t="s">
        <v>362</v>
      </c>
      <c r="BM118" s="219" t="s">
        <v>487</v>
      </c>
    </row>
    <row r="119" s="2" customFormat="1">
      <c r="A119" s="42"/>
      <c r="B119" s="43"/>
      <c r="C119" s="44"/>
      <c r="D119" s="221" t="s">
        <v>155</v>
      </c>
      <c r="E119" s="44"/>
      <c r="F119" s="222" t="s">
        <v>5046</v>
      </c>
      <c r="G119" s="44"/>
      <c r="H119" s="44"/>
      <c r="I119" s="223"/>
      <c r="J119" s="44"/>
      <c r="K119" s="44"/>
      <c r="L119" s="48"/>
      <c r="M119" s="224"/>
      <c r="N119" s="225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155</v>
      </c>
      <c r="AU119" s="20" t="s">
        <v>86</v>
      </c>
    </row>
    <row r="120" s="2" customFormat="1">
      <c r="A120" s="42"/>
      <c r="B120" s="43"/>
      <c r="C120" s="44"/>
      <c r="D120" s="221" t="s">
        <v>162</v>
      </c>
      <c r="E120" s="44"/>
      <c r="F120" s="228" t="s">
        <v>5047</v>
      </c>
      <c r="G120" s="44"/>
      <c r="H120" s="44"/>
      <c r="I120" s="223"/>
      <c r="J120" s="44"/>
      <c r="K120" s="44"/>
      <c r="L120" s="48"/>
      <c r="M120" s="224"/>
      <c r="N120" s="225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0" t="s">
        <v>162</v>
      </c>
      <c r="AU120" s="20" t="s">
        <v>86</v>
      </c>
    </row>
    <row r="121" s="2" customFormat="1" ht="24.15" customHeight="1">
      <c r="A121" s="42"/>
      <c r="B121" s="43"/>
      <c r="C121" s="208" t="s">
        <v>346</v>
      </c>
      <c r="D121" s="208" t="s">
        <v>149</v>
      </c>
      <c r="E121" s="209" t="s">
        <v>300</v>
      </c>
      <c r="F121" s="210" t="s">
        <v>5048</v>
      </c>
      <c r="G121" s="211" t="s">
        <v>746</v>
      </c>
      <c r="H121" s="212">
        <v>1</v>
      </c>
      <c r="I121" s="213"/>
      <c r="J121" s="214">
        <f>ROUND(I121*H121,2)</f>
        <v>0</v>
      </c>
      <c r="K121" s="210" t="s">
        <v>32</v>
      </c>
      <c r="L121" s="48"/>
      <c r="M121" s="215" t="s">
        <v>32</v>
      </c>
      <c r="N121" s="216" t="s">
        <v>49</v>
      </c>
      <c r="O121" s="88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19" t="s">
        <v>362</v>
      </c>
      <c r="AT121" s="219" t="s">
        <v>149</v>
      </c>
      <c r="AU121" s="219" t="s">
        <v>86</v>
      </c>
      <c r="AY121" s="20" t="s">
        <v>146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20" t="s">
        <v>86</v>
      </c>
      <c r="BK121" s="220">
        <f>ROUND(I121*H121,2)</f>
        <v>0</v>
      </c>
      <c r="BL121" s="20" t="s">
        <v>362</v>
      </c>
      <c r="BM121" s="219" t="s">
        <v>500</v>
      </c>
    </row>
    <row r="122" s="2" customFormat="1">
      <c r="A122" s="42"/>
      <c r="B122" s="43"/>
      <c r="C122" s="44"/>
      <c r="D122" s="221" t="s">
        <v>155</v>
      </c>
      <c r="E122" s="44"/>
      <c r="F122" s="222" t="s">
        <v>5048</v>
      </c>
      <c r="G122" s="44"/>
      <c r="H122" s="44"/>
      <c r="I122" s="223"/>
      <c r="J122" s="44"/>
      <c r="K122" s="44"/>
      <c r="L122" s="48"/>
      <c r="M122" s="224"/>
      <c r="N122" s="225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155</v>
      </c>
      <c r="AU122" s="20" t="s">
        <v>86</v>
      </c>
    </row>
    <row r="123" s="2" customFormat="1">
      <c r="A123" s="42"/>
      <c r="B123" s="43"/>
      <c r="C123" s="44"/>
      <c r="D123" s="221" t="s">
        <v>162</v>
      </c>
      <c r="E123" s="44"/>
      <c r="F123" s="228" t="s">
        <v>5049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162</v>
      </c>
      <c r="AU123" s="20" t="s">
        <v>86</v>
      </c>
    </row>
    <row r="124" s="2" customFormat="1" ht="37.8" customHeight="1">
      <c r="A124" s="42"/>
      <c r="B124" s="43"/>
      <c r="C124" s="208" t="s">
        <v>8</v>
      </c>
      <c r="D124" s="208" t="s">
        <v>149</v>
      </c>
      <c r="E124" s="209" t="s">
        <v>311</v>
      </c>
      <c r="F124" s="210" t="s">
        <v>5050</v>
      </c>
      <c r="G124" s="211" t="s">
        <v>746</v>
      </c>
      <c r="H124" s="212">
        <v>1</v>
      </c>
      <c r="I124" s="213"/>
      <c r="J124" s="214">
        <f>ROUND(I124*H124,2)</f>
        <v>0</v>
      </c>
      <c r="K124" s="210" t="s">
        <v>32</v>
      </c>
      <c r="L124" s="48"/>
      <c r="M124" s="215" t="s">
        <v>32</v>
      </c>
      <c r="N124" s="216" t="s">
        <v>49</v>
      </c>
      <c r="O124" s="88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19" t="s">
        <v>362</v>
      </c>
      <c r="AT124" s="219" t="s">
        <v>149</v>
      </c>
      <c r="AU124" s="219" t="s">
        <v>86</v>
      </c>
      <c r="AY124" s="20" t="s">
        <v>146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86</v>
      </c>
      <c r="BK124" s="220">
        <f>ROUND(I124*H124,2)</f>
        <v>0</v>
      </c>
      <c r="BL124" s="20" t="s">
        <v>362</v>
      </c>
      <c r="BM124" s="219" t="s">
        <v>518</v>
      </c>
    </row>
    <row r="125" s="2" customFormat="1">
      <c r="A125" s="42"/>
      <c r="B125" s="43"/>
      <c r="C125" s="44"/>
      <c r="D125" s="221" t="s">
        <v>155</v>
      </c>
      <c r="E125" s="44"/>
      <c r="F125" s="222" t="s">
        <v>5050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155</v>
      </c>
      <c r="AU125" s="20" t="s">
        <v>86</v>
      </c>
    </row>
    <row r="126" s="2" customFormat="1">
      <c r="A126" s="42"/>
      <c r="B126" s="43"/>
      <c r="C126" s="44"/>
      <c r="D126" s="221" t="s">
        <v>162</v>
      </c>
      <c r="E126" s="44"/>
      <c r="F126" s="228" t="s">
        <v>5051</v>
      </c>
      <c r="G126" s="44"/>
      <c r="H126" s="44"/>
      <c r="I126" s="223"/>
      <c r="J126" s="44"/>
      <c r="K126" s="44"/>
      <c r="L126" s="48"/>
      <c r="M126" s="224"/>
      <c r="N126" s="225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0" t="s">
        <v>162</v>
      </c>
      <c r="AU126" s="20" t="s">
        <v>86</v>
      </c>
    </row>
    <row r="127" s="2" customFormat="1" ht="24.15" customHeight="1">
      <c r="A127" s="42"/>
      <c r="B127" s="43"/>
      <c r="C127" s="208" t="s">
        <v>362</v>
      </c>
      <c r="D127" s="208" t="s">
        <v>149</v>
      </c>
      <c r="E127" s="209" t="s">
        <v>5052</v>
      </c>
      <c r="F127" s="210" t="s">
        <v>5053</v>
      </c>
      <c r="G127" s="211" t="s">
        <v>746</v>
      </c>
      <c r="H127" s="212">
        <v>2</v>
      </c>
      <c r="I127" s="213"/>
      <c r="J127" s="214">
        <f>ROUND(I127*H127,2)</f>
        <v>0</v>
      </c>
      <c r="K127" s="210" t="s">
        <v>32</v>
      </c>
      <c r="L127" s="48"/>
      <c r="M127" s="215" t="s">
        <v>32</v>
      </c>
      <c r="N127" s="216" t="s">
        <v>49</v>
      </c>
      <c r="O127" s="88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19" t="s">
        <v>362</v>
      </c>
      <c r="AT127" s="219" t="s">
        <v>149</v>
      </c>
      <c r="AU127" s="219" t="s">
        <v>86</v>
      </c>
      <c r="AY127" s="20" t="s">
        <v>146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0" t="s">
        <v>86</v>
      </c>
      <c r="BK127" s="220">
        <f>ROUND(I127*H127,2)</f>
        <v>0</v>
      </c>
      <c r="BL127" s="20" t="s">
        <v>362</v>
      </c>
      <c r="BM127" s="219" t="s">
        <v>538</v>
      </c>
    </row>
    <row r="128" s="2" customFormat="1">
      <c r="A128" s="42"/>
      <c r="B128" s="43"/>
      <c r="C128" s="44"/>
      <c r="D128" s="221" t="s">
        <v>155</v>
      </c>
      <c r="E128" s="44"/>
      <c r="F128" s="222" t="s">
        <v>5053</v>
      </c>
      <c r="G128" s="44"/>
      <c r="H128" s="44"/>
      <c r="I128" s="223"/>
      <c r="J128" s="44"/>
      <c r="K128" s="44"/>
      <c r="L128" s="48"/>
      <c r="M128" s="224"/>
      <c r="N128" s="225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0" t="s">
        <v>155</v>
      </c>
      <c r="AU128" s="20" t="s">
        <v>86</v>
      </c>
    </row>
    <row r="129" s="2" customFormat="1">
      <c r="A129" s="42"/>
      <c r="B129" s="43"/>
      <c r="C129" s="44"/>
      <c r="D129" s="221" t="s">
        <v>162</v>
      </c>
      <c r="E129" s="44"/>
      <c r="F129" s="228" t="s">
        <v>5054</v>
      </c>
      <c r="G129" s="44"/>
      <c r="H129" s="44"/>
      <c r="I129" s="223"/>
      <c r="J129" s="44"/>
      <c r="K129" s="44"/>
      <c r="L129" s="48"/>
      <c r="M129" s="224"/>
      <c r="N129" s="225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0" t="s">
        <v>162</v>
      </c>
      <c r="AU129" s="20" t="s">
        <v>86</v>
      </c>
    </row>
    <row r="130" s="2" customFormat="1" ht="21.75" customHeight="1">
      <c r="A130" s="42"/>
      <c r="B130" s="43"/>
      <c r="C130" s="208" t="s">
        <v>368</v>
      </c>
      <c r="D130" s="208" t="s">
        <v>149</v>
      </c>
      <c r="E130" s="209" t="s">
        <v>5055</v>
      </c>
      <c r="F130" s="210" t="s">
        <v>5056</v>
      </c>
      <c r="G130" s="211" t="s">
        <v>746</v>
      </c>
      <c r="H130" s="212">
        <v>2</v>
      </c>
      <c r="I130" s="213"/>
      <c r="J130" s="214">
        <f>ROUND(I130*H130,2)</f>
        <v>0</v>
      </c>
      <c r="K130" s="210" t="s">
        <v>32</v>
      </c>
      <c r="L130" s="48"/>
      <c r="M130" s="215" t="s">
        <v>32</v>
      </c>
      <c r="N130" s="216" t="s">
        <v>49</v>
      </c>
      <c r="O130" s="88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R130" s="219" t="s">
        <v>362</v>
      </c>
      <c r="AT130" s="219" t="s">
        <v>149</v>
      </c>
      <c r="AU130" s="219" t="s">
        <v>86</v>
      </c>
      <c r="AY130" s="20" t="s">
        <v>146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20" t="s">
        <v>86</v>
      </c>
      <c r="BK130" s="220">
        <f>ROUND(I130*H130,2)</f>
        <v>0</v>
      </c>
      <c r="BL130" s="20" t="s">
        <v>362</v>
      </c>
      <c r="BM130" s="219" t="s">
        <v>558</v>
      </c>
    </row>
    <row r="131" s="2" customFormat="1">
      <c r="A131" s="42"/>
      <c r="B131" s="43"/>
      <c r="C131" s="44"/>
      <c r="D131" s="221" t="s">
        <v>155</v>
      </c>
      <c r="E131" s="44"/>
      <c r="F131" s="222" t="s">
        <v>5056</v>
      </c>
      <c r="G131" s="44"/>
      <c r="H131" s="44"/>
      <c r="I131" s="223"/>
      <c r="J131" s="44"/>
      <c r="K131" s="44"/>
      <c r="L131" s="48"/>
      <c r="M131" s="224"/>
      <c r="N131" s="22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155</v>
      </c>
      <c r="AU131" s="20" t="s">
        <v>86</v>
      </c>
    </row>
    <row r="132" s="2" customFormat="1">
      <c r="A132" s="42"/>
      <c r="B132" s="43"/>
      <c r="C132" s="44"/>
      <c r="D132" s="221" t="s">
        <v>162</v>
      </c>
      <c r="E132" s="44"/>
      <c r="F132" s="228" t="s">
        <v>5057</v>
      </c>
      <c r="G132" s="44"/>
      <c r="H132" s="44"/>
      <c r="I132" s="223"/>
      <c r="J132" s="44"/>
      <c r="K132" s="44"/>
      <c r="L132" s="48"/>
      <c r="M132" s="224"/>
      <c r="N132" s="225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162</v>
      </c>
      <c r="AU132" s="20" t="s">
        <v>86</v>
      </c>
    </row>
    <row r="133" s="2" customFormat="1" ht="24.15" customHeight="1">
      <c r="A133" s="42"/>
      <c r="B133" s="43"/>
      <c r="C133" s="208" t="s">
        <v>377</v>
      </c>
      <c r="D133" s="208" t="s">
        <v>149</v>
      </c>
      <c r="E133" s="209" t="s">
        <v>5058</v>
      </c>
      <c r="F133" s="210" t="s">
        <v>5059</v>
      </c>
      <c r="G133" s="211" t="s">
        <v>746</v>
      </c>
      <c r="H133" s="212">
        <v>3</v>
      </c>
      <c r="I133" s="213"/>
      <c r="J133" s="214">
        <f>ROUND(I133*H133,2)</f>
        <v>0</v>
      </c>
      <c r="K133" s="210" t="s">
        <v>32</v>
      </c>
      <c r="L133" s="48"/>
      <c r="M133" s="215" t="s">
        <v>32</v>
      </c>
      <c r="N133" s="216" t="s">
        <v>49</v>
      </c>
      <c r="O133" s="88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19" t="s">
        <v>362</v>
      </c>
      <c r="AT133" s="219" t="s">
        <v>149</v>
      </c>
      <c r="AU133" s="219" t="s">
        <v>86</v>
      </c>
      <c r="AY133" s="20" t="s">
        <v>146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0" t="s">
        <v>86</v>
      </c>
      <c r="BK133" s="220">
        <f>ROUND(I133*H133,2)</f>
        <v>0</v>
      </c>
      <c r="BL133" s="20" t="s">
        <v>362</v>
      </c>
      <c r="BM133" s="219" t="s">
        <v>574</v>
      </c>
    </row>
    <row r="134" s="2" customFormat="1">
      <c r="A134" s="42"/>
      <c r="B134" s="43"/>
      <c r="C134" s="44"/>
      <c r="D134" s="221" t="s">
        <v>155</v>
      </c>
      <c r="E134" s="44"/>
      <c r="F134" s="222" t="s">
        <v>5059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155</v>
      </c>
      <c r="AU134" s="20" t="s">
        <v>86</v>
      </c>
    </row>
    <row r="135" s="2" customFormat="1">
      <c r="A135" s="42"/>
      <c r="B135" s="43"/>
      <c r="C135" s="44"/>
      <c r="D135" s="221" t="s">
        <v>162</v>
      </c>
      <c r="E135" s="44"/>
      <c r="F135" s="228" t="s">
        <v>5060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162</v>
      </c>
      <c r="AU135" s="20" t="s">
        <v>86</v>
      </c>
    </row>
    <row r="136" s="2" customFormat="1" ht="21.75" customHeight="1">
      <c r="A136" s="42"/>
      <c r="B136" s="43"/>
      <c r="C136" s="208" t="s">
        <v>422</v>
      </c>
      <c r="D136" s="208" t="s">
        <v>149</v>
      </c>
      <c r="E136" s="209" t="s">
        <v>5061</v>
      </c>
      <c r="F136" s="210" t="s">
        <v>5062</v>
      </c>
      <c r="G136" s="211" t="s">
        <v>746</v>
      </c>
      <c r="H136" s="212">
        <v>3</v>
      </c>
      <c r="I136" s="213"/>
      <c r="J136" s="214">
        <f>ROUND(I136*H136,2)</f>
        <v>0</v>
      </c>
      <c r="K136" s="210" t="s">
        <v>32</v>
      </c>
      <c r="L136" s="48"/>
      <c r="M136" s="215" t="s">
        <v>32</v>
      </c>
      <c r="N136" s="216" t="s">
        <v>49</v>
      </c>
      <c r="O136" s="88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19" t="s">
        <v>362</v>
      </c>
      <c r="AT136" s="219" t="s">
        <v>149</v>
      </c>
      <c r="AU136" s="219" t="s">
        <v>86</v>
      </c>
      <c r="AY136" s="20" t="s">
        <v>146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20" t="s">
        <v>86</v>
      </c>
      <c r="BK136" s="220">
        <f>ROUND(I136*H136,2)</f>
        <v>0</v>
      </c>
      <c r="BL136" s="20" t="s">
        <v>362</v>
      </c>
      <c r="BM136" s="219" t="s">
        <v>592</v>
      </c>
    </row>
    <row r="137" s="2" customFormat="1">
      <c r="A137" s="42"/>
      <c r="B137" s="43"/>
      <c r="C137" s="44"/>
      <c r="D137" s="221" t="s">
        <v>155</v>
      </c>
      <c r="E137" s="44"/>
      <c r="F137" s="222" t="s">
        <v>5062</v>
      </c>
      <c r="G137" s="44"/>
      <c r="H137" s="44"/>
      <c r="I137" s="223"/>
      <c r="J137" s="44"/>
      <c r="K137" s="44"/>
      <c r="L137" s="48"/>
      <c r="M137" s="224"/>
      <c r="N137" s="225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155</v>
      </c>
      <c r="AU137" s="20" t="s">
        <v>86</v>
      </c>
    </row>
    <row r="138" s="2" customFormat="1">
      <c r="A138" s="42"/>
      <c r="B138" s="43"/>
      <c r="C138" s="44"/>
      <c r="D138" s="221" t="s">
        <v>162</v>
      </c>
      <c r="E138" s="44"/>
      <c r="F138" s="228" t="s">
        <v>5063</v>
      </c>
      <c r="G138" s="44"/>
      <c r="H138" s="44"/>
      <c r="I138" s="223"/>
      <c r="J138" s="44"/>
      <c r="K138" s="44"/>
      <c r="L138" s="48"/>
      <c r="M138" s="224"/>
      <c r="N138" s="225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162</v>
      </c>
      <c r="AU138" s="20" t="s">
        <v>86</v>
      </c>
    </row>
    <row r="139" s="2" customFormat="1" ht="16.5" customHeight="1">
      <c r="A139" s="42"/>
      <c r="B139" s="43"/>
      <c r="C139" s="208" t="s">
        <v>432</v>
      </c>
      <c r="D139" s="208" t="s">
        <v>149</v>
      </c>
      <c r="E139" s="209" t="s">
        <v>319</v>
      </c>
      <c r="F139" s="210" t="s">
        <v>5064</v>
      </c>
      <c r="G139" s="211" t="s">
        <v>746</v>
      </c>
      <c r="H139" s="212">
        <v>1</v>
      </c>
      <c r="I139" s="213"/>
      <c r="J139" s="214">
        <f>ROUND(I139*H139,2)</f>
        <v>0</v>
      </c>
      <c r="K139" s="210" t="s">
        <v>32</v>
      </c>
      <c r="L139" s="48"/>
      <c r="M139" s="215" t="s">
        <v>32</v>
      </c>
      <c r="N139" s="216" t="s">
        <v>49</v>
      </c>
      <c r="O139" s="88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R139" s="219" t="s">
        <v>362</v>
      </c>
      <c r="AT139" s="219" t="s">
        <v>149</v>
      </c>
      <c r="AU139" s="219" t="s">
        <v>86</v>
      </c>
      <c r="AY139" s="20" t="s">
        <v>146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20" t="s">
        <v>86</v>
      </c>
      <c r="BK139" s="220">
        <f>ROUND(I139*H139,2)</f>
        <v>0</v>
      </c>
      <c r="BL139" s="20" t="s">
        <v>362</v>
      </c>
      <c r="BM139" s="219" t="s">
        <v>637</v>
      </c>
    </row>
    <row r="140" s="2" customFormat="1">
      <c r="A140" s="42"/>
      <c r="B140" s="43"/>
      <c r="C140" s="44"/>
      <c r="D140" s="221" t="s">
        <v>155</v>
      </c>
      <c r="E140" s="44"/>
      <c r="F140" s="222" t="s">
        <v>5065</v>
      </c>
      <c r="G140" s="44"/>
      <c r="H140" s="44"/>
      <c r="I140" s="223"/>
      <c r="J140" s="44"/>
      <c r="K140" s="44"/>
      <c r="L140" s="48"/>
      <c r="M140" s="224"/>
      <c r="N140" s="225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T140" s="20" t="s">
        <v>155</v>
      </c>
      <c r="AU140" s="20" t="s">
        <v>86</v>
      </c>
    </row>
    <row r="141" s="2" customFormat="1">
      <c r="A141" s="42"/>
      <c r="B141" s="43"/>
      <c r="C141" s="44"/>
      <c r="D141" s="221" t="s">
        <v>162</v>
      </c>
      <c r="E141" s="44"/>
      <c r="F141" s="228" t="s">
        <v>5066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162</v>
      </c>
      <c r="AU141" s="20" t="s">
        <v>86</v>
      </c>
    </row>
    <row r="142" s="2" customFormat="1" ht="16.5" customHeight="1">
      <c r="A142" s="42"/>
      <c r="B142" s="43"/>
      <c r="C142" s="208" t="s">
        <v>7</v>
      </c>
      <c r="D142" s="208" t="s">
        <v>149</v>
      </c>
      <c r="E142" s="209" t="s">
        <v>346</v>
      </c>
      <c r="F142" s="210" t="s">
        <v>5067</v>
      </c>
      <c r="G142" s="211" t="s">
        <v>746</v>
      </c>
      <c r="H142" s="212">
        <v>1</v>
      </c>
      <c r="I142" s="213"/>
      <c r="J142" s="214">
        <f>ROUND(I142*H142,2)</f>
        <v>0</v>
      </c>
      <c r="K142" s="210" t="s">
        <v>32</v>
      </c>
      <c r="L142" s="48"/>
      <c r="M142" s="215" t="s">
        <v>32</v>
      </c>
      <c r="N142" s="216" t="s">
        <v>49</v>
      </c>
      <c r="O142" s="88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19" t="s">
        <v>362</v>
      </c>
      <c r="AT142" s="219" t="s">
        <v>149</v>
      </c>
      <c r="AU142" s="219" t="s">
        <v>86</v>
      </c>
      <c r="AY142" s="20" t="s">
        <v>146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0" t="s">
        <v>86</v>
      </c>
      <c r="BK142" s="220">
        <f>ROUND(I142*H142,2)</f>
        <v>0</v>
      </c>
      <c r="BL142" s="20" t="s">
        <v>362</v>
      </c>
      <c r="BM142" s="219" t="s">
        <v>680</v>
      </c>
    </row>
    <row r="143" s="2" customFormat="1">
      <c r="A143" s="42"/>
      <c r="B143" s="43"/>
      <c r="C143" s="44"/>
      <c r="D143" s="221" t="s">
        <v>155</v>
      </c>
      <c r="E143" s="44"/>
      <c r="F143" s="222" t="s">
        <v>5067</v>
      </c>
      <c r="G143" s="44"/>
      <c r="H143" s="44"/>
      <c r="I143" s="223"/>
      <c r="J143" s="44"/>
      <c r="K143" s="44"/>
      <c r="L143" s="48"/>
      <c r="M143" s="224"/>
      <c r="N143" s="225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155</v>
      </c>
      <c r="AU143" s="20" t="s">
        <v>86</v>
      </c>
    </row>
    <row r="144" s="2" customFormat="1">
      <c r="A144" s="42"/>
      <c r="B144" s="43"/>
      <c r="C144" s="44"/>
      <c r="D144" s="221" t="s">
        <v>162</v>
      </c>
      <c r="E144" s="44"/>
      <c r="F144" s="228" t="s">
        <v>5068</v>
      </c>
      <c r="G144" s="44"/>
      <c r="H144" s="44"/>
      <c r="I144" s="223"/>
      <c r="J144" s="44"/>
      <c r="K144" s="44"/>
      <c r="L144" s="48"/>
      <c r="M144" s="224"/>
      <c r="N144" s="22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162</v>
      </c>
      <c r="AU144" s="20" t="s">
        <v>86</v>
      </c>
    </row>
    <row r="145" s="2" customFormat="1" ht="21.75" customHeight="1">
      <c r="A145" s="42"/>
      <c r="B145" s="43"/>
      <c r="C145" s="208" t="s">
        <v>456</v>
      </c>
      <c r="D145" s="208" t="s">
        <v>149</v>
      </c>
      <c r="E145" s="209" t="s">
        <v>8</v>
      </c>
      <c r="F145" s="210" t="s">
        <v>5069</v>
      </c>
      <c r="G145" s="211" t="s">
        <v>746</v>
      </c>
      <c r="H145" s="212">
        <v>1</v>
      </c>
      <c r="I145" s="213"/>
      <c r="J145" s="214">
        <f>ROUND(I145*H145,2)</f>
        <v>0</v>
      </c>
      <c r="K145" s="210" t="s">
        <v>32</v>
      </c>
      <c r="L145" s="48"/>
      <c r="M145" s="215" t="s">
        <v>32</v>
      </c>
      <c r="N145" s="216" t="s">
        <v>49</v>
      </c>
      <c r="O145" s="88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19" t="s">
        <v>362</v>
      </c>
      <c r="AT145" s="219" t="s">
        <v>149</v>
      </c>
      <c r="AU145" s="219" t="s">
        <v>86</v>
      </c>
      <c r="AY145" s="20" t="s">
        <v>146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20" t="s">
        <v>86</v>
      </c>
      <c r="BK145" s="220">
        <f>ROUND(I145*H145,2)</f>
        <v>0</v>
      </c>
      <c r="BL145" s="20" t="s">
        <v>362</v>
      </c>
      <c r="BM145" s="219" t="s">
        <v>697</v>
      </c>
    </row>
    <row r="146" s="2" customFormat="1">
      <c r="A146" s="42"/>
      <c r="B146" s="43"/>
      <c r="C146" s="44"/>
      <c r="D146" s="221" t="s">
        <v>155</v>
      </c>
      <c r="E146" s="44"/>
      <c r="F146" s="222" t="s">
        <v>5069</v>
      </c>
      <c r="G146" s="44"/>
      <c r="H146" s="44"/>
      <c r="I146" s="223"/>
      <c r="J146" s="44"/>
      <c r="K146" s="44"/>
      <c r="L146" s="48"/>
      <c r="M146" s="224"/>
      <c r="N146" s="225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155</v>
      </c>
      <c r="AU146" s="20" t="s">
        <v>86</v>
      </c>
    </row>
    <row r="147" s="2" customFormat="1">
      <c r="A147" s="42"/>
      <c r="B147" s="43"/>
      <c r="C147" s="44"/>
      <c r="D147" s="221" t="s">
        <v>162</v>
      </c>
      <c r="E147" s="44"/>
      <c r="F147" s="228" t="s">
        <v>5070</v>
      </c>
      <c r="G147" s="44"/>
      <c r="H147" s="44"/>
      <c r="I147" s="223"/>
      <c r="J147" s="44"/>
      <c r="K147" s="44"/>
      <c r="L147" s="48"/>
      <c r="M147" s="224"/>
      <c r="N147" s="225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162</v>
      </c>
      <c r="AU147" s="20" t="s">
        <v>86</v>
      </c>
    </row>
    <row r="148" s="2" customFormat="1" ht="16.5" customHeight="1">
      <c r="A148" s="42"/>
      <c r="B148" s="43"/>
      <c r="C148" s="208" t="s">
        <v>469</v>
      </c>
      <c r="D148" s="208" t="s">
        <v>149</v>
      </c>
      <c r="E148" s="209" t="s">
        <v>362</v>
      </c>
      <c r="F148" s="210" t="s">
        <v>5071</v>
      </c>
      <c r="G148" s="211" t="s">
        <v>746</v>
      </c>
      <c r="H148" s="212">
        <v>1</v>
      </c>
      <c r="I148" s="213"/>
      <c r="J148" s="214">
        <f>ROUND(I148*H148,2)</f>
        <v>0</v>
      </c>
      <c r="K148" s="210" t="s">
        <v>32</v>
      </c>
      <c r="L148" s="48"/>
      <c r="M148" s="215" t="s">
        <v>32</v>
      </c>
      <c r="N148" s="216" t="s">
        <v>49</v>
      </c>
      <c r="O148" s="88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19" t="s">
        <v>362</v>
      </c>
      <c r="AT148" s="219" t="s">
        <v>149</v>
      </c>
      <c r="AU148" s="219" t="s">
        <v>86</v>
      </c>
      <c r="AY148" s="20" t="s">
        <v>146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20" t="s">
        <v>86</v>
      </c>
      <c r="BK148" s="220">
        <f>ROUND(I148*H148,2)</f>
        <v>0</v>
      </c>
      <c r="BL148" s="20" t="s">
        <v>362</v>
      </c>
      <c r="BM148" s="219" t="s">
        <v>704</v>
      </c>
    </row>
    <row r="149" s="2" customFormat="1">
      <c r="A149" s="42"/>
      <c r="B149" s="43"/>
      <c r="C149" s="44"/>
      <c r="D149" s="221" t="s">
        <v>155</v>
      </c>
      <c r="E149" s="44"/>
      <c r="F149" s="222" t="s">
        <v>5072</v>
      </c>
      <c r="G149" s="44"/>
      <c r="H149" s="44"/>
      <c r="I149" s="223"/>
      <c r="J149" s="44"/>
      <c r="K149" s="44"/>
      <c r="L149" s="48"/>
      <c r="M149" s="224"/>
      <c r="N149" s="225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0" t="s">
        <v>155</v>
      </c>
      <c r="AU149" s="20" t="s">
        <v>86</v>
      </c>
    </row>
    <row r="150" s="2" customFormat="1">
      <c r="A150" s="42"/>
      <c r="B150" s="43"/>
      <c r="C150" s="44"/>
      <c r="D150" s="221" t="s">
        <v>162</v>
      </c>
      <c r="E150" s="44"/>
      <c r="F150" s="228" t="s">
        <v>5073</v>
      </c>
      <c r="G150" s="44"/>
      <c r="H150" s="44"/>
      <c r="I150" s="223"/>
      <c r="J150" s="44"/>
      <c r="K150" s="44"/>
      <c r="L150" s="48"/>
      <c r="M150" s="224"/>
      <c r="N150" s="225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0" t="s">
        <v>162</v>
      </c>
      <c r="AU150" s="20" t="s">
        <v>86</v>
      </c>
    </row>
    <row r="151" s="2" customFormat="1" ht="37.8" customHeight="1">
      <c r="A151" s="42"/>
      <c r="B151" s="43"/>
      <c r="C151" s="208" t="s">
        <v>475</v>
      </c>
      <c r="D151" s="208" t="s">
        <v>149</v>
      </c>
      <c r="E151" s="209" t="s">
        <v>377</v>
      </c>
      <c r="F151" s="210" t="s">
        <v>5017</v>
      </c>
      <c r="G151" s="211" t="s">
        <v>746</v>
      </c>
      <c r="H151" s="212">
        <v>1</v>
      </c>
      <c r="I151" s="213"/>
      <c r="J151" s="214">
        <f>ROUND(I151*H151,2)</f>
        <v>0</v>
      </c>
      <c r="K151" s="210" t="s">
        <v>32</v>
      </c>
      <c r="L151" s="48"/>
      <c r="M151" s="215" t="s">
        <v>32</v>
      </c>
      <c r="N151" s="216" t="s">
        <v>49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362</v>
      </c>
      <c r="AT151" s="219" t="s">
        <v>149</v>
      </c>
      <c r="AU151" s="219" t="s">
        <v>86</v>
      </c>
      <c r="AY151" s="20" t="s">
        <v>146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86</v>
      </c>
      <c r="BK151" s="220">
        <f>ROUND(I151*H151,2)</f>
        <v>0</v>
      </c>
      <c r="BL151" s="20" t="s">
        <v>362</v>
      </c>
      <c r="BM151" s="219" t="s">
        <v>717</v>
      </c>
    </row>
    <row r="152" s="2" customFormat="1">
      <c r="A152" s="42"/>
      <c r="B152" s="43"/>
      <c r="C152" s="44"/>
      <c r="D152" s="221" t="s">
        <v>155</v>
      </c>
      <c r="E152" s="44"/>
      <c r="F152" s="222" t="s">
        <v>5017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155</v>
      </c>
      <c r="AU152" s="20" t="s">
        <v>86</v>
      </c>
    </row>
    <row r="153" s="2" customFormat="1">
      <c r="A153" s="42"/>
      <c r="B153" s="43"/>
      <c r="C153" s="44"/>
      <c r="D153" s="221" t="s">
        <v>162</v>
      </c>
      <c r="E153" s="44"/>
      <c r="F153" s="228" t="s">
        <v>5074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162</v>
      </c>
      <c r="AU153" s="20" t="s">
        <v>86</v>
      </c>
    </row>
    <row r="154" s="2" customFormat="1" ht="24.15" customHeight="1">
      <c r="A154" s="42"/>
      <c r="B154" s="43"/>
      <c r="C154" s="208" t="s">
        <v>481</v>
      </c>
      <c r="D154" s="208" t="s">
        <v>149</v>
      </c>
      <c r="E154" s="209" t="s">
        <v>5075</v>
      </c>
      <c r="F154" s="210" t="s">
        <v>5020</v>
      </c>
      <c r="G154" s="211" t="s">
        <v>746</v>
      </c>
      <c r="H154" s="212">
        <v>1</v>
      </c>
      <c r="I154" s="213"/>
      <c r="J154" s="214">
        <f>ROUND(I154*H154,2)</f>
        <v>0</v>
      </c>
      <c r="K154" s="210" t="s">
        <v>32</v>
      </c>
      <c r="L154" s="48"/>
      <c r="M154" s="215" t="s">
        <v>32</v>
      </c>
      <c r="N154" s="216" t="s">
        <v>49</v>
      </c>
      <c r="O154" s="88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19" t="s">
        <v>362</v>
      </c>
      <c r="AT154" s="219" t="s">
        <v>149</v>
      </c>
      <c r="AU154" s="219" t="s">
        <v>86</v>
      </c>
      <c r="AY154" s="20" t="s">
        <v>146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0" t="s">
        <v>86</v>
      </c>
      <c r="BK154" s="220">
        <f>ROUND(I154*H154,2)</f>
        <v>0</v>
      </c>
      <c r="BL154" s="20" t="s">
        <v>362</v>
      </c>
      <c r="BM154" s="219" t="s">
        <v>732</v>
      </c>
    </row>
    <row r="155" s="2" customFormat="1">
      <c r="A155" s="42"/>
      <c r="B155" s="43"/>
      <c r="C155" s="44"/>
      <c r="D155" s="221" t="s">
        <v>155</v>
      </c>
      <c r="E155" s="44"/>
      <c r="F155" s="222" t="s">
        <v>5020</v>
      </c>
      <c r="G155" s="44"/>
      <c r="H155" s="44"/>
      <c r="I155" s="223"/>
      <c r="J155" s="44"/>
      <c r="K155" s="44"/>
      <c r="L155" s="48"/>
      <c r="M155" s="224"/>
      <c r="N155" s="22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155</v>
      </c>
      <c r="AU155" s="20" t="s">
        <v>86</v>
      </c>
    </row>
    <row r="156" s="2" customFormat="1">
      <c r="A156" s="42"/>
      <c r="B156" s="43"/>
      <c r="C156" s="44"/>
      <c r="D156" s="221" t="s">
        <v>162</v>
      </c>
      <c r="E156" s="44"/>
      <c r="F156" s="228" t="s">
        <v>5076</v>
      </c>
      <c r="G156" s="44"/>
      <c r="H156" s="44"/>
      <c r="I156" s="223"/>
      <c r="J156" s="44"/>
      <c r="K156" s="44"/>
      <c r="L156" s="48"/>
      <c r="M156" s="224"/>
      <c r="N156" s="225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0" t="s">
        <v>162</v>
      </c>
      <c r="AU156" s="20" t="s">
        <v>86</v>
      </c>
    </row>
    <row r="157" s="2" customFormat="1" ht="24.15" customHeight="1">
      <c r="A157" s="42"/>
      <c r="B157" s="43"/>
      <c r="C157" s="208" t="s">
        <v>487</v>
      </c>
      <c r="D157" s="208" t="s">
        <v>149</v>
      </c>
      <c r="E157" s="209" t="s">
        <v>422</v>
      </c>
      <c r="F157" s="210" t="s">
        <v>5022</v>
      </c>
      <c r="G157" s="211" t="s">
        <v>746</v>
      </c>
      <c r="H157" s="212">
        <v>1</v>
      </c>
      <c r="I157" s="213"/>
      <c r="J157" s="214">
        <f>ROUND(I157*H157,2)</f>
        <v>0</v>
      </c>
      <c r="K157" s="210" t="s">
        <v>32</v>
      </c>
      <c r="L157" s="48"/>
      <c r="M157" s="215" t="s">
        <v>32</v>
      </c>
      <c r="N157" s="216" t="s">
        <v>49</v>
      </c>
      <c r="O157" s="88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19" t="s">
        <v>362</v>
      </c>
      <c r="AT157" s="219" t="s">
        <v>149</v>
      </c>
      <c r="AU157" s="219" t="s">
        <v>86</v>
      </c>
      <c r="AY157" s="20" t="s">
        <v>146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0" t="s">
        <v>86</v>
      </c>
      <c r="BK157" s="220">
        <f>ROUND(I157*H157,2)</f>
        <v>0</v>
      </c>
      <c r="BL157" s="20" t="s">
        <v>362</v>
      </c>
      <c r="BM157" s="219" t="s">
        <v>743</v>
      </c>
    </row>
    <row r="158" s="2" customFormat="1">
      <c r="A158" s="42"/>
      <c r="B158" s="43"/>
      <c r="C158" s="44"/>
      <c r="D158" s="221" t="s">
        <v>155</v>
      </c>
      <c r="E158" s="44"/>
      <c r="F158" s="222" t="s">
        <v>5022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155</v>
      </c>
      <c r="AU158" s="20" t="s">
        <v>86</v>
      </c>
    </row>
    <row r="159" s="2" customFormat="1">
      <c r="A159" s="42"/>
      <c r="B159" s="43"/>
      <c r="C159" s="44"/>
      <c r="D159" s="221" t="s">
        <v>162</v>
      </c>
      <c r="E159" s="44"/>
      <c r="F159" s="228" t="s">
        <v>5077</v>
      </c>
      <c r="G159" s="44"/>
      <c r="H159" s="44"/>
      <c r="I159" s="223"/>
      <c r="J159" s="44"/>
      <c r="K159" s="44"/>
      <c r="L159" s="48"/>
      <c r="M159" s="224"/>
      <c r="N159" s="225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162</v>
      </c>
      <c r="AU159" s="20" t="s">
        <v>86</v>
      </c>
    </row>
    <row r="160" s="2" customFormat="1" ht="21.75" customHeight="1">
      <c r="A160" s="42"/>
      <c r="B160" s="43"/>
      <c r="C160" s="208" t="s">
        <v>495</v>
      </c>
      <c r="D160" s="208" t="s">
        <v>149</v>
      </c>
      <c r="E160" s="209" t="s">
        <v>432</v>
      </c>
      <c r="F160" s="210" t="s">
        <v>5024</v>
      </c>
      <c r="G160" s="211" t="s">
        <v>746</v>
      </c>
      <c r="H160" s="212">
        <v>1</v>
      </c>
      <c r="I160" s="213"/>
      <c r="J160" s="214">
        <f>ROUND(I160*H160,2)</f>
        <v>0</v>
      </c>
      <c r="K160" s="210" t="s">
        <v>32</v>
      </c>
      <c r="L160" s="48"/>
      <c r="M160" s="215" t="s">
        <v>32</v>
      </c>
      <c r="N160" s="216" t="s">
        <v>49</v>
      </c>
      <c r="O160" s="88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19" t="s">
        <v>362</v>
      </c>
      <c r="AT160" s="219" t="s">
        <v>149</v>
      </c>
      <c r="AU160" s="219" t="s">
        <v>86</v>
      </c>
      <c r="AY160" s="20" t="s">
        <v>146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20" t="s">
        <v>86</v>
      </c>
      <c r="BK160" s="220">
        <f>ROUND(I160*H160,2)</f>
        <v>0</v>
      </c>
      <c r="BL160" s="20" t="s">
        <v>362</v>
      </c>
      <c r="BM160" s="219" t="s">
        <v>755</v>
      </c>
    </row>
    <row r="161" s="2" customFormat="1">
      <c r="A161" s="42"/>
      <c r="B161" s="43"/>
      <c r="C161" s="44"/>
      <c r="D161" s="221" t="s">
        <v>155</v>
      </c>
      <c r="E161" s="44"/>
      <c r="F161" s="222" t="s">
        <v>5024</v>
      </c>
      <c r="G161" s="44"/>
      <c r="H161" s="44"/>
      <c r="I161" s="223"/>
      <c r="J161" s="44"/>
      <c r="K161" s="44"/>
      <c r="L161" s="48"/>
      <c r="M161" s="224"/>
      <c r="N161" s="225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0" t="s">
        <v>155</v>
      </c>
      <c r="AU161" s="20" t="s">
        <v>86</v>
      </c>
    </row>
    <row r="162" s="2" customFormat="1">
      <c r="A162" s="42"/>
      <c r="B162" s="43"/>
      <c r="C162" s="44"/>
      <c r="D162" s="221" t="s">
        <v>162</v>
      </c>
      <c r="E162" s="44"/>
      <c r="F162" s="228" t="s">
        <v>5078</v>
      </c>
      <c r="G162" s="44"/>
      <c r="H162" s="44"/>
      <c r="I162" s="223"/>
      <c r="J162" s="44"/>
      <c r="K162" s="44"/>
      <c r="L162" s="48"/>
      <c r="M162" s="224"/>
      <c r="N162" s="225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0" t="s">
        <v>162</v>
      </c>
      <c r="AU162" s="20" t="s">
        <v>86</v>
      </c>
    </row>
    <row r="163" s="2" customFormat="1" ht="16.5" customHeight="1">
      <c r="A163" s="42"/>
      <c r="B163" s="43"/>
      <c r="C163" s="208" t="s">
        <v>500</v>
      </c>
      <c r="D163" s="208" t="s">
        <v>149</v>
      </c>
      <c r="E163" s="209" t="s">
        <v>7</v>
      </c>
      <c r="F163" s="210" t="s">
        <v>5026</v>
      </c>
      <c r="G163" s="211" t="s">
        <v>746</v>
      </c>
      <c r="H163" s="212">
        <v>1</v>
      </c>
      <c r="I163" s="213"/>
      <c r="J163" s="214">
        <f>ROUND(I163*H163,2)</f>
        <v>0</v>
      </c>
      <c r="K163" s="210" t="s">
        <v>32</v>
      </c>
      <c r="L163" s="48"/>
      <c r="M163" s="215" t="s">
        <v>32</v>
      </c>
      <c r="N163" s="216" t="s">
        <v>49</v>
      </c>
      <c r="O163" s="88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19" t="s">
        <v>362</v>
      </c>
      <c r="AT163" s="219" t="s">
        <v>149</v>
      </c>
      <c r="AU163" s="219" t="s">
        <v>86</v>
      </c>
      <c r="AY163" s="20" t="s">
        <v>146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0" t="s">
        <v>86</v>
      </c>
      <c r="BK163" s="220">
        <f>ROUND(I163*H163,2)</f>
        <v>0</v>
      </c>
      <c r="BL163" s="20" t="s">
        <v>362</v>
      </c>
      <c r="BM163" s="219" t="s">
        <v>768</v>
      </c>
    </row>
    <row r="164" s="2" customFormat="1">
      <c r="A164" s="42"/>
      <c r="B164" s="43"/>
      <c r="C164" s="44"/>
      <c r="D164" s="221" t="s">
        <v>155</v>
      </c>
      <c r="E164" s="44"/>
      <c r="F164" s="222" t="s">
        <v>5026</v>
      </c>
      <c r="G164" s="44"/>
      <c r="H164" s="44"/>
      <c r="I164" s="223"/>
      <c r="J164" s="44"/>
      <c r="K164" s="44"/>
      <c r="L164" s="48"/>
      <c r="M164" s="224"/>
      <c r="N164" s="225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155</v>
      </c>
      <c r="AU164" s="20" t="s">
        <v>86</v>
      </c>
    </row>
    <row r="165" s="2" customFormat="1">
      <c r="A165" s="42"/>
      <c r="B165" s="43"/>
      <c r="C165" s="44"/>
      <c r="D165" s="221" t="s">
        <v>162</v>
      </c>
      <c r="E165" s="44"/>
      <c r="F165" s="228" t="s">
        <v>5079</v>
      </c>
      <c r="G165" s="44"/>
      <c r="H165" s="44"/>
      <c r="I165" s="223"/>
      <c r="J165" s="44"/>
      <c r="K165" s="44"/>
      <c r="L165" s="48"/>
      <c r="M165" s="224"/>
      <c r="N165" s="225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162</v>
      </c>
      <c r="AU165" s="20" t="s">
        <v>86</v>
      </c>
    </row>
    <row r="166" s="2" customFormat="1" ht="16.5" customHeight="1">
      <c r="A166" s="42"/>
      <c r="B166" s="43"/>
      <c r="C166" s="208" t="s">
        <v>509</v>
      </c>
      <c r="D166" s="208" t="s">
        <v>149</v>
      </c>
      <c r="E166" s="209" t="s">
        <v>456</v>
      </c>
      <c r="F166" s="210" t="s">
        <v>5028</v>
      </c>
      <c r="G166" s="211" t="s">
        <v>746</v>
      </c>
      <c r="H166" s="212">
        <v>1</v>
      </c>
      <c r="I166" s="213"/>
      <c r="J166" s="214">
        <f>ROUND(I166*H166,2)</f>
        <v>0</v>
      </c>
      <c r="K166" s="210" t="s">
        <v>32</v>
      </c>
      <c r="L166" s="48"/>
      <c r="M166" s="215" t="s">
        <v>32</v>
      </c>
      <c r="N166" s="216" t="s">
        <v>49</v>
      </c>
      <c r="O166" s="88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19" t="s">
        <v>362</v>
      </c>
      <c r="AT166" s="219" t="s">
        <v>149</v>
      </c>
      <c r="AU166" s="219" t="s">
        <v>86</v>
      </c>
      <c r="AY166" s="20" t="s">
        <v>146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20" t="s">
        <v>86</v>
      </c>
      <c r="BK166" s="220">
        <f>ROUND(I166*H166,2)</f>
        <v>0</v>
      </c>
      <c r="BL166" s="20" t="s">
        <v>362</v>
      </c>
      <c r="BM166" s="219" t="s">
        <v>781</v>
      </c>
    </row>
    <row r="167" s="2" customFormat="1">
      <c r="A167" s="42"/>
      <c r="B167" s="43"/>
      <c r="C167" s="44"/>
      <c r="D167" s="221" t="s">
        <v>155</v>
      </c>
      <c r="E167" s="44"/>
      <c r="F167" s="222" t="s">
        <v>5028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155</v>
      </c>
      <c r="AU167" s="20" t="s">
        <v>86</v>
      </c>
    </row>
    <row r="168" s="2" customFormat="1">
      <c r="A168" s="42"/>
      <c r="B168" s="43"/>
      <c r="C168" s="44"/>
      <c r="D168" s="221" t="s">
        <v>162</v>
      </c>
      <c r="E168" s="44"/>
      <c r="F168" s="228" t="s">
        <v>5080</v>
      </c>
      <c r="G168" s="44"/>
      <c r="H168" s="44"/>
      <c r="I168" s="223"/>
      <c r="J168" s="44"/>
      <c r="K168" s="44"/>
      <c r="L168" s="48"/>
      <c r="M168" s="224"/>
      <c r="N168" s="225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0" t="s">
        <v>162</v>
      </c>
      <c r="AU168" s="20" t="s">
        <v>86</v>
      </c>
    </row>
    <row r="169" s="2" customFormat="1" ht="16.5" customHeight="1">
      <c r="A169" s="42"/>
      <c r="B169" s="43"/>
      <c r="C169" s="208" t="s">
        <v>518</v>
      </c>
      <c r="D169" s="208" t="s">
        <v>149</v>
      </c>
      <c r="E169" s="209" t="s">
        <v>5081</v>
      </c>
      <c r="F169" s="210" t="s">
        <v>5031</v>
      </c>
      <c r="G169" s="211" t="s">
        <v>746</v>
      </c>
      <c r="H169" s="212">
        <v>1</v>
      </c>
      <c r="I169" s="213"/>
      <c r="J169" s="214">
        <f>ROUND(I169*H169,2)</f>
        <v>0</v>
      </c>
      <c r="K169" s="210" t="s">
        <v>32</v>
      </c>
      <c r="L169" s="48"/>
      <c r="M169" s="215" t="s">
        <v>32</v>
      </c>
      <c r="N169" s="216" t="s">
        <v>49</v>
      </c>
      <c r="O169" s="88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19" t="s">
        <v>362</v>
      </c>
      <c r="AT169" s="219" t="s">
        <v>149</v>
      </c>
      <c r="AU169" s="219" t="s">
        <v>86</v>
      </c>
      <c r="AY169" s="20" t="s">
        <v>146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20" t="s">
        <v>86</v>
      </c>
      <c r="BK169" s="220">
        <f>ROUND(I169*H169,2)</f>
        <v>0</v>
      </c>
      <c r="BL169" s="20" t="s">
        <v>362</v>
      </c>
      <c r="BM169" s="219" t="s">
        <v>793</v>
      </c>
    </row>
    <row r="170" s="2" customFormat="1">
      <c r="A170" s="42"/>
      <c r="B170" s="43"/>
      <c r="C170" s="44"/>
      <c r="D170" s="221" t="s">
        <v>155</v>
      </c>
      <c r="E170" s="44"/>
      <c r="F170" s="222" t="s">
        <v>5031</v>
      </c>
      <c r="G170" s="44"/>
      <c r="H170" s="44"/>
      <c r="I170" s="223"/>
      <c r="J170" s="44"/>
      <c r="K170" s="44"/>
      <c r="L170" s="48"/>
      <c r="M170" s="224"/>
      <c r="N170" s="225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T170" s="20" t="s">
        <v>155</v>
      </c>
      <c r="AU170" s="20" t="s">
        <v>86</v>
      </c>
    </row>
    <row r="171" s="2" customFormat="1">
      <c r="A171" s="42"/>
      <c r="B171" s="43"/>
      <c r="C171" s="44"/>
      <c r="D171" s="221" t="s">
        <v>162</v>
      </c>
      <c r="E171" s="44"/>
      <c r="F171" s="228" t="s">
        <v>5082</v>
      </c>
      <c r="G171" s="44"/>
      <c r="H171" s="44"/>
      <c r="I171" s="223"/>
      <c r="J171" s="44"/>
      <c r="K171" s="44"/>
      <c r="L171" s="48"/>
      <c r="M171" s="224"/>
      <c r="N171" s="225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162</v>
      </c>
      <c r="AU171" s="20" t="s">
        <v>86</v>
      </c>
    </row>
    <row r="172" s="2" customFormat="1" ht="16.5" customHeight="1">
      <c r="A172" s="42"/>
      <c r="B172" s="43"/>
      <c r="C172" s="208" t="s">
        <v>532</v>
      </c>
      <c r="D172" s="208" t="s">
        <v>149</v>
      </c>
      <c r="E172" s="209" t="s">
        <v>469</v>
      </c>
      <c r="F172" s="210" t="s">
        <v>5033</v>
      </c>
      <c r="G172" s="211" t="s">
        <v>746</v>
      </c>
      <c r="H172" s="212">
        <v>1</v>
      </c>
      <c r="I172" s="213"/>
      <c r="J172" s="214">
        <f>ROUND(I172*H172,2)</f>
        <v>0</v>
      </c>
      <c r="K172" s="210" t="s">
        <v>32</v>
      </c>
      <c r="L172" s="48"/>
      <c r="M172" s="215" t="s">
        <v>32</v>
      </c>
      <c r="N172" s="216" t="s">
        <v>49</v>
      </c>
      <c r="O172" s="88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19" t="s">
        <v>362</v>
      </c>
      <c r="AT172" s="219" t="s">
        <v>149</v>
      </c>
      <c r="AU172" s="219" t="s">
        <v>86</v>
      </c>
      <c r="AY172" s="20" t="s">
        <v>146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20" t="s">
        <v>86</v>
      </c>
      <c r="BK172" s="220">
        <f>ROUND(I172*H172,2)</f>
        <v>0</v>
      </c>
      <c r="BL172" s="20" t="s">
        <v>362</v>
      </c>
      <c r="BM172" s="219" t="s">
        <v>811</v>
      </c>
    </row>
    <row r="173" s="2" customFormat="1">
      <c r="A173" s="42"/>
      <c r="B173" s="43"/>
      <c r="C173" s="44"/>
      <c r="D173" s="221" t="s">
        <v>155</v>
      </c>
      <c r="E173" s="44"/>
      <c r="F173" s="222" t="s">
        <v>5033</v>
      </c>
      <c r="G173" s="44"/>
      <c r="H173" s="44"/>
      <c r="I173" s="223"/>
      <c r="J173" s="44"/>
      <c r="K173" s="44"/>
      <c r="L173" s="48"/>
      <c r="M173" s="224"/>
      <c r="N173" s="225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155</v>
      </c>
      <c r="AU173" s="20" t="s">
        <v>86</v>
      </c>
    </row>
    <row r="174" s="2" customFormat="1">
      <c r="A174" s="42"/>
      <c r="B174" s="43"/>
      <c r="C174" s="44"/>
      <c r="D174" s="221" t="s">
        <v>162</v>
      </c>
      <c r="E174" s="44"/>
      <c r="F174" s="228" t="s">
        <v>5083</v>
      </c>
      <c r="G174" s="44"/>
      <c r="H174" s="44"/>
      <c r="I174" s="223"/>
      <c r="J174" s="44"/>
      <c r="K174" s="44"/>
      <c r="L174" s="48"/>
      <c r="M174" s="224"/>
      <c r="N174" s="225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0" t="s">
        <v>162</v>
      </c>
      <c r="AU174" s="20" t="s">
        <v>86</v>
      </c>
    </row>
    <row r="175" s="2" customFormat="1" ht="16.5" customHeight="1">
      <c r="A175" s="42"/>
      <c r="B175" s="43"/>
      <c r="C175" s="208" t="s">
        <v>538</v>
      </c>
      <c r="D175" s="208" t="s">
        <v>149</v>
      </c>
      <c r="E175" s="209" t="s">
        <v>5084</v>
      </c>
      <c r="F175" s="210" t="s">
        <v>5036</v>
      </c>
      <c r="G175" s="211" t="s">
        <v>746</v>
      </c>
      <c r="H175" s="212">
        <v>1</v>
      </c>
      <c r="I175" s="213"/>
      <c r="J175" s="214">
        <f>ROUND(I175*H175,2)</f>
        <v>0</v>
      </c>
      <c r="K175" s="210" t="s">
        <v>32</v>
      </c>
      <c r="L175" s="48"/>
      <c r="M175" s="215" t="s">
        <v>32</v>
      </c>
      <c r="N175" s="216" t="s">
        <v>49</v>
      </c>
      <c r="O175" s="88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19" t="s">
        <v>362</v>
      </c>
      <c r="AT175" s="219" t="s">
        <v>149</v>
      </c>
      <c r="AU175" s="219" t="s">
        <v>86</v>
      </c>
      <c r="AY175" s="20" t="s">
        <v>146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20" t="s">
        <v>86</v>
      </c>
      <c r="BK175" s="220">
        <f>ROUND(I175*H175,2)</f>
        <v>0</v>
      </c>
      <c r="BL175" s="20" t="s">
        <v>362</v>
      </c>
      <c r="BM175" s="219" t="s">
        <v>823</v>
      </c>
    </row>
    <row r="176" s="2" customFormat="1">
      <c r="A176" s="42"/>
      <c r="B176" s="43"/>
      <c r="C176" s="44"/>
      <c r="D176" s="221" t="s">
        <v>155</v>
      </c>
      <c r="E176" s="44"/>
      <c r="F176" s="222" t="s">
        <v>5036</v>
      </c>
      <c r="G176" s="44"/>
      <c r="H176" s="44"/>
      <c r="I176" s="223"/>
      <c r="J176" s="44"/>
      <c r="K176" s="44"/>
      <c r="L176" s="48"/>
      <c r="M176" s="224"/>
      <c r="N176" s="22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155</v>
      </c>
      <c r="AU176" s="20" t="s">
        <v>86</v>
      </c>
    </row>
    <row r="177" s="2" customFormat="1">
      <c r="A177" s="42"/>
      <c r="B177" s="43"/>
      <c r="C177" s="44"/>
      <c r="D177" s="221" t="s">
        <v>162</v>
      </c>
      <c r="E177" s="44"/>
      <c r="F177" s="228" t="s">
        <v>5085</v>
      </c>
      <c r="G177" s="44"/>
      <c r="H177" s="44"/>
      <c r="I177" s="223"/>
      <c r="J177" s="44"/>
      <c r="K177" s="44"/>
      <c r="L177" s="48"/>
      <c r="M177" s="224"/>
      <c r="N177" s="225"/>
      <c r="O177" s="88"/>
      <c r="P177" s="88"/>
      <c r="Q177" s="88"/>
      <c r="R177" s="88"/>
      <c r="S177" s="88"/>
      <c r="T177" s="89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T177" s="20" t="s">
        <v>162</v>
      </c>
      <c r="AU177" s="20" t="s">
        <v>86</v>
      </c>
    </row>
    <row r="178" s="2" customFormat="1" ht="24.15" customHeight="1">
      <c r="A178" s="42"/>
      <c r="B178" s="43"/>
      <c r="C178" s="208" t="s">
        <v>547</v>
      </c>
      <c r="D178" s="208" t="s">
        <v>149</v>
      </c>
      <c r="E178" s="209" t="s">
        <v>475</v>
      </c>
      <c r="F178" s="210" t="s">
        <v>5038</v>
      </c>
      <c r="G178" s="211" t="s">
        <v>746</v>
      </c>
      <c r="H178" s="212">
        <v>1</v>
      </c>
      <c r="I178" s="213"/>
      <c r="J178" s="214">
        <f>ROUND(I178*H178,2)</f>
        <v>0</v>
      </c>
      <c r="K178" s="210" t="s">
        <v>32</v>
      </c>
      <c r="L178" s="48"/>
      <c r="M178" s="215" t="s">
        <v>32</v>
      </c>
      <c r="N178" s="216" t="s">
        <v>49</v>
      </c>
      <c r="O178" s="88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19" t="s">
        <v>362</v>
      </c>
      <c r="AT178" s="219" t="s">
        <v>149</v>
      </c>
      <c r="AU178" s="219" t="s">
        <v>86</v>
      </c>
      <c r="AY178" s="20" t="s">
        <v>146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20" t="s">
        <v>86</v>
      </c>
      <c r="BK178" s="220">
        <f>ROUND(I178*H178,2)</f>
        <v>0</v>
      </c>
      <c r="BL178" s="20" t="s">
        <v>362</v>
      </c>
      <c r="BM178" s="219" t="s">
        <v>838</v>
      </c>
    </row>
    <row r="179" s="2" customFormat="1">
      <c r="A179" s="42"/>
      <c r="B179" s="43"/>
      <c r="C179" s="44"/>
      <c r="D179" s="221" t="s">
        <v>155</v>
      </c>
      <c r="E179" s="44"/>
      <c r="F179" s="222" t="s">
        <v>5039</v>
      </c>
      <c r="G179" s="44"/>
      <c r="H179" s="44"/>
      <c r="I179" s="223"/>
      <c r="J179" s="44"/>
      <c r="K179" s="44"/>
      <c r="L179" s="48"/>
      <c r="M179" s="224"/>
      <c r="N179" s="22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155</v>
      </c>
      <c r="AU179" s="20" t="s">
        <v>86</v>
      </c>
    </row>
    <row r="180" s="2" customFormat="1">
      <c r="A180" s="42"/>
      <c r="B180" s="43"/>
      <c r="C180" s="44"/>
      <c r="D180" s="221" t="s">
        <v>162</v>
      </c>
      <c r="E180" s="44"/>
      <c r="F180" s="228" t="s">
        <v>5086</v>
      </c>
      <c r="G180" s="44"/>
      <c r="H180" s="44"/>
      <c r="I180" s="223"/>
      <c r="J180" s="44"/>
      <c r="K180" s="44"/>
      <c r="L180" s="48"/>
      <c r="M180" s="224"/>
      <c r="N180" s="22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0" t="s">
        <v>162</v>
      </c>
      <c r="AU180" s="20" t="s">
        <v>86</v>
      </c>
    </row>
    <row r="181" s="2" customFormat="1" ht="16.5" customHeight="1">
      <c r="A181" s="42"/>
      <c r="B181" s="43"/>
      <c r="C181" s="208" t="s">
        <v>558</v>
      </c>
      <c r="D181" s="208" t="s">
        <v>149</v>
      </c>
      <c r="E181" s="209" t="s">
        <v>481</v>
      </c>
      <c r="F181" s="210" t="s">
        <v>5041</v>
      </c>
      <c r="G181" s="211" t="s">
        <v>746</v>
      </c>
      <c r="H181" s="212">
        <v>2</v>
      </c>
      <c r="I181" s="213"/>
      <c r="J181" s="214">
        <f>ROUND(I181*H181,2)</f>
        <v>0</v>
      </c>
      <c r="K181" s="210" t="s">
        <v>32</v>
      </c>
      <c r="L181" s="48"/>
      <c r="M181" s="215" t="s">
        <v>32</v>
      </c>
      <c r="N181" s="216" t="s">
        <v>49</v>
      </c>
      <c r="O181" s="88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19" t="s">
        <v>362</v>
      </c>
      <c r="AT181" s="219" t="s">
        <v>149</v>
      </c>
      <c r="AU181" s="219" t="s">
        <v>86</v>
      </c>
      <c r="AY181" s="20" t="s">
        <v>146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20" t="s">
        <v>86</v>
      </c>
      <c r="BK181" s="220">
        <f>ROUND(I181*H181,2)</f>
        <v>0</v>
      </c>
      <c r="BL181" s="20" t="s">
        <v>362</v>
      </c>
      <c r="BM181" s="219" t="s">
        <v>851</v>
      </c>
    </row>
    <row r="182" s="2" customFormat="1">
      <c r="A182" s="42"/>
      <c r="B182" s="43"/>
      <c r="C182" s="44"/>
      <c r="D182" s="221" t="s">
        <v>155</v>
      </c>
      <c r="E182" s="44"/>
      <c r="F182" s="222" t="s">
        <v>5041</v>
      </c>
      <c r="G182" s="44"/>
      <c r="H182" s="44"/>
      <c r="I182" s="223"/>
      <c r="J182" s="44"/>
      <c r="K182" s="44"/>
      <c r="L182" s="48"/>
      <c r="M182" s="224"/>
      <c r="N182" s="225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0" t="s">
        <v>155</v>
      </c>
      <c r="AU182" s="20" t="s">
        <v>86</v>
      </c>
    </row>
    <row r="183" s="2" customFormat="1">
      <c r="A183" s="42"/>
      <c r="B183" s="43"/>
      <c r="C183" s="44"/>
      <c r="D183" s="221" t="s">
        <v>162</v>
      </c>
      <c r="E183" s="44"/>
      <c r="F183" s="228" t="s">
        <v>5087</v>
      </c>
      <c r="G183" s="44"/>
      <c r="H183" s="44"/>
      <c r="I183" s="223"/>
      <c r="J183" s="44"/>
      <c r="K183" s="44"/>
      <c r="L183" s="48"/>
      <c r="M183" s="224"/>
      <c r="N183" s="225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0" t="s">
        <v>162</v>
      </c>
      <c r="AU183" s="20" t="s">
        <v>86</v>
      </c>
    </row>
    <row r="184" s="2" customFormat="1" ht="44.25" customHeight="1">
      <c r="A184" s="42"/>
      <c r="B184" s="43"/>
      <c r="C184" s="208" t="s">
        <v>568</v>
      </c>
      <c r="D184" s="208" t="s">
        <v>149</v>
      </c>
      <c r="E184" s="209" t="s">
        <v>487</v>
      </c>
      <c r="F184" s="210" t="s">
        <v>5043</v>
      </c>
      <c r="G184" s="211" t="s">
        <v>746</v>
      </c>
      <c r="H184" s="212">
        <v>1</v>
      </c>
      <c r="I184" s="213"/>
      <c r="J184" s="214">
        <f>ROUND(I184*H184,2)</f>
        <v>0</v>
      </c>
      <c r="K184" s="210" t="s">
        <v>32</v>
      </c>
      <c r="L184" s="48"/>
      <c r="M184" s="215" t="s">
        <v>32</v>
      </c>
      <c r="N184" s="216" t="s">
        <v>49</v>
      </c>
      <c r="O184" s="88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R184" s="219" t="s">
        <v>362</v>
      </c>
      <c r="AT184" s="219" t="s">
        <v>149</v>
      </c>
      <c r="AU184" s="219" t="s">
        <v>86</v>
      </c>
      <c r="AY184" s="20" t="s">
        <v>146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20" t="s">
        <v>86</v>
      </c>
      <c r="BK184" s="220">
        <f>ROUND(I184*H184,2)</f>
        <v>0</v>
      </c>
      <c r="BL184" s="20" t="s">
        <v>362</v>
      </c>
      <c r="BM184" s="219" t="s">
        <v>869</v>
      </c>
    </row>
    <row r="185" s="2" customFormat="1">
      <c r="A185" s="42"/>
      <c r="B185" s="43"/>
      <c r="C185" s="44"/>
      <c r="D185" s="221" t="s">
        <v>155</v>
      </c>
      <c r="E185" s="44"/>
      <c r="F185" s="222" t="s">
        <v>5043</v>
      </c>
      <c r="G185" s="44"/>
      <c r="H185" s="44"/>
      <c r="I185" s="223"/>
      <c r="J185" s="44"/>
      <c r="K185" s="44"/>
      <c r="L185" s="48"/>
      <c r="M185" s="224"/>
      <c r="N185" s="225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0" t="s">
        <v>155</v>
      </c>
      <c r="AU185" s="20" t="s">
        <v>86</v>
      </c>
    </row>
    <row r="186" s="2" customFormat="1">
      <c r="A186" s="42"/>
      <c r="B186" s="43"/>
      <c r="C186" s="44"/>
      <c r="D186" s="221" t="s">
        <v>162</v>
      </c>
      <c r="E186" s="44"/>
      <c r="F186" s="228" t="s">
        <v>5088</v>
      </c>
      <c r="G186" s="44"/>
      <c r="H186" s="44"/>
      <c r="I186" s="223"/>
      <c r="J186" s="44"/>
      <c r="K186" s="44"/>
      <c r="L186" s="48"/>
      <c r="M186" s="224"/>
      <c r="N186" s="225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0" t="s">
        <v>162</v>
      </c>
      <c r="AU186" s="20" t="s">
        <v>86</v>
      </c>
    </row>
    <row r="187" s="2" customFormat="1" ht="21.75" customHeight="1">
      <c r="A187" s="42"/>
      <c r="B187" s="43"/>
      <c r="C187" s="208" t="s">
        <v>574</v>
      </c>
      <c r="D187" s="208" t="s">
        <v>149</v>
      </c>
      <c r="E187" s="209" t="s">
        <v>5089</v>
      </c>
      <c r="F187" s="210" t="s">
        <v>5046</v>
      </c>
      <c r="G187" s="211" t="s">
        <v>746</v>
      </c>
      <c r="H187" s="212">
        <v>1</v>
      </c>
      <c r="I187" s="213"/>
      <c r="J187" s="214">
        <f>ROUND(I187*H187,2)</f>
        <v>0</v>
      </c>
      <c r="K187" s="210" t="s">
        <v>32</v>
      </c>
      <c r="L187" s="48"/>
      <c r="M187" s="215" t="s">
        <v>32</v>
      </c>
      <c r="N187" s="216" t="s">
        <v>49</v>
      </c>
      <c r="O187" s="88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R187" s="219" t="s">
        <v>362</v>
      </c>
      <c r="AT187" s="219" t="s">
        <v>149</v>
      </c>
      <c r="AU187" s="219" t="s">
        <v>86</v>
      </c>
      <c r="AY187" s="20" t="s">
        <v>146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20" t="s">
        <v>86</v>
      </c>
      <c r="BK187" s="220">
        <f>ROUND(I187*H187,2)</f>
        <v>0</v>
      </c>
      <c r="BL187" s="20" t="s">
        <v>362</v>
      </c>
      <c r="BM187" s="219" t="s">
        <v>884</v>
      </c>
    </row>
    <row r="188" s="2" customFormat="1">
      <c r="A188" s="42"/>
      <c r="B188" s="43"/>
      <c r="C188" s="44"/>
      <c r="D188" s="221" t="s">
        <v>155</v>
      </c>
      <c r="E188" s="44"/>
      <c r="F188" s="222" t="s">
        <v>5046</v>
      </c>
      <c r="G188" s="44"/>
      <c r="H188" s="44"/>
      <c r="I188" s="223"/>
      <c r="J188" s="44"/>
      <c r="K188" s="44"/>
      <c r="L188" s="48"/>
      <c r="M188" s="224"/>
      <c r="N188" s="225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0" t="s">
        <v>155</v>
      </c>
      <c r="AU188" s="20" t="s">
        <v>86</v>
      </c>
    </row>
    <row r="189" s="2" customFormat="1">
      <c r="A189" s="42"/>
      <c r="B189" s="43"/>
      <c r="C189" s="44"/>
      <c r="D189" s="221" t="s">
        <v>162</v>
      </c>
      <c r="E189" s="44"/>
      <c r="F189" s="228" t="s">
        <v>5090</v>
      </c>
      <c r="G189" s="44"/>
      <c r="H189" s="44"/>
      <c r="I189" s="223"/>
      <c r="J189" s="44"/>
      <c r="K189" s="44"/>
      <c r="L189" s="48"/>
      <c r="M189" s="224"/>
      <c r="N189" s="225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T189" s="20" t="s">
        <v>162</v>
      </c>
      <c r="AU189" s="20" t="s">
        <v>86</v>
      </c>
    </row>
    <row r="190" s="2" customFormat="1" ht="24.15" customHeight="1">
      <c r="A190" s="42"/>
      <c r="B190" s="43"/>
      <c r="C190" s="208" t="s">
        <v>580</v>
      </c>
      <c r="D190" s="208" t="s">
        <v>149</v>
      </c>
      <c r="E190" s="209" t="s">
        <v>495</v>
      </c>
      <c r="F190" s="210" t="s">
        <v>5048</v>
      </c>
      <c r="G190" s="211" t="s">
        <v>746</v>
      </c>
      <c r="H190" s="212">
        <v>1</v>
      </c>
      <c r="I190" s="213"/>
      <c r="J190" s="214">
        <f>ROUND(I190*H190,2)</f>
        <v>0</v>
      </c>
      <c r="K190" s="210" t="s">
        <v>32</v>
      </c>
      <c r="L190" s="48"/>
      <c r="M190" s="215" t="s">
        <v>32</v>
      </c>
      <c r="N190" s="216" t="s">
        <v>49</v>
      </c>
      <c r="O190" s="88"/>
      <c r="P190" s="217">
        <f>O190*H190</f>
        <v>0</v>
      </c>
      <c r="Q190" s="217">
        <v>0</v>
      </c>
      <c r="R190" s="217">
        <f>Q190*H190</f>
        <v>0</v>
      </c>
      <c r="S190" s="217">
        <v>0</v>
      </c>
      <c r="T190" s="218">
        <f>S190*H190</f>
        <v>0</v>
      </c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R190" s="219" t="s">
        <v>362</v>
      </c>
      <c r="AT190" s="219" t="s">
        <v>149</v>
      </c>
      <c r="AU190" s="219" t="s">
        <v>86</v>
      </c>
      <c r="AY190" s="20" t="s">
        <v>146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20" t="s">
        <v>86</v>
      </c>
      <c r="BK190" s="220">
        <f>ROUND(I190*H190,2)</f>
        <v>0</v>
      </c>
      <c r="BL190" s="20" t="s">
        <v>362</v>
      </c>
      <c r="BM190" s="219" t="s">
        <v>895</v>
      </c>
    </row>
    <row r="191" s="2" customFormat="1">
      <c r="A191" s="42"/>
      <c r="B191" s="43"/>
      <c r="C191" s="44"/>
      <c r="D191" s="221" t="s">
        <v>155</v>
      </c>
      <c r="E191" s="44"/>
      <c r="F191" s="222" t="s">
        <v>5048</v>
      </c>
      <c r="G191" s="44"/>
      <c r="H191" s="44"/>
      <c r="I191" s="223"/>
      <c r="J191" s="44"/>
      <c r="K191" s="44"/>
      <c r="L191" s="48"/>
      <c r="M191" s="224"/>
      <c r="N191" s="225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0" t="s">
        <v>155</v>
      </c>
      <c r="AU191" s="20" t="s">
        <v>86</v>
      </c>
    </row>
    <row r="192" s="2" customFormat="1">
      <c r="A192" s="42"/>
      <c r="B192" s="43"/>
      <c r="C192" s="44"/>
      <c r="D192" s="221" t="s">
        <v>162</v>
      </c>
      <c r="E192" s="44"/>
      <c r="F192" s="228" t="s">
        <v>5091</v>
      </c>
      <c r="G192" s="44"/>
      <c r="H192" s="44"/>
      <c r="I192" s="223"/>
      <c r="J192" s="44"/>
      <c r="K192" s="44"/>
      <c r="L192" s="48"/>
      <c r="M192" s="224"/>
      <c r="N192" s="225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0" t="s">
        <v>162</v>
      </c>
      <c r="AU192" s="20" t="s">
        <v>86</v>
      </c>
    </row>
    <row r="193" s="2" customFormat="1" ht="37.8" customHeight="1">
      <c r="A193" s="42"/>
      <c r="B193" s="43"/>
      <c r="C193" s="208" t="s">
        <v>592</v>
      </c>
      <c r="D193" s="208" t="s">
        <v>149</v>
      </c>
      <c r="E193" s="209" t="s">
        <v>500</v>
      </c>
      <c r="F193" s="210" t="s">
        <v>5050</v>
      </c>
      <c r="G193" s="211" t="s">
        <v>746</v>
      </c>
      <c r="H193" s="212">
        <v>1</v>
      </c>
      <c r="I193" s="213"/>
      <c r="J193" s="214">
        <f>ROUND(I193*H193,2)</f>
        <v>0</v>
      </c>
      <c r="K193" s="210" t="s">
        <v>32</v>
      </c>
      <c r="L193" s="48"/>
      <c r="M193" s="215" t="s">
        <v>32</v>
      </c>
      <c r="N193" s="216" t="s">
        <v>49</v>
      </c>
      <c r="O193" s="88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19" t="s">
        <v>362</v>
      </c>
      <c r="AT193" s="219" t="s">
        <v>149</v>
      </c>
      <c r="AU193" s="219" t="s">
        <v>86</v>
      </c>
      <c r="AY193" s="20" t="s">
        <v>146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20" t="s">
        <v>86</v>
      </c>
      <c r="BK193" s="220">
        <f>ROUND(I193*H193,2)</f>
        <v>0</v>
      </c>
      <c r="BL193" s="20" t="s">
        <v>362</v>
      </c>
      <c r="BM193" s="219" t="s">
        <v>919</v>
      </c>
    </row>
    <row r="194" s="2" customFormat="1">
      <c r="A194" s="42"/>
      <c r="B194" s="43"/>
      <c r="C194" s="44"/>
      <c r="D194" s="221" t="s">
        <v>155</v>
      </c>
      <c r="E194" s="44"/>
      <c r="F194" s="222" t="s">
        <v>5050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155</v>
      </c>
      <c r="AU194" s="20" t="s">
        <v>86</v>
      </c>
    </row>
    <row r="195" s="2" customFormat="1">
      <c r="A195" s="42"/>
      <c r="B195" s="43"/>
      <c r="C195" s="44"/>
      <c r="D195" s="221" t="s">
        <v>162</v>
      </c>
      <c r="E195" s="44"/>
      <c r="F195" s="228" t="s">
        <v>5092</v>
      </c>
      <c r="G195" s="44"/>
      <c r="H195" s="44"/>
      <c r="I195" s="223"/>
      <c r="J195" s="44"/>
      <c r="K195" s="44"/>
      <c r="L195" s="48"/>
      <c r="M195" s="224"/>
      <c r="N195" s="22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162</v>
      </c>
      <c r="AU195" s="20" t="s">
        <v>86</v>
      </c>
    </row>
    <row r="196" s="2" customFormat="1" ht="24.15" customHeight="1">
      <c r="A196" s="42"/>
      <c r="B196" s="43"/>
      <c r="C196" s="208" t="s">
        <v>630</v>
      </c>
      <c r="D196" s="208" t="s">
        <v>149</v>
      </c>
      <c r="E196" s="209" t="s">
        <v>5093</v>
      </c>
      <c r="F196" s="210" t="s">
        <v>5053</v>
      </c>
      <c r="G196" s="211" t="s">
        <v>746</v>
      </c>
      <c r="H196" s="212">
        <v>2</v>
      </c>
      <c r="I196" s="213"/>
      <c r="J196" s="214">
        <f>ROUND(I196*H196,2)</f>
        <v>0</v>
      </c>
      <c r="K196" s="210" t="s">
        <v>32</v>
      </c>
      <c r="L196" s="48"/>
      <c r="M196" s="215" t="s">
        <v>32</v>
      </c>
      <c r="N196" s="216" t="s">
        <v>49</v>
      </c>
      <c r="O196" s="88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8">
        <f>S196*H196</f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R196" s="219" t="s">
        <v>362</v>
      </c>
      <c r="AT196" s="219" t="s">
        <v>149</v>
      </c>
      <c r="AU196" s="219" t="s">
        <v>86</v>
      </c>
      <c r="AY196" s="20" t="s">
        <v>146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20" t="s">
        <v>86</v>
      </c>
      <c r="BK196" s="220">
        <f>ROUND(I196*H196,2)</f>
        <v>0</v>
      </c>
      <c r="BL196" s="20" t="s">
        <v>362</v>
      </c>
      <c r="BM196" s="219" t="s">
        <v>930</v>
      </c>
    </row>
    <row r="197" s="2" customFormat="1">
      <c r="A197" s="42"/>
      <c r="B197" s="43"/>
      <c r="C197" s="44"/>
      <c r="D197" s="221" t="s">
        <v>155</v>
      </c>
      <c r="E197" s="44"/>
      <c r="F197" s="222" t="s">
        <v>5053</v>
      </c>
      <c r="G197" s="44"/>
      <c r="H197" s="44"/>
      <c r="I197" s="223"/>
      <c r="J197" s="44"/>
      <c r="K197" s="44"/>
      <c r="L197" s="48"/>
      <c r="M197" s="224"/>
      <c r="N197" s="225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T197" s="20" t="s">
        <v>155</v>
      </c>
      <c r="AU197" s="20" t="s">
        <v>86</v>
      </c>
    </row>
    <row r="198" s="2" customFormat="1">
      <c r="A198" s="42"/>
      <c r="B198" s="43"/>
      <c r="C198" s="44"/>
      <c r="D198" s="221" t="s">
        <v>162</v>
      </c>
      <c r="E198" s="44"/>
      <c r="F198" s="228" t="s">
        <v>5094</v>
      </c>
      <c r="G198" s="44"/>
      <c r="H198" s="44"/>
      <c r="I198" s="223"/>
      <c r="J198" s="44"/>
      <c r="K198" s="44"/>
      <c r="L198" s="48"/>
      <c r="M198" s="224"/>
      <c r="N198" s="225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0" t="s">
        <v>162</v>
      </c>
      <c r="AU198" s="20" t="s">
        <v>86</v>
      </c>
    </row>
    <row r="199" s="2" customFormat="1" ht="21.75" customHeight="1">
      <c r="A199" s="42"/>
      <c r="B199" s="43"/>
      <c r="C199" s="208" t="s">
        <v>637</v>
      </c>
      <c r="D199" s="208" t="s">
        <v>149</v>
      </c>
      <c r="E199" s="209" t="s">
        <v>5095</v>
      </c>
      <c r="F199" s="210" t="s">
        <v>5056</v>
      </c>
      <c r="G199" s="211" t="s">
        <v>746</v>
      </c>
      <c r="H199" s="212">
        <v>2</v>
      </c>
      <c r="I199" s="213"/>
      <c r="J199" s="214">
        <f>ROUND(I199*H199,2)</f>
        <v>0</v>
      </c>
      <c r="K199" s="210" t="s">
        <v>32</v>
      </c>
      <c r="L199" s="48"/>
      <c r="M199" s="215" t="s">
        <v>32</v>
      </c>
      <c r="N199" s="216" t="s">
        <v>49</v>
      </c>
      <c r="O199" s="88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19" t="s">
        <v>362</v>
      </c>
      <c r="AT199" s="219" t="s">
        <v>149</v>
      </c>
      <c r="AU199" s="219" t="s">
        <v>86</v>
      </c>
      <c r="AY199" s="20" t="s">
        <v>146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0" t="s">
        <v>86</v>
      </c>
      <c r="BK199" s="220">
        <f>ROUND(I199*H199,2)</f>
        <v>0</v>
      </c>
      <c r="BL199" s="20" t="s">
        <v>362</v>
      </c>
      <c r="BM199" s="219" t="s">
        <v>941</v>
      </c>
    </row>
    <row r="200" s="2" customFormat="1">
      <c r="A200" s="42"/>
      <c r="B200" s="43"/>
      <c r="C200" s="44"/>
      <c r="D200" s="221" t="s">
        <v>155</v>
      </c>
      <c r="E200" s="44"/>
      <c r="F200" s="222" t="s">
        <v>5056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155</v>
      </c>
      <c r="AU200" s="20" t="s">
        <v>86</v>
      </c>
    </row>
    <row r="201" s="2" customFormat="1">
      <c r="A201" s="42"/>
      <c r="B201" s="43"/>
      <c r="C201" s="44"/>
      <c r="D201" s="221" t="s">
        <v>162</v>
      </c>
      <c r="E201" s="44"/>
      <c r="F201" s="228" t="s">
        <v>5096</v>
      </c>
      <c r="G201" s="44"/>
      <c r="H201" s="44"/>
      <c r="I201" s="223"/>
      <c r="J201" s="44"/>
      <c r="K201" s="44"/>
      <c r="L201" s="48"/>
      <c r="M201" s="224"/>
      <c r="N201" s="225"/>
      <c r="O201" s="88"/>
      <c r="P201" s="88"/>
      <c r="Q201" s="88"/>
      <c r="R201" s="88"/>
      <c r="S201" s="88"/>
      <c r="T201" s="89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T201" s="20" t="s">
        <v>162</v>
      </c>
      <c r="AU201" s="20" t="s">
        <v>86</v>
      </c>
    </row>
    <row r="202" s="2" customFormat="1" ht="24.15" customHeight="1">
      <c r="A202" s="42"/>
      <c r="B202" s="43"/>
      <c r="C202" s="208" t="s">
        <v>643</v>
      </c>
      <c r="D202" s="208" t="s">
        <v>149</v>
      </c>
      <c r="E202" s="209" t="s">
        <v>5097</v>
      </c>
      <c r="F202" s="210" t="s">
        <v>5059</v>
      </c>
      <c r="G202" s="211" t="s">
        <v>746</v>
      </c>
      <c r="H202" s="212">
        <v>3</v>
      </c>
      <c r="I202" s="213"/>
      <c r="J202" s="214">
        <f>ROUND(I202*H202,2)</f>
        <v>0</v>
      </c>
      <c r="K202" s="210" t="s">
        <v>32</v>
      </c>
      <c r="L202" s="48"/>
      <c r="M202" s="215" t="s">
        <v>32</v>
      </c>
      <c r="N202" s="216" t="s">
        <v>49</v>
      </c>
      <c r="O202" s="88"/>
      <c r="P202" s="217">
        <f>O202*H202</f>
        <v>0</v>
      </c>
      <c r="Q202" s="217">
        <v>0</v>
      </c>
      <c r="R202" s="217">
        <f>Q202*H202</f>
        <v>0</v>
      </c>
      <c r="S202" s="217">
        <v>0</v>
      </c>
      <c r="T202" s="218">
        <f>S202*H202</f>
        <v>0</v>
      </c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R202" s="219" t="s">
        <v>362</v>
      </c>
      <c r="AT202" s="219" t="s">
        <v>149</v>
      </c>
      <c r="AU202" s="219" t="s">
        <v>86</v>
      </c>
      <c r="AY202" s="20" t="s">
        <v>146</v>
      </c>
      <c r="BE202" s="220">
        <f>IF(N202="základní",J202,0)</f>
        <v>0</v>
      </c>
      <c r="BF202" s="220">
        <f>IF(N202="snížená",J202,0)</f>
        <v>0</v>
      </c>
      <c r="BG202" s="220">
        <f>IF(N202="zákl. přenesená",J202,0)</f>
        <v>0</v>
      </c>
      <c r="BH202" s="220">
        <f>IF(N202="sníž. přenesená",J202,0)</f>
        <v>0</v>
      </c>
      <c r="BI202" s="220">
        <f>IF(N202="nulová",J202,0)</f>
        <v>0</v>
      </c>
      <c r="BJ202" s="20" t="s">
        <v>86</v>
      </c>
      <c r="BK202" s="220">
        <f>ROUND(I202*H202,2)</f>
        <v>0</v>
      </c>
      <c r="BL202" s="20" t="s">
        <v>362</v>
      </c>
      <c r="BM202" s="219" t="s">
        <v>956</v>
      </c>
    </row>
    <row r="203" s="2" customFormat="1">
      <c r="A203" s="42"/>
      <c r="B203" s="43"/>
      <c r="C203" s="44"/>
      <c r="D203" s="221" t="s">
        <v>155</v>
      </c>
      <c r="E203" s="44"/>
      <c r="F203" s="222" t="s">
        <v>5059</v>
      </c>
      <c r="G203" s="44"/>
      <c r="H203" s="44"/>
      <c r="I203" s="223"/>
      <c r="J203" s="44"/>
      <c r="K203" s="44"/>
      <c r="L203" s="48"/>
      <c r="M203" s="224"/>
      <c r="N203" s="225"/>
      <c r="O203" s="88"/>
      <c r="P203" s="88"/>
      <c r="Q203" s="88"/>
      <c r="R203" s="88"/>
      <c r="S203" s="88"/>
      <c r="T203" s="89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T203" s="20" t="s">
        <v>155</v>
      </c>
      <c r="AU203" s="20" t="s">
        <v>86</v>
      </c>
    </row>
    <row r="204" s="2" customFormat="1">
      <c r="A204" s="42"/>
      <c r="B204" s="43"/>
      <c r="C204" s="44"/>
      <c r="D204" s="221" t="s">
        <v>162</v>
      </c>
      <c r="E204" s="44"/>
      <c r="F204" s="228" t="s">
        <v>5098</v>
      </c>
      <c r="G204" s="44"/>
      <c r="H204" s="44"/>
      <c r="I204" s="223"/>
      <c r="J204" s="44"/>
      <c r="K204" s="44"/>
      <c r="L204" s="48"/>
      <c r="M204" s="224"/>
      <c r="N204" s="225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T204" s="20" t="s">
        <v>162</v>
      </c>
      <c r="AU204" s="20" t="s">
        <v>86</v>
      </c>
    </row>
    <row r="205" s="2" customFormat="1" ht="21.75" customHeight="1">
      <c r="A205" s="42"/>
      <c r="B205" s="43"/>
      <c r="C205" s="208" t="s">
        <v>680</v>
      </c>
      <c r="D205" s="208" t="s">
        <v>149</v>
      </c>
      <c r="E205" s="209" t="s">
        <v>5099</v>
      </c>
      <c r="F205" s="210" t="s">
        <v>5062</v>
      </c>
      <c r="G205" s="211" t="s">
        <v>746</v>
      </c>
      <c r="H205" s="212">
        <v>3</v>
      </c>
      <c r="I205" s="213"/>
      <c r="J205" s="214">
        <f>ROUND(I205*H205,2)</f>
        <v>0</v>
      </c>
      <c r="K205" s="210" t="s">
        <v>32</v>
      </c>
      <c r="L205" s="48"/>
      <c r="M205" s="215" t="s">
        <v>32</v>
      </c>
      <c r="N205" s="216" t="s">
        <v>49</v>
      </c>
      <c r="O205" s="88"/>
      <c r="P205" s="217">
        <f>O205*H205</f>
        <v>0</v>
      </c>
      <c r="Q205" s="217">
        <v>0</v>
      </c>
      <c r="R205" s="217">
        <f>Q205*H205</f>
        <v>0</v>
      </c>
      <c r="S205" s="217">
        <v>0</v>
      </c>
      <c r="T205" s="218">
        <f>S205*H205</f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R205" s="219" t="s">
        <v>362</v>
      </c>
      <c r="AT205" s="219" t="s">
        <v>149</v>
      </c>
      <c r="AU205" s="219" t="s">
        <v>86</v>
      </c>
      <c r="AY205" s="20" t="s">
        <v>146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20" t="s">
        <v>86</v>
      </c>
      <c r="BK205" s="220">
        <f>ROUND(I205*H205,2)</f>
        <v>0</v>
      </c>
      <c r="BL205" s="20" t="s">
        <v>362</v>
      </c>
      <c r="BM205" s="219" t="s">
        <v>963</v>
      </c>
    </row>
    <row r="206" s="2" customFormat="1">
      <c r="A206" s="42"/>
      <c r="B206" s="43"/>
      <c r="C206" s="44"/>
      <c r="D206" s="221" t="s">
        <v>155</v>
      </c>
      <c r="E206" s="44"/>
      <c r="F206" s="222" t="s">
        <v>5062</v>
      </c>
      <c r="G206" s="44"/>
      <c r="H206" s="44"/>
      <c r="I206" s="223"/>
      <c r="J206" s="44"/>
      <c r="K206" s="44"/>
      <c r="L206" s="48"/>
      <c r="M206" s="224"/>
      <c r="N206" s="225"/>
      <c r="O206" s="88"/>
      <c r="P206" s="88"/>
      <c r="Q206" s="88"/>
      <c r="R206" s="88"/>
      <c r="S206" s="88"/>
      <c r="T206" s="89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T206" s="20" t="s">
        <v>155</v>
      </c>
      <c r="AU206" s="20" t="s">
        <v>86</v>
      </c>
    </row>
    <row r="207" s="2" customFormat="1">
      <c r="A207" s="42"/>
      <c r="B207" s="43"/>
      <c r="C207" s="44"/>
      <c r="D207" s="221" t="s">
        <v>162</v>
      </c>
      <c r="E207" s="44"/>
      <c r="F207" s="228" t="s">
        <v>5100</v>
      </c>
      <c r="G207" s="44"/>
      <c r="H207" s="44"/>
      <c r="I207" s="223"/>
      <c r="J207" s="44"/>
      <c r="K207" s="44"/>
      <c r="L207" s="48"/>
      <c r="M207" s="224"/>
      <c r="N207" s="225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0" t="s">
        <v>162</v>
      </c>
      <c r="AU207" s="20" t="s">
        <v>86</v>
      </c>
    </row>
    <row r="208" s="2" customFormat="1" ht="16.5" customHeight="1">
      <c r="A208" s="42"/>
      <c r="B208" s="43"/>
      <c r="C208" s="208" t="s">
        <v>692</v>
      </c>
      <c r="D208" s="208" t="s">
        <v>149</v>
      </c>
      <c r="E208" s="209" t="s">
        <v>509</v>
      </c>
      <c r="F208" s="210" t="s">
        <v>5071</v>
      </c>
      <c r="G208" s="211" t="s">
        <v>746</v>
      </c>
      <c r="H208" s="212">
        <v>1</v>
      </c>
      <c r="I208" s="213"/>
      <c r="J208" s="214">
        <f>ROUND(I208*H208,2)</f>
        <v>0</v>
      </c>
      <c r="K208" s="210" t="s">
        <v>32</v>
      </c>
      <c r="L208" s="48"/>
      <c r="M208" s="215" t="s">
        <v>32</v>
      </c>
      <c r="N208" s="216" t="s">
        <v>49</v>
      </c>
      <c r="O208" s="88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19" t="s">
        <v>362</v>
      </c>
      <c r="AT208" s="219" t="s">
        <v>149</v>
      </c>
      <c r="AU208" s="219" t="s">
        <v>86</v>
      </c>
      <c r="AY208" s="20" t="s">
        <v>146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20" t="s">
        <v>86</v>
      </c>
      <c r="BK208" s="220">
        <f>ROUND(I208*H208,2)</f>
        <v>0</v>
      </c>
      <c r="BL208" s="20" t="s">
        <v>362</v>
      </c>
      <c r="BM208" s="219" t="s">
        <v>974</v>
      </c>
    </row>
    <row r="209" s="2" customFormat="1">
      <c r="A209" s="42"/>
      <c r="B209" s="43"/>
      <c r="C209" s="44"/>
      <c r="D209" s="221" t="s">
        <v>155</v>
      </c>
      <c r="E209" s="44"/>
      <c r="F209" s="222" t="s">
        <v>5072</v>
      </c>
      <c r="G209" s="44"/>
      <c r="H209" s="44"/>
      <c r="I209" s="223"/>
      <c r="J209" s="44"/>
      <c r="K209" s="44"/>
      <c r="L209" s="48"/>
      <c r="M209" s="224"/>
      <c r="N209" s="225"/>
      <c r="O209" s="88"/>
      <c r="P209" s="88"/>
      <c r="Q209" s="88"/>
      <c r="R209" s="88"/>
      <c r="S209" s="88"/>
      <c r="T209" s="89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T209" s="20" t="s">
        <v>155</v>
      </c>
      <c r="AU209" s="20" t="s">
        <v>86</v>
      </c>
    </row>
    <row r="210" s="2" customFormat="1">
      <c r="A210" s="42"/>
      <c r="B210" s="43"/>
      <c r="C210" s="44"/>
      <c r="D210" s="221" t="s">
        <v>162</v>
      </c>
      <c r="E210" s="44"/>
      <c r="F210" s="228" t="s">
        <v>5101</v>
      </c>
      <c r="G210" s="44"/>
      <c r="H210" s="44"/>
      <c r="I210" s="223"/>
      <c r="J210" s="44"/>
      <c r="K210" s="44"/>
      <c r="L210" s="48"/>
      <c r="M210" s="224"/>
      <c r="N210" s="225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0" t="s">
        <v>162</v>
      </c>
      <c r="AU210" s="20" t="s">
        <v>86</v>
      </c>
    </row>
    <row r="211" s="2" customFormat="1" ht="16.5" customHeight="1">
      <c r="A211" s="42"/>
      <c r="B211" s="43"/>
      <c r="C211" s="208" t="s">
        <v>697</v>
      </c>
      <c r="D211" s="208" t="s">
        <v>149</v>
      </c>
      <c r="E211" s="209" t="s">
        <v>518</v>
      </c>
      <c r="F211" s="210" t="s">
        <v>5064</v>
      </c>
      <c r="G211" s="211" t="s">
        <v>746</v>
      </c>
      <c r="H211" s="212">
        <v>1</v>
      </c>
      <c r="I211" s="213"/>
      <c r="J211" s="214">
        <f>ROUND(I211*H211,2)</f>
        <v>0</v>
      </c>
      <c r="K211" s="210" t="s">
        <v>32</v>
      </c>
      <c r="L211" s="48"/>
      <c r="M211" s="215" t="s">
        <v>32</v>
      </c>
      <c r="N211" s="216" t="s">
        <v>49</v>
      </c>
      <c r="O211" s="88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R211" s="219" t="s">
        <v>362</v>
      </c>
      <c r="AT211" s="219" t="s">
        <v>149</v>
      </c>
      <c r="AU211" s="219" t="s">
        <v>86</v>
      </c>
      <c r="AY211" s="20" t="s">
        <v>146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20" t="s">
        <v>86</v>
      </c>
      <c r="BK211" s="220">
        <f>ROUND(I211*H211,2)</f>
        <v>0</v>
      </c>
      <c r="BL211" s="20" t="s">
        <v>362</v>
      </c>
      <c r="BM211" s="219" t="s">
        <v>983</v>
      </c>
    </row>
    <row r="212" s="2" customFormat="1">
      <c r="A212" s="42"/>
      <c r="B212" s="43"/>
      <c r="C212" s="44"/>
      <c r="D212" s="221" t="s">
        <v>155</v>
      </c>
      <c r="E212" s="44"/>
      <c r="F212" s="222" t="s">
        <v>5065</v>
      </c>
      <c r="G212" s="44"/>
      <c r="H212" s="44"/>
      <c r="I212" s="223"/>
      <c r="J212" s="44"/>
      <c r="K212" s="44"/>
      <c r="L212" s="48"/>
      <c r="M212" s="224"/>
      <c r="N212" s="225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T212" s="20" t="s">
        <v>155</v>
      </c>
      <c r="AU212" s="20" t="s">
        <v>86</v>
      </c>
    </row>
    <row r="213" s="2" customFormat="1">
      <c r="A213" s="42"/>
      <c r="B213" s="43"/>
      <c r="C213" s="44"/>
      <c r="D213" s="221" t="s">
        <v>162</v>
      </c>
      <c r="E213" s="44"/>
      <c r="F213" s="228" t="s">
        <v>5102</v>
      </c>
      <c r="G213" s="44"/>
      <c r="H213" s="44"/>
      <c r="I213" s="223"/>
      <c r="J213" s="44"/>
      <c r="K213" s="44"/>
      <c r="L213" s="48"/>
      <c r="M213" s="224"/>
      <c r="N213" s="225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T213" s="20" t="s">
        <v>162</v>
      </c>
      <c r="AU213" s="20" t="s">
        <v>86</v>
      </c>
    </row>
    <row r="214" s="2" customFormat="1" ht="16.5" customHeight="1">
      <c r="A214" s="42"/>
      <c r="B214" s="43"/>
      <c r="C214" s="208" t="s">
        <v>699</v>
      </c>
      <c r="D214" s="208" t="s">
        <v>149</v>
      </c>
      <c r="E214" s="209" t="s">
        <v>532</v>
      </c>
      <c r="F214" s="210" t="s">
        <v>5067</v>
      </c>
      <c r="G214" s="211" t="s">
        <v>746</v>
      </c>
      <c r="H214" s="212">
        <v>1</v>
      </c>
      <c r="I214" s="213"/>
      <c r="J214" s="214">
        <f>ROUND(I214*H214,2)</f>
        <v>0</v>
      </c>
      <c r="K214" s="210" t="s">
        <v>32</v>
      </c>
      <c r="L214" s="48"/>
      <c r="M214" s="215" t="s">
        <v>32</v>
      </c>
      <c r="N214" s="216" t="s">
        <v>49</v>
      </c>
      <c r="O214" s="88"/>
      <c r="P214" s="217">
        <f>O214*H214</f>
        <v>0</v>
      </c>
      <c r="Q214" s="217">
        <v>0</v>
      </c>
      <c r="R214" s="217">
        <f>Q214*H214</f>
        <v>0</v>
      </c>
      <c r="S214" s="217">
        <v>0</v>
      </c>
      <c r="T214" s="218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19" t="s">
        <v>362</v>
      </c>
      <c r="AT214" s="219" t="s">
        <v>149</v>
      </c>
      <c r="AU214" s="219" t="s">
        <v>86</v>
      </c>
      <c r="AY214" s="20" t="s">
        <v>146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20" t="s">
        <v>86</v>
      </c>
      <c r="BK214" s="220">
        <f>ROUND(I214*H214,2)</f>
        <v>0</v>
      </c>
      <c r="BL214" s="20" t="s">
        <v>362</v>
      </c>
      <c r="BM214" s="219" t="s">
        <v>995</v>
      </c>
    </row>
    <row r="215" s="2" customFormat="1">
      <c r="A215" s="42"/>
      <c r="B215" s="43"/>
      <c r="C215" s="44"/>
      <c r="D215" s="221" t="s">
        <v>155</v>
      </c>
      <c r="E215" s="44"/>
      <c r="F215" s="222" t="s">
        <v>5067</v>
      </c>
      <c r="G215" s="44"/>
      <c r="H215" s="44"/>
      <c r="I215" s="223"/>
      <c r="J215" s="44"/>
      <c r="K215" s="44"/>
      <c r="L215" s="48"/>
      <c r="M215" s="224"/>
      <c r="N215" s="225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0" t="s">
        <v>155</v>
      </c>
      <c r="AU215" s="20" t="s">
        <v>86</v>
      </c>
    </row>
    <row r="216" s="2" customFormat="1">
      <c r="A216" s="42"/>
      <c r="B216" s="43"/>
      <c r="C216" s="44"/>
      <c r="D216" s="221" t="s">
        <v>162</v>
      </c>
      <c r="E216" s="44"/>
      <c r="F216" s="228" t="s">
        <v>5103</v>
      </c>
      <c r="G216" s="44"/>
      <c r="H216" s="44"/>
      <c r="I216" s="223"/>
      <c r="J216" s="44"/>
      <c r="K216" s="44"/>
      <c r="L216" s="48"/>
      <c r="M216" s="224"/>
      <c r="N216" s="225"/>
      <c r="O216" s="88"/>
      <c r="P216" s="88"/>
      <c r="Q216" s="88"/>
      <c r="R216" s="88"/>
      <c r="S216" s="88"/>
      <c r="T216" s="89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T216" s="20" t="s">
        <v>162</v>
      </c>
      <c r="AU216" s="20" t="s">
        <v>86</v>
      </c>
    </row>
    <row r="217" s="2" customFormat="1" ht="21.75" customHeight="1">
      <c r="A217" s="42"/>
      <c r="B217" s="43"/>
      <c r="C217" s="208" t="s">
        <v>704</v>
      </c>
      <c r="D217" s="208" t="s">
        <v>149</v>
      </c>
      <c r="E217" s="209" t="s">
        <v>538</v>
      </c>
      <c r="F217" s="210" t="s">
        <v>5069</v>
      </c>
      <c r="G217" s="211" t="s">
        <v>746</v>
      </c>
      <c r="H217" s="212">
        <v>1</v>
      </c>
      <c r="I217" s="213"/>
      <c r="J217" s="214">
        <f>ROUND(I217*H217,2)</f>
        <v>0</v>
      </c>
      <c r="K217" s="210" t="s">
        <v>32</v>
      </c>
      <c r="L217" s="48"/>
      <c r="M217" s="215" t="s">
        <v>32</v>
      </c>
      <c r="N217" s="216" t="s">
        <v>49</v>
      </c>
      <c r="O217" s="88"/>
      <c r="P217" s="217">
        <f>O217*H217</f>
        <v>0</v>
      </c>
      <c r="Q217" s="217">
        <v>0</v>
      </c>
      <c r="R217" s="217">
        <f>Q217*H217</f>
        <v>0</v>
      </c>
      <c r="S217" s="217">
        <v>0</v>
      </c>
      <c r="T217" s="218">
        <f>S217*H217</f>
        <v>0</v>
      </c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R217" s="219" t="s">
        <v>362</v>
      </c>
      <c r="AT217" s="219" t="s">
        <v>149</v>
      </c>
      <c r="AU217" s="219" t="s">
        <v>86</v>
      </c>
      <c r="AY217" s="20" t="s">
        <v>146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20" t="s">
        <v>86</v>
      </c>
      <c r="BK217" s="220">
        <f>ROUND(I217*H217,2)</f>
        <v>0</v>
      </c>
      <c r="BL217" s="20" t="s">
        <v>362</v>
      </c>
      <c r="BM217" s="219" t="s">
        <v>1006</v>
      </c>
    </row>
    <row r="218" s="2" customFormat="1">
      <c r="A218" s="42"/>
      <c r="B218" s="43"/>
      <c r="C218" s="44"/>
      <c r="D218" s="221" t="s">
        <v>155</v>
      </c>
      <c r="E218" s="44"/>
      <c r="F218" s="222" t="s">
        <v>5069</v>
      </c>
      <c r="G218" s="44"/>
      <c r="H218" s="44"/>
      <c r="I218" s="223"/>
      <c r="J218" s="44"/>
      <c r="K218" s="44"/>
      <c r="L218" s="48"/>
      <c r="M218" s="224"/>
      <c r="N218" s="225"/>
      <c r="O218" s="88"/>
      <c r="P218" s="88"/>
      <c r="Q218" s="88"/>
      <c r="R218" s="88"/>
      <c r="S218" s="88"/>
      <c r="T218" s="89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T218" s="20" t="s">
        <v>155</v>
      </c>
      <c r="AU218" s="20" t="s">
        <v>86</v>
      </c>
    </row>
    <row r="219" s="2" customFormat="1">
      <c r="A219" s="42"/>
      <c r="B219" s="43"/>
      <c r="C219" s="44"/>
      <c r="D219" s="221" t="s">
        <v>162</v>
      </c>
      <c r="E219" s="44"/>
      <c r="F219" s="228" t="s">
        <v>5104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162</v>
      </c>
      <c r="AU219" s="20" t="s">
        <v>86</v>
      </c>
    </row>
    <row r="220" s="2" customFormat="1" ht="16.5" customHeight="1">
      <c r="A220" s="42"/>
      <c r="B220" s="43"/>
      <c r="C220" s="208" t="s">
        <v>712</v>
      </c>
      <c r="D220" s="208" t="s">
        <v>149</v>
      </c>
      <c r="E220" s="209" t="s">
        <v>547</v>
      </c>
      <c r="F220" s="210" t="s">
        <v>5105</v>
      </c>
      <c r="G220" s="211" t="s">
        <v>2709</v>
      </c>
      <c r="H220" s="212">
        <v>1</v>
      </c>
      <c r="I220" s="213"/>
      <c r="J220" s="214">
        <f>ROUND(I220*H220,2)</f>
        <v>0</v>
      </c>
      <c r="K220" s="210" t="s">
        <v>32</v>
      </c>
      <c r="L220" s="48"/>
      <c r="M220" s="215" t="s">
        <v>32</v>
      </c>
      <c r="N220" s="216" t="s">
        <v>49</v>
      </c>
      <c r="O220" s="88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19" t="s">
        <v>362</v>
      </c>
      <c r="AT220" s="219" t="s">
        <v>149</v>
      </c>
      <c r="AU220" s="219" t="s">
        <v>86</v>
      </c>
      <c r="AY220" s="20" t="s">
        <v>146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0" t="s">
        <v>86</v>
      </c>
      <c r="BK220" s="220">
        <f>ROUND(I220*H220,2)</f>
        <v>0</v>
      </c>
      <c r="BL220" s="20" t="s">
        <v>362</v>
      </c>
      <c r="BM220" s="219" t="s">
        <v>1018</v>
      </c>
    </row>
    <row r="221" s="2" customFormat="1">
      <c r="A221" s="42"/>
      <c r="B221" s="43"/>
      <c r="C221" s="44"/>
      <c r="D221" s="221" t="s">
        <v>155</v>
      </c>
      <c r="E221" s="44"/>
      <c r="F221" s="222" t="s">
        <v>5105</v>
      </c>
      <c r="G221" s="44"/>
      <c r="H221" s="44"/>
      <c r="I221" s="223"/>
      <c r="J221" s="44"/>
      <c r="K221" s="44"/>
      <c r="L221" s="48"/>
      <c r="M221" s="224"/>
      <c r="N221" s="22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155</v>
      </c>
      <c r="AU221" s="20" t="s">
        <v>86</v>
      </c>
    </row>
    <row r="222" s="2" customFormat="1">
      <c r="A222" s="42"/>
      <c r="B222" s="43"/>
      <c r="C222" s="44"/>
      <c r="D222" s="221" t="s">
        <v>162</v>
      </c>
      <c r="E222" s="44"/>
      <c r="F222" s="228" t="s">
        <v>5106</v>
      </c>
      <c r="G222" s="44"/>
      <c r="H222" s="44"/>
      <c r="I222" s="223"/>
      <c r="J222" s="44"/>
      <c r="K222" s="44"/>
      <c r="L222" s="48"/>
      <c r="M222" s="224"/>
      <c r="N222" s="225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T222" s="20" t="s">
        <v>162</v>
      </c>
      <c r="AU222" s="20" t="s">
        <v>86</v>
      </c>
    </row>
    <row r="223" s="2" customFormat="1" ht="16.5" customHeight="1">
      <c r="A223" s="42"/>
      <c r="B223" s="43"/>
      <c r="C223" s="208" t="s">
        <v>717</v>
      </c>
      <c r="D223" s="208" t="s">
        <v>149</v>
      </c>
      <c r="E223" s="209" t="s">
        <v>558</v>
      </c>
      <c r="F223" s="210" t="s">
        <v>5107</v>
      </c>
      <c r="G223" s="211" t="s">
        <v>2709</v>
      </c>
      <c r="H223" s="212">
        <v>1</v>
      </c>
      <c r="I223" s="213"/>
      <c r="J223" s="214">
        <f>ROUND(I223*H223,2)</f>
        <v>0</v>
      </c>
      <c r="K223" s="210" t="s">
        <v>32</v>
      </c>
      <c r="L223" s="48"/>
      <c r="M223" s="215" t="s">
        <v>32</v>
      </c>
      <c r="N223" s="216" t="s">
        <v>49</v>
      </c>
      <c r="O223" s="88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19" t="s">
        <v>362</v>
      </c>
      <c r="AT223" s="219" t="s">
        <v>149</v>
      </c>
      <c r="AU223" s="219" t="s">
        <v>86</v>
      </c>
      <c r="AY223" s="20" t="s">
        <v>146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20" t="s">
        <v>86</v>
      </c>
      <c r="BK223" s="220">
        <f>ROUND(I223*H223,2)</f>
        <v>0</v>
      </c>
      <c r="BL223" s="20" t="s">
        <v>362</v>
      </c>
      <c r="BM223" s="219" t="s">
        <v>1030</v>
      </c>
    </row>
    <row r="224" s="2" customFormat="1">
      <c r="A224" s="42"/>
      <c r="B224" s="43"/>
      <c r="C224" s="44"/>
      <c r="D224" s="221" t="s">
        <v>155</v>
      </c>
      <c r="E224" s="44"/>
      <c r="F224" s="222" t="s">
        <v>5107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155</v>
      </c>
      <c r="AU224" s="20" t="s">
        <v>86</v>
      </c>
    </row>
    <row r="225" s="2" customFormat="1">
      <c r="A225" s="42"/>
      <c r="B225" s="43"/>
      <c r="C225" s="44"/>
      <c r="D225" s="221" t="s">
        <v>162</v>
      </c>
      <c r="E225" s="44"/>
      <c r="F225" s="228" t="s">
        <v>5108</v>
      </c>
      <c r="G225" s="44"/>
      <c r="H225" s="44"/>
      <c r="I225" s="223"/>
      <c r="J225" s="44"/>
      <c r="K225" s="44"/>
      <c r="L225" s="48"/>
      <c r="M225" s="240"/>
      <c r="N225" s="241"/>
      <c r="O225" s="242"/>
      <c r="P225" s="242"/>
      <c r="Q225" s="242"/>
      <c r="R225" s="242"/>
      <c r="S225" s="242"/>
      <c r="T225" s="243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T225" s="20" t="s">
        <v>162</v>
      </c>
      <c r="AU225" s="20" t="s">
        <v>86</v>
      </c>
    </row>
    <row r="226" s="2" customFormat="1" ht="6.96" customHeight="1">
      <c r="A226" s="42"/>
      <c r="B226" s="63"/>
      <c r="C226" s="64"/>
      <c r="D226" s="64"/>
      <c r="E226" s="64"/>
      <c r="F226" s="64"/>
      <c r="G226" s="64"/>
      <c r="H226" s="64"/>
      <c r="I226" s="64"/>
      <c r="J226" s="64"/>
      <c r="K226" s="64"/>
      <c r="L226" s="48"/>
      <c r="M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</row>
  </sheetData>
  <sheetProtection sheet="1" autoFilter="0" formatColumns="0" formatRows="0" objects="1" scenarios="1" spinCount="100000" saltValue="AoxUewiMMh8RjVj89gWeNQdyUgt48VLqOAwGEohdAQ3S0za8u6FVLkRQtM0Wo/yx89FuSaJmZ6mCNdQzmnXw6w==" hashValue="sNIGLsL7mCczi0KzwIzYXAL75IJhB92OD6rzN3nYLalkP/PFtx9uRj6AbDaCK7E8diybCaMKfZI+ddOX02kPSg==" algorithmName="SHA-512" password="EC2B"/>
  <autoFilter ref="C79:K225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121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122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123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5109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24. 10. 2023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41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ROUND(J87,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ROUND((SUM(BE87:BE500)),  2)</f>
        <v>0</v>
      </c>
      <c r="G33" s="42"/>
      <c r="H33" s="42"/>
      <c r="I33" s="152">
        <v>0.20999999999999999</v>
      </c>
      <c r="J33" s="151">
        <f>ROUND(((SUM(BE87:BE500))*I33),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ROUND((SUM(BF87:BF500)),  2)</f>
        <v>0</v>
      </c>
      <c r="G34" s="42"/>
      <c r="H34" s="42"/>
      <c r="I34" s="152">
        <v>0.14999999999999999</v>
      </c>
      <c r="J34" s="151">
        <f>ROUND(((SUM(BF87:BF500))*I34),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ROUND((SUM(BG87:BG500)),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ROUND((SUM(BH87:BH500)),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ROUND((SUM(BI87:BI500)),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125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123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KOM - Zpevněné plochy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24. 10. 2023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Jakub Vilingr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126</v>
      </c>
      <c r="D57" s="166"/>
      <c r="E57" s="166"/>
      <c r="F57" s="166"/>
      <c r="G57" s="166"/>
      <c r="H57" s="166"/>
      <c r="I57" s="166"/>
      <c r="J57" s="167" t="s">
        <v>127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J87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128</v>
      </c>
    </row>
    <row r="60" s="9" customFormat="1" ht="24.96" customHeight="1">
      <c r="A60" s="9"/>
      <c r="B60" s="169"/>
      <c r="C60" s="170"/>
      <c r="D60" s="171" t="s">
        <v>194</v>
      </c>
      <c r="E60" s="172"/>
      <c r="F60" s="172"/>
      <c r="G60" s="172"/>
      <c r="H60" s="172"/>
      <c r="I60" s="172"/>
      <c r="J60" s="173">
        <f>J88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195</v>
      </c>
      <c r="E61" s="178"/>
      <c r="F61" s="178"/>
      <c r="G61" s="178"/>
      <c r="H61" s="178"/>
      <c r="I61" s="178"/>
      <c r="J61" s="179">
        <f>J89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5110</v>
      </c>
      <c r="E62" s="178"/>
      <c r="F62" s="178"/>
      <c r="G62" s="178"/>
      <c r="H62" s="178"/>
      <c r="I62" s="178"/>
      <c r="J62" s="179">
        <f>J204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198</v>
      </c>
      <c r="E63" s="178"/>
      <c r="F63" s="178"/>
      <c r="G63" s="178"/>
      <c r="H63" s="178"/>
      <c r="I63" s="178"/>
      <c r="J63" s="179">
        <f>J259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199</v>
      </c>
      <c r="E64" s="178"/>
      <c r="F64" s="178"/>
      <c r="G64" s="178"/>
      <c r="H64" s="178"/>
      <c r="I64" s="178"/>
      <c r="J64" s="179">
        <f>J346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201</v>
      </c>
      <c r="E65" s="178"/>
      <c r="F65" s="178"/>
      <c r="G65" s="178"/>
      <c r="H65" s="178"/>
      <c r="I65" s="178"/>
      <c r="J65" s="179">
        <f>J352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202</v>
      </c>
      <c r="E66" s="178"/>
      <c r="F66" s="178"/>
      <c r="G66" s="178"/>
      <c r="H66" s="178"/>
      <c r="I66" s="178"/>
      <c r="J66" s="179">
        <f>J470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203</v>
      </c>
      <c r="E67" s="178"/>
      <c r="F67" s="178"/>
      <c r="G67" s="178"/>
      <c r="H67" s="178"/>
      <c r="I67" s="178"/>
      <c r="J67" s="179">
        <f>J497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2"/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138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</row>
    <row r="69" s="2" customFormat="1" ht="6.96" customHeight="1">
      <c r="A69" s="42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8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3" s="2" customFormat="1" ht="6.96" customHeight="1">
      <c r="A73" s="42"/>
      <c r="B73" s="65"/>
      <c r="C73" s="66"/>
      <c r="D73" s="66"/>
      <c r="E73" s="66"/>
      <c r="F73" s="66"/>
      <c r="G73" s="66"/>
      <c r="H73" s="66"/>
      <c r="I73" s="66"/>
      <c r="J73" s="66"/>
      <c r="K73" s="66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24.96" customHeight="1">
      <c r="A74" s="42"/>
      <c r="B74" s="43"/>
      <c r="C74" s="26" t="s">
        <v>132</v>
      </c>
      <c r="D74" s="44"/>
      <c r="E74" s="44"/>
      <c r="F74" s="44"/>
      <c r="G74" s="44"/>
      <c r="H74" s="44"/>
      <c r="I74" s="44"/>
      <c r="J74" s="44"/>
      <c r="K74" s="4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6.96" customHeight="1">
      <c r="A75" s="42"/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12" customHeight="1">
      <c r="A76" s="42"/>
      <c r="B76" s="43"/>
      <c r="C76" s="35" t="s">
        <v>16</v>
      </c>
      <c r="D76" s="44"/>
      <c r="E76" s="44"/>
      <c r="F76" s="44"/>
      <c r="G76" s="44"/>
      <c r="H76" s="44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26.25" customHeight="1">
      <c r="A77" s="42"/>
      <c r="B77" s="43"/>
      <c r="C77" s="44"/>
      <c r="D77" s="44"/>
      <c r="E77" s="164" t="str">
        <f>E7</f>
        <v>Novostavba zař. pro vých. a vzdělávání dětí a zahr. domku, Suchdol</v>
      </c>
      <c r="F77" s="35"/>
      <c r="G77" s="35"/>
      <c r="H77" s="35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2" customHeight="1">
      <c r="A78" s="42"/>
      <c r="B78" s="43"/>
      <c r="C78" s="35" t="s">
        <v>123</v>
      </c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6.5" customHeight="1">
      <c r="A79" s="42"/>
      <c r="B79" s="43"/>
      <c r="C79" s="44"/>
      <c r="D79" s="44"/>
      <c r="E79" s="73" t="str">
        <f>E9</f>
        <v>KOM - Zpevněné plochy</v>
      </c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6.96" customHeight="1">
      <c r="A80" s="42"/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2" customHeight="1">
      <c r="A81" s="42"/>
      <c r="B81" s="43"/>
      <c r="C81" s="35" t="s">
        <v>22</v>
      </c>
      <c r="D81" s="44"/>
      <c r="E81" s="44"/>
      <c r="F81" s="30" t="str">
        <f>F12</f>
        <v>Suchdol</v>
      </c>
      <c r="G81" s="44"/>
      <c r="H81" s="44"/>
      <c r="I81" s="35" t="s">
        <v>24</v>
      </c>
      <c r="J81" s="76" t="str">
        <f>IF(J12="","",J12)</f>
        <v>24. 10. 2023</v>
      </c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6.96" customHeight="1">
      <c r="A82" s="42"/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25.65" customHeight="1">
      <c r="A83" s="42"/>
      <c r="B83" s="43"/>
      <c r="C83" s="35" t="s">
        <v>30</v>
      </c>
      <c r="D83" s="44"/>
      <c r="E83" s="44"/>
      <c r="F83" s="30" t="str">
        <f>E15</f>
        <v>Česká zemědělská univerzita v Praze. Kamýcká 129</v>
      </c>
      <c r="G83" s="44"/>
      <c r="H83" s="44"/>
      <c r="I83" s="35" t="s">
        <v>37</v>
      </c>
      <c r="J83" s="40" t="str">
        <f>E21</f>
        <v>PilsProjekt s.r.o., Částkova 74, Plzeň</v>
      </c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5.15" customHeight="1">
      <c r="A84" s="42"/>
      <c r="B84" s="43"/>
      <c r="C84" s="35" t="s">
        <v>35</v>
      </c>
      <c r="D84" s="44"/>
      <c r="E84" s="44"/>
      <c r="F84" s="30" t="str">
        <f>IF(E18="","",E18)</f>
        <v>Vyplň údaj</v>
      </c>
      <c r="G84" s="44"/>
      <c r="H84" s="44"/>
      <c r="I84" s="35" t="s">
        <v>40</v>
      </c>
      <c r="J84" s="40" t="str">
        <f>E24</f>
        <v>Jakub Vilingr</v>
      </c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0.32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11" customFormat="1" ht="29.28" customHeight="1">
      <c r="A86" s="181"/>
      <c r="B86" s="182"/>
      <c r="C86" s="183" t="s">
        <v>133</v>
      </c>
      <c r="D86" s="184" t="s">
        <v>63</v>
      </c>
      <c r="E86" s="184" t="s">
        <v>59</v>
      </c>
      <c r="F86" s="184" t="s">
        <v>60</v>
      </c>
      <c r="G86" s="184" t="s">
        <v>134</v>
      </c>
      <c r="H86" s="184" t="s">
        <v>135</v>
      </c>
      <c r="I86" s="184" t="s">
        <v>136</v>
      </c>
      <c r="J86" s="184" t="s">
        <v>127</v>
      </c>
      <c r="K86" s="185" t="s">
        <v>137</v>
      </c>
      <c r="L86" s="186"/>
      <c r="M86" s="96" t="s">
        <v>32</v>
      </c>
      <c r="N86" s="97" t="s">
        <v>48</v>
      </c>
      <c r="O86" s="97" t="s">
        <v>138</v>
      </c>
      <c r="P86" s="97" t="s">
        <v>139</v>
      </c>
      <c r="Q86" s="97" t="s">
        <v>140</v>
      </c>
      <c r="R86" s="97" t="s">
        <v>141</v>
      </c>
      <c r="S86" s="97" t="s">
        <v>142</v>
      </c>
      <c r="T86" s="98" t="s">
        <v>143</v>
      </c>
      <c r="U86" s="181"/>
      <c r="V86" s="181"/>
      <c r="W86" s="181"/>
      <c r="X86" s="181"/>
      <c r="Y86" s="181"/>
      <c r="Z86" s="181"/>
      <c r="AA86" s="181"/>
      <c r="AB86" s="181"/>
      <c r="AC86" s="181"/>
      <c r="AD86" s="181"/>
      <c r="AE86" s="181"/>
    </row>
    <row r="87" s="2" customFormat="1" ht="22.8" customHeight="1">
      <c r="A87" s="42"/>
      <c r="B87" s="43"/>
      <c r="C87" s="103" t="s">
        <v>144</v>
      </c>
      <c r="D87" s="44"/>
      <c r="E87" s="44"/>
      <c r="F87" s="44"/>
      <c r="G87" s="44"/>
      <c r="H87" s="44"/>
      <c r="I87" s="44"/>
      <c r="J87" s="187">
        <f>BK87</f>
        <v>0</v>
      </c>
      <c r="K87" s="44"/>
      <c r="L87" s="48"/>
      <c r="M87" s="99"/>
      <c r="N87" s="188"/>
      <c r="O87" s="100"/>
      <c r="P87" s="189">
        <f>P88</f>
        <v>0</v>
      </c>
      <c r="Q87" s="100"/>
      <c r="R87" s="189">
        <f>R88</f>
        <v>97.579041520000004</v>
      </c>
      <c r="S87" s="100"/>
      <c r="T87" s="190">
        <f>T88</f>
        <v>33.35568</v>
      </c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T87" s="20" t="s">
        <v>77</v>
      </c>
      <c r="AU87" s="20" t="s">
        <v>128</v>
      </c>
      <c r="BK87" s="191">
        <f>BK88</f>
        <v>0</v>
      </c>
    </row>
    <row r="88" s="12" customFormat="1" ht="25.92" customHeight="1">
      <c r="A88" s="12"/>
      <c r="B88" s="192"/>
      <c r="C88" s="193"/>
      <c r="D88" s="194" t="s">
        <v>77</v>
      </c>
      <c r="E88" s="195" t="s">
        <v>222</v>
      </c>
      <c r="F88" s="195" t="s">
        <v>223</v>
      </c>
      <c r="G88" s="193"/>
      <c r="H88" s="193"/>
      <c r="I88" s="196"/>
      <c r="J88" s="197">
        <f>BK88</f>
        <v>0</v>
      </c>
      <c r="K88" s="193"/>
      <c r="L88" s="198"/>
      <c r="M88" s="199"/>
      <c r="N88" s="200"/>
      <c r="O88" s="200"/>
      <c r="P88" s="201">
        <f>P89+P204+P259+P346+P352+P470+P497</f>
        <v>0</v>
      </c>
      <c r="Q88" s="200"/>
      <c r="R88" s="201">
        <f>R89+R204+R259+R346+R352+R470+R497</f>
        <v>97.579041520000004</v>
      </c>
      <c r="S88" s="200"/>
      <c r="T88" s="202">
        <f>T89+T204+T259+T346+T352+T470+T497</f>
        <v>33.35568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3" t="s">
        <v>86</v>
      </c>
      <c r="AT88" s="204" t="s">
        <v>77</v>
      </c>
      <c r="AU88" s="204" t="s">
        <v>78</v>
      </c>
      <c r="AY88" s="203" t="s">
        <v>146</v>
      </c>
      <c r="BK88" s="205">
        <f>BK89+BK204+BK259+BK346+BK352+BK470+BK497</f>
        <v>0</v>
      </c>
    </row>
    <row r="89" s="12" customFormat="1" ht="22.8" customHeight="1">
      <c r="A89" s="12"/>
      <c r="B89" s="192"/>
      <c r="C89" s="193"/>
      <c r="D89" s="194" t="s">
        <v>77</v>
      </c>
      <c r="E89" s="206" t="s">
        <v>86</v>
      </c>
      <c r="F89" s="206" t="s">
        <v>224</v>
      </c>
      <c r="G89" s="193"/>
      <c r="H89" s="193"/>
      <c r="I89" s="196"/>
      <c r="J89" s="207">
        <f>BK89</f>
        <v>0</v>
      </c>
      <c r="K89" s="193"/>
      <c r="L89" s="198"/>
      <c r="M89" s="199"/>
      <c r="N89" s="200"/>
      <c r="O89" s="200"/>
      <c r="P89" s="201">
        <f>SUM(P90:P203)</f>
        <v>0</v>
      </c>
      <c r="Q89" s="200"/>
      <c r="R89" s="201">
        <f>SUM(R90:R203)</f>
        <v>0.21350000000000002</v>
      </c>
      <c r="S89" s="200"/>
      <c r="T89" s="202">
        <f>SUM(T90:T203)</f>
        <v>33.35568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3" t="s">
        <v>86</v>
      </c>
      <c r="AT89" s="204" t="s">
        <v>77</v>
      </c>
      <c r="AU89" s="204" t="s">
        <v>86</v>
      </c>
      <c r="AY89" s="203" t="s">
        <v>146</v>
      </c>
      <c r="BK89" s="205">
        <f>SUM(BK90:BK203)</f>
        <v>0</v>
      </c>
    </row>
    <row r="90" s="2" customFormat="1" ht="24.15" customHeight="1">
      <c r="A90" s="42"/>
      <c r="B90" s="43"/>
      <c r="C90" s="208" t="s">
        <v>86</v>
      </c>
      <c r="D90" s="208" t="s">
        <v>149</v>
      </c>
      <c r="E90" s="209" t="s">
        <v>5111</v>
      </c>
      <c r="F90" s="210" t="s">
        <v>5112</v>
      </c>
      <c r="G90" s="211" t="s">
        <v>802</v>
      </c>
      <c r="H90" s="212">
        <v>3</v>
      </c>
      <c r="I90" s="213"/>
      <c r="J90" s="214">
        <f>ROUND(I90*H90,2)</f>
        <v>0</v>
      </c>
      <c r="K90" s="210" t="s">
        <v>152</v>
      </c>
      <c r="L90" s="48"/>
      <c r="M90" s="215" t="s">
        <v>32</v>
      </c>
      <c r="N90" s="216" t="s">
        <v>49</v>
      </c>
      <c r="O90" s="88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8">
        <f>S90*H90</f>
        <v>0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R90" s="219" t="s">
        <v>171</v>
      </c>
      <c r="AT90" s="219" t="s">
        <v>149</v>
      </c>
      <c r="AU90" s="219" t="s">
        <v>88</v>
      </c>
      <c r="AY90" s="20" t="s">
        <v>146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20" t="s">
        <v>86</v>
      </c>
      <c r="BK90" s="220">
        <f>ROUND(I90*H90,2)</f>
        <v>0</v>
      </c>
      <c r="BL90" s="20" t="s">
        <v>171</v>
      </c>
      <c r="BM90" s="219" t="s">
        <v>5113</v>
      </c>
    </row>
    <row r="91" s="2" customFormat="1">
      <c r="A91" s="42"/>
      <c r="B91" s="43"/>
      <c r="C91" s="44"/>
      <c r="D91" s="221" t="s">
        <v>155</v>
      </c>
      <c r="E91" s="44"/>
      <c r="F91" s="222" t="s">
        <v>5114</v>
      </c>
      <c r="G91" s="44"/>
      <c r="H91" s="44"/>
      <c r="I91" s="223"/>
      <c r="J91" s="44"/>
      <c r="K91" s="44"/>
      <c r="L91" s="48"/>
      <c r="M91" s="224"/>
      <c r="N91" s="225"/>
      <c r="O91" s="88"/>
      <c r="P91" s="88"/>
      <c r="Q91" s="88"/>
      <c r="R91" s="88"/>
      <c r="S91" s="88"/>
      <c r="T91" s="89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155</v>
      </c>
      <c r="AU91" s="20" t="s">
        <v>88</v>
      </c>
    </row>
    <row r="92" s="2" customFormat="1">
      <c r="A92" s="42"/>
      <c r="B92" s="43"/>
      <c r="C92" s="44"/>
      <c r="D92" s="226" t="s">
        <v>156</v>
      </c>
      <c r="E92" s="44"/>
      <c r="F92" s="227" t="s">
        <v>5115</v>
      </c>
      <c r="G92" s="44"/>
      <c r="H92" s="44"/>
      <c r="I92" s="223"/>
      <c r="J92" s="44"/>
      <c r="K92" s="44"/>
      <c r="L92" s="48"/>
      <c r="M92" s="224"/>
      <c r="N92" s="225"/>
      <c r="O92" s="88"/>
      <c r="P92" s="88"/>
      <c r="Q92" s="88"/>
      <c r="R92" s="88"/>
      <c r="S92" s="88"/>
      <c r="T92" s="89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156</v>
      </c>
      <c r="AU92" s="20" t="s">
        <v>88</v>
      </c>
    </row>
    <row r="93" s="13" customFormat="1">
      <c r="A93" s="13"/>
      <c r="B93" s="229"/>
      <c r="C93" s="230"/>
      <c r="D93" s="221" t="s">
        <v>186</v>
      </c>
      <c r="E93" s="231" t="s">
        <v>32</v>
      </c>
      <c r="F93" s="232" t="s">
        <v>5116</v>
      </c>
      <c r="G93" s="230"/>
      <c r="H93" s="233">
        <v>3</v>
      </c>
      <c r="I93" s="234"/>
      <c r="J93" s="230"/>
      <c r="K93" s="230"/>
      <c r="L93" s="235"/>
      <c r="M93" s="236"/>
      <c r="N93" s="237"/>
      <c r="O93" s="237"/>
      <c r="P93" s="237"/>
      <c r="Q93" s="237"/>
      <c r="R93" s="237"/>
      <c r="S93" s="237"/>
      <c r="T93" s="238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9" t="s">
        <v>186</v>
      </c>
      <c r="AU93" s="239" t="s">
        <v>88</v>
      </c>
      <c r="AV93" s="13" t="s">
        <v>88</v>
      </c>
      <c r="AW93" s="13" t="s">
        <v>39</v>
      </c>
      <c r="AX93" s="13" t="s">
        <v>86</v>
      </c>
      <c r="AY93" s="239" t="s">
        <v>146</v>
      </c>
    </row>
    <row r="94" s="2" customFormat="1" ht="21.75" customHeight="1">
      <c r="A94" s="42"/>
      <c r="B94" s="43"/>
      <c r="C94" s="208" t="s">
        <v>88</v>
      </c>
      <c r="D94" s="208" t="s">
        <v>149</v>
      </c>
      <c r="E94" s="209" t="s">
        <v>5117</v>
      </c>
      <c r="F94" s="210" t="s">
        <v>5118</v>
      </c>
      <c r="G94" s="211" t="s">
        <v>802</v>
      </c>
      <c r="H94" s="212">
        <v>3</v>
      </c>
      <c r="I94" s="213"/>
      <c r="J94" s="214">
        <f>ROUND(I94*H94,2)</f>
        <v>0</v>
      </c>
      <c r="K94" s="210" t="s">
        <v>152</v>
      </c>
      <c r="L94" s="48"/>
      <c r="M94" s="215" t="s">
        <v>32</v>
      </c>
      <c r="N94" s="216" t="s">
        <v>49</v>
      </c>
      <c r="O94" s="88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171</v>
      </c>
      <c r="AT94" s="219" t="s">
        <v>149</v>
      </c>
      <c r="AU94" s="219" t="s">
        <v>88</v>
      </c>
      <c r="AY94" s="20" t="s">
        <v>146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86</v>
      </c>
      <c r="BK94" s="220">
        <f>ROUND(I94*H94,2)</f>
        <v>0</v>
      </c>
      <c r="BL94" s="20" t="s">
        <v>171</v>
      </c>
      <c r="BM94" s="219" t="s">
        <v>5119</v>
      </c>
    </row>
    <row r="95" s="2" customFormat="1">
      <c r="A95" s="42"/>
      <c r="B95" s="43"/>
      <c r="C95" s="44"/>
      <c r="D95" s="221" t="s">
        <v>155</v>
      </c>
      <c r="E95" s="44"/>
      <c r="F95" s="222" t="s">
        <v>5120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155</v>
      </c>
      <c r="AU95" s="20" t="s">
        <v>88</v>
      </c>
    </row>
    <row r="96" s="2" customFormat="1">
      <c r="A96" s="42"/>
      <c r="B96" s="43"/>
      <c r="C96" s="44"/>
      <c r="D96" s="226" t="s">
        <v>156</v>
      </c>
      <c r="E96" s="44"/>
      <c r="F96" s="227" t="s">
        <v>5121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156</v>
      </c>
      <c r="AU96" s="20" t="s">
        <v>88</v>
      </c>
    </row>
    <row r="97" s="13" customFormat="1">
      <c r="A97" s="13"/>
      <c r="B97" s="229"/>
      <c r="C97" s="230"/>
      <c r="D97" s="221" t="s">
        <v>186</v>
      </c>
      <c r="E97" s="231" t="s">
        <v>32</v>
      </c>
      <c r="F97" s="232" t="s">
        <v>5116</v>
      </c>
      <c r="G97" s="230"/>
      <c r="H97" s="233">
        <v>3</v>
      </c>
      <c r="I97" s="234"/>
      <c r="J97" s="230"/>
      <c r="K97" s="230"/>
      <c r="L97" s="235"/>
      <c r="M97" s="236"/>
      <c r="N97" s="237"/>
      <c r="O97" s="237"/>
      <c r="P97" s="237"/>
      <c r="Q97" s="237"/>
      <c r="R97" s="237"/>
      <c r="S97" s="237"/>
      <c r="T97" s="238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9" t="s">
        <v>186</v>
      </c>
      <c r="AU97" s="239" t="s">
        <v>88</v>
      </c>
      <c r="AV97" s="13" t="s">
        <v>88</v>
      </c>
      <c r="AW97" s="13" t="s">
        <v>39</v>
      </c>
      <c r="AX97" s="13" t="s">
        <v>86</v>
      </c>
      <c r="AY97" s="239" t="s">
        <v>146</v>
      </c>
    </row>
    <row r="98" s="2" customFormat="1" ht="24.15" customHeight="1">
      <c r="A98" s="42"/>
      <c r="B98" s="43"/>
      <c r="C98" s="208" t="s">
        <v>164</v>
      </c>
      <c r="D98" s="208" t="s">
        <v>149</v>
      </c>
      <c r="E98" s="209" t="s">
        <v>5122</v>
      </c>
      <c r="F98" s="210" t="s">
        <v>5123</v>
      </c>
      <c r="G98" s="211" t="s">
        <v>294</v>
      </c>
      <c r="H98" s="212">
        <v>2.6400000000000001</v>
      </c>
      <c r="I98" s="213"/>
      <c r="J98" s="214">
        <f>ROUND(I98*H98,2)</f>
        <v>0</v>
      </c>
      <c r="K98" s="210" t="s">
        <v>152</v>
      </c>
      <c r="L98" s="48"/>
      <c r="M98" s="215" t="s">
        <v>32</v>
      </c>
      <c r="N98" s="216" t="s">
        <v>49</v>
      </c>
      <c r="O98" s="88"/>
      <c r="P98" s="217">
        <f>O98*H98</f>
        <v>0</v>
      </c>
      <c r="Q98" s="217">
        <v>0</v>
      </c>
      <c r="R98" s="217">
        <f>Q98*H98</f>
        <v>0</v>
      </c>
      <c r="S98" s="217">
        <v>0.255</v>
      </c>
      <c r="T98" s="218">
        <f>S98*H98</f>
        <v>0.67320000000000002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R98" s="219" t="s">
        <v>171</v>
      </c>
      <c r="AT98" s="219" t="s">
        <v>149</v>
      </c>
      <c r="AU98" s="219" t="s">
        <v>88</v>
      </c>
      <c r="AY98" s="20" t="s">
        <v>146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20" t="s">
        <v>86</v>
      </c>
      <c r="BK98" s="220">
        <f>ROUND(I98*H98,2)</f>
        <v>0</v>
      </c>
      <c r="BL98" s="20" t="s">
        <v>171</v>
      </c>
      <c r="BM98" s="219" t="s">
        <v>5124</v>
      </c>
    </row>
    <row r="99" s="2" customFormat="1">
      <c r="A99" s="42"/>
      <c r="B99" s="43"/>
      <c r="C99" s="44"/>
      <c r="D99" s="221" t="s">
        <v>155</v>
      </c>
      <c r="E99" s="44"/>
      <c r="F99" s="222" t="s">
        <v>5125</v>
      </c>
      <c r="G99" s="44"/>
      <c r="H99" s="44"/>
      <c r="I99" s="223"/>
      <c r="J99" s="44"/>
      <c r="K99" s="44"/>
      <c r="L99" s="48"/>
      <c r="M99" s="224"/>
      <c r="N99" s="225"/>
      <c r="O99" s="88"/>
      <c r="P99" s="88"/>
      <c r="Q99" s="88"/>
      <c r="R99" s="88"/>
      <c r="S99" s="88"/>
      <c r="T99" s="89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0" t="s">
        <v>155</v>
      </c>
      <c r="AU99" s="20" t="s">
        <v>88</v>
      </c>
    </row>
    <row r="100" s="2" customFormat="1">
      <c r="A100" s="42"/>
      <c r="B100" s="43"/>
      <c r="C100" s="44"/>
      <c r="D100" s="226" t="s">
        <v>156</v>
      </c>
      <c r="E100" s="44"/>
      <c r="F100" s="227" t="s">
        <v>5126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156</v>
      </c>
      <c r="AU100" s="20" t="s">
        <v>88</v>
      </c>
    </row>
    <row r="101" s="14" customFormat="1">
      <c r="A101" s="14"/>
      <c r="B101" s="244"/>
      <c r="C101" s="245"/>
      <c r="D101" s="221" t="s">
        <v>186</v>
      </c>
      <c r="E101" s="246" t="s">
        <v>32</v>
      </c>
      <c r="F101" s="247" t="s">
        <v>5127</v>
      </c>
      <c r="G101" s="245"/>
      <c r="H101" s="246" t="s">
        <v>32</v>
      </c>
      <c r="I101" s="248"/>
      <c r="J101" s="245"/>
      <c r="K101" s="245"/>
      <c r="L101" s="249"/>
      <c r="M101" s="250"/>
      <c r="N101" s="251"/>
      <c r="O101" s="251"/>
      <c r="P101" s="251"/>
      <c r="Q101" s="251"/>
      <c r="R101" s="251"/>
      <c r="S101" s="251"/>
      <c r="T101" s="252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3" t="s">
        <v>186</v>
      </c>
      <c r="AU101" s="253" t="s">
        <v>88</v>
      </c>
      <c r="AV101" s="14" t="s">
        <v>86</v>
      </c>
      <c r="AW101" s="14" t="s">
        <v>39</v>
      </c>
      <c r="AX101" s="14" t="s">
        <v>78</v>
      </c>
      <c r="AY101" s="253" t="s">
        <v>146</v>
      </c>
    </row>
    <row r="102" s="13" customFormat="1">
      <c r="A102" s="13"/>
      <c r="B102" s="229"/>
      <c r="C102" s="230"/>
      <c r="D102" s="221" t="s">
        <v>186</v>
      </c>
      <c r="E102" s="231" t="s">
        <v>32</v>
      </c>
      <c r="F102" s="232" t="s">
        <v>5128</v>
      </c>
      <c r="G102" s="230"/>
      <c r="H102" s="233">
        <v>2.6400000000000001</v>
      </c>
      <c r="I102" s="234"/>
      <c r="J102" s="230"/>
      <c r="K102" s="230"/>
      <c r="L102" s="235"/>
      <c r="M102" s="236"/>
      <c r="N102" s="237"/>
      <c r="O102" s="237"/>
      <c r="P102" s="237"/>
      <c r="Q102" s="237"/>
      <c r="R102" s="237"/>
      <c r="S102" s="237"/>
      <c r="T102" s="238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9" t="s">
        <v>186</v>
      </c>
      <c r="AU102" s="239" t="s">
        <v>88</v>
      </c>
      <c r="AV102" s="13" t="s">
        <v>88</v>
      </c>
      <c r="AW102" s="13" t="s">
        <v>39</v>
      </c>
      <c r="AX102" s="13" t="s">
        <v>86</v>
      </c>
      <c r="AY102" s="239" t="s">
        <v>146</v>
      </c>
    </row>
    <row r="103" s="2" customFormat="1" ht="24.15" customHeight="1">
      <c r="A103" s="42"/>
      <c r="B103" s="43"/>
      <c r="C103" s="208" t="s">
        <v>171</v>
      </c>
      <c r="D103" s="208" t="s">
        <v>149</v>
      </c>
      <c r="E103" s="209" t="s">
        <v>5129</v>
      </c>
      <c r="F103" s="210" t="s">
        <v>5130</v>
      </c>
      <c r="G103" s="211" t="s">
        <v>294</v>
      </c>
      <c r="H103" s="212">
        <v>21.143000000000001</v>
      </c>
      <c r="I103" s="213"/>
      <c r="J103" s="214">
        <f>ROUND(I103*H103,2)</f>
        <v>0</v>
      </c>
      <c r="K103" s="210" t="s">
        <v>152</v>
      </c>
      <c r="L103" s="48"/>
      <c r="M103" s="215" t="s">
        <v>32</v>
      </c>
      <c r="N103" s="216" t="s">
        <v>49</v>
      </c>
      <c r="O103" s="88"/>
      <c r="P103" s="217">
        <f>O103*H103</f>
        <v>0</v>
      </c>
      <c r="Q103" s="217">
        <v>0</v>
      </c>
      <c r="R103" s="217">
        <f>Q103*H103</f>
        <v>0</v>
      </c>
      <c r="S103" s="217">
        <v>0.26000000000000001</v>
      </c>
      <c r="T103" s="218">
        <f>S103*H103</f>
        <v>5.4971800000000002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19" t="s">
        <v>171</v>
      </c>
      <c r="AT103" s="219" t="s">
        <v>149</v>
      </c>
      <c r="AU103" s="219" t="s">
        <v>88</v>
      </c>
      <c r="AY103" s="20" t="s">
        <v>146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86</v>
      </c>
      <c r="BK103" s="220">
        <f>ROUND(I103*H103,2)</f>
        <v>0</v>
      </c>
      <c r="BL103" s="20" t="s">
        <v>171</v>
      </c>
      <c r="BM103" s="219" t="s">
        <v>5131</v>
      </c>
    </row>
    <row r="104" s="2" customFormat="1">
      <c r="A104" s="42"/>
      <c r="B104" s="43"/>
      <c r="C104" s="44"/>
      <c r="D104" s="221" t="s">
        <v>155</v>
      </c>
      <c r="E104" s="44"/>
      <c r="F104" s="222" t="s">
        <v>5132</v>
      </c>
      <c r="G104" s="44"/>
      <c r="H104" s="44"/>
      <c r="I104" s="223"/>
      <c r="J104" s="44"/>
      <c r="K104" s="44"/>
      <c r="L104" s="48"/>
      <c r="M104" s="224"/>
      <c r="N104" s="225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0" t="s">
        <v>155</v>
      </c>
      <c r="AU104" s="20" t="s">
        <v>88</v>
      </c>
    </row>
    <row r="105" s="2" customFormat="1">
      <c r="A105" s="42"/>
      <c r="B105" s="43"/>
      <c r="C105" s="44"/>
      <c r="D105" s="226" t="s">
        <v>156</v>
      </c>
      <c r="E105" s="44"/>
      <c r="F105" s="227" t="s">
        <v>5133</v>
      </c>
      <c r="G105" s="44"/>
      <c r="H105" s="44"/>
      <c r="I105" s="223"/>
      <c r="J105" s="44"/>
      <c r="K105" s="44"/>
      <c r="L105" s="48"/>
      <c r="M105" s="224"/>
      <c r="N105" s="225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156</v>
      </c>
      <c r="AU105" s="20" t="s">
        <v>88</v>
      </c>
    </row>
    <row r="106" s="14" customFormat="1">
      <c r="A106" s="14"/>
      <c r="B106" s="244"/>
      <c r="C106" s="245"/>
      <c r="D106" s="221" t="s">
        <v>186</v>
      </c>
      <c r="E106" s="246" t="s">
        <v>32</v>
      </c>
      <c r="F106" s="247" t="s">
        <v>5134</v>
      </c>
      <c r="G106" s="245"/>
      <c r="H106" s="246" t="s">
        <v>32</v>
      </c>
      <c r="I106" s="248"/>
      <c r="J106" s="245"/>
      <c r="K106" s="245"/>
      <c r="L106" s="249"/>
      <c r="M106" s="250"/>
      <c r="N106" s="251"/>
      <c r="O106" s="251"/>
      <c r="P106" s="251"/>
      <c r="Q106" s="251"/>
      <c r="R106" s="251"/>
      <c r="S106" s="251"/>
      <c r="T106" s="25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3" t="s">
        <v>186</v>
      </c>
      <c r="AU106" s="253" t="s">
        <v>88</v>
      </c>
      <c r="AV106" s="14" t="s">
        <v>86</v>
      </c>
      <c r="AW106" s="14" t="s">
        <v>39</v>
      </c>
      <c r="AX106" s="14" t="s">
        <v>78</v>
      </c>
      <c r="AY106" s="253" t="s">
        <v>146</v>
      </c>
    </row>
    <row r="107" s="13" customFormat="1">
      <c r="A107" s="13"/>
      <c r="B107" s="229"/>
      <c r="C107" s="230"/>
      <c r="D107" s="221" t="s">
        <v>186</v>
      </c>
      <c r="E107" s="231" t="s">
        <v>32</v>
      </c>
      <c r="F107" s="232" t="s">
        <v>5135</v>
      </c>
      <c r="G107" s="230"/>
      <c r="H107" s="233">
        <v>18.382999999999999</v>
      </c>
      <c r="I107" s="234"/>
      <c r="J107" s="230"/>
      <c r="K107" s="230"/>
      <c r="L107" s="235"/>
      <c r="M107" s="236"/>
      <c r="N107" s="237"/>
      <c r="O107" s="237"/>
      <c r="P107" s="237"/>
      <c r="Q107" s="237"/>
      <c r="R107" s="237"/>
      <c r="S107" s="237"/>
      <c r="T107" s="238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9" t="s">
        <v>186</v>
      </c>
      <c r="AU107" s="239" t="s">
        <v>88</v>
      </c>
      <c r="AV107" s="13" t="s">
        <v>88</v>
      </c>
      <c r="AW107" s="13" t="s">
        <v>39</v>
      </c>
      <c r="AX107" s="13" t="s">
        <v>78</v>
      </c>
      <c r="AY107" s="239" t="s">
        <v>146</v>
      </c>
    </row>
    <row r="108" s="14" customFormat="1">
      <c r="A108" s="14"/>
      <c r="B108" s="244"/>
      <c r="C108" s="245"/>
      <c r="D108" s="221" t="s">
        <v>186</v>
      </c>
      <c r="E108" s="246" t="s">
        <v>32</v>
      </c>
      <c r="F108" s="247" t="s">
        <v>5127</v>
      </c>
      <c r="G108" s="245"/>
      <c r="H108" s="246" t="s">
        <v>32</v>
      </c>
      <c r="I108" s="248"/>
      <c r="J108" s="245"/>
      <c r="K108" s="245"/>
      <c r="L108" s="249"/>
      <c r="M108" s="250"/>
      <c r="N108" s="251"/>
      <c r="O108" s="251"/>
      <c r="P108" s="251"/>
      <c r="Q108" s="251"/>
      <c r="R108" s="251"/>
      <c r="S108" s="251"/>
      <c r="T108" s="252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3" t="s">
        <v>186</v>
      </c>
      <c r="AU108" s="253" t="s">
        <v>88</v>
      </c>
      <c r="AV108" s="14" t="s">
        <v>86</v>
      </c>
      <c r="AW108" s="14" t="s">
        <v>39</v>
      </c>
      <c r="AX108" s="14" t="s">
        <v>78</v>
      </c>
      <c r="AY108" s="253" t="s">
        <v>146</v>
      </c>
    </row>
    <row r="109" s="13" customFormat="1">
      <c r="A109" s="13"/>
      <c r="B109" s="229"/>
      <c r="C109" s="230"/>
      <c r="D109" s="221" t="s">
        <v>186</v>
      </c>
      <c r="E109" s="231" t="s">
        <v>32</v>
      </c>
      <c r="F109" s="232" t="s">
        <v>5136</v>
      </c>
      <c r="G109" s="230"/>
      <c r="H109" s="233">
        <v>2.7599999999999998</v>
      </c>
      <c r="I109" s="234"/>
      <c r="J109" s="230"/>
      <c r="K109" s="230"/>
      <c r="L109" s="235"/>
      <c r="M109" s="236"/>
      <c r="N109" s="237"/>
      <c r="O109" s="237"/>
      <c r="P109" s="237"/>
      <c r="Q109" s="237"/>
      <c r="R109" s="237"/>
      <c r="S109" s="237"/>
      <c r="T109" s="238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9" t="s">
        <v>186</v>
      </c>
      <c r="AU109" s="239" t="s">
        <v>88</v>
      </c>
      <c r="AV109" s="13" t="s">
        <v>88</v>
      </c>
      <c r="AW109" s="13" t="s">
        <v>39</v>
      </c>
      <c r="AX109" s="13" t="s">
        <v>78</v>
      </c>
      <c r="AY109" s="239" t="s">
        <v>146</v>
      </c>
    </row>
    <row r="110" s="15" customFormat="1">
      <c r="A110" s="15"/>
      <c r="B110" s="254"/>
      <c r="C110" s="255"/>
      <c r="D110" s="221" t="s">
        <v>186</v>
      </c>
      <c r="E110" s="256" t="s">
        <v>32</v>
      </c>
      <c r="F110" s="257" t="s">
        <v>256</v>
      </c>
      <c r="G110" s="255"/>
      <c r="H110" s="258">
        <v>21.143000000000001</v>
      </c>
      <c r="I110" s="259"/>
      <c r="J110" s="255"/>
      <c r="K110" s="255"/>
      <c r="L110" s="260"/>
      <c r="M110" s="261"/>
      <c r="N110" s="262"/>
      <c r="O110" s="262"/>
      <c r="P110" s="262"/>
      <c r="Q110" s="262"/>
      <c r="R110" s="262"/>
      <c r="S110" s="262"/>
      <c r="T110" s="263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4" t="s">
        <v>186</v>
      </c>
      <c r="AU110" s="264" t="s">
        <v>88</v>
      </c>
      <c r="AV110" s="15" t="s">
        <v>171</v>
      </c>
      <c r="AW110" s="15" t="s">
        <v>39</v>
      </c>
      <c r="AX110" s="15" t="s">
        <v>86</v>
      </c>
      <c r="AY110" s="264" t="s">
        <v>146</v>
      </c>
    </row>
    <row r="111" s="2" customFormat="1" ht="24.15" customHeight="1">
      <c r="A111" s="42"/>
      <c r="B111" s="43"/>
      <c r="C111" s="208" t="s">
        <v>145</v>
      </c>
      <c r="D111" s="208" t="s">
        <v>149</v>
      </c>
      <c r="E111" s="209" t="s">
        <v>5137</v>
      </c>
      <c r="F111" s="210" t="s">
        <v>5138</v>
      </c>
      <c r="G111" s="211" t="s">
        <v>294</v>
      </c>
      <c r="H111" s="212">
        <v>44</v>
      </c>
      <c r="I111" s="213"/>
      <c r="J111" s="214">
        <f>ROUND(I111*H111,2)</f>
        <v>0</v>
      </c>
      <c r="K111" s="210" t="s">
        <v>152</v>
      </c>
      <c r="L111" s="48"/>
      <c r="M111" s="215" t="s">
        <v>32</v>
      </c>
      <c r="N111" s="216" t="s">
        <v>49</v>
      </c>
      <c r="O111" s="88"/>
      <c r="P111" s="217">
        <f>O111*H111</f>
        <v>0</v>
      </c>
      <c r="Q111" s="217">
        <v>0</v>
      </c>
      <c r="R111" s="217">
        <f>Q111*H111</f>
        <v>0</v>
      </c>
      <c r="S111" s="217">
        <v>0.32500000000000001</v>
      </c>
      <c r="T111" s="218">
        <f>S111*H111</f>
        <v>14.300000000000001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19" t="s">
        <v>171</v>
      </c>
      <c r="AT111" s="219" t="s">
        <v>149</v>
      </c>
      <c r="AU111" s="219" t="s">
        <v>88</v>
      </c>
      <c r="AY111" s="20" t="s">
        <v>146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0" t="s">
        <v>86</v>
      </c>
      <c r="BK111" s="220">
        <f>ROUND(I111*H111,2)</f>
        <v>0</v>
      </c>
      <c r="BL111" s="20" t="s">
        <v>171</v>
      </c>
      <c r="BM111" s="219" t="s">
        <v>5139</v>
      </c>
    </row>
    <row r="112" s="2" customFormat="1">
      <c r="A112" s="42"/>
      <c r="B112" s="43"/>
      <c r="C112" s="44"/>
      <c r="D112" s="221" t="s">
        <v>155</v>
      </c>
      <c r="E112" s="44"/>
      <c r="F112" s="222" t="s">
        <v>5140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155</v>
      </c>
      <c r="AU112" s="20" t="s">
        <v>88</v>
      </c>
    </row>
    <row r="113" s="2" customFormat="1">
      <c r="A113" s="42"/>
      <c r="B113" s="43"/>
      <c r="C113" s="44"/>
      <c r="D113" s="226" t="s">
        <v>156</v>
      </c>
      <c r="E113" s="44"/>
      <c r="F113" s="227" t="s">
        <v>5141</v>
      </c>
      <c r="G113" s="44"/>
      <c r="H113" s="44"/>
      <c r="I113" s="223"/>
      <c r="J113" s="44"/>
      <c r="K113" s="44"/>
      <c r="L113" s="48"/>
      <c r="M113" s="224"/>
      <c r="N113" s="22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156</v>
      </c>
      <c r="AU113" s="20" t="s">
        <v>88</v>
      </c>
    </row>
    <row r="114" s="14" customFormat="1">
      <c r="A114" s="14"/>
      <c r="B114" s="244"/>
      <c r="C114" s="245"/>
      <c r="D114" s="221" t="s">
        <v>186</v>
      </c>
      <c r="E114" s="246" t="s">
        <v>32</v>
      </c>
      <c r="F114" s="247" t="s">
        <v>5142</v>
      </c>
      <c r="G114" s="245"/>
      <c r="H114" s="246" t="s">
        <v>32</v>
      </c>
      <c r="I114" s="248"/>
      <c r="J114" s="245"/>
      <c r="K114" s="245"/>
      <c r="L114" s="249"/>
      <c r="M114" s="250"/>
      <c r="N114" s="251"/>
      <c r="O114" s="251"/>
      <c r="P114" s="251"/>
      <c r="Q114" s="251"/>
      <c r="R114" s="251"/>
      <c r="S114" s="251"/>
      <c r="T114" s="25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3" t="s">
        <v>186</v>
      </c>
      <c r="AU114" s="253" t="s">
        <v>88</v>
      </c>
      <c r="AV114" s="14" t="s">
        <v>86</v>
      </c>
      <c r="AW114" s="14" t="s">
        <v>39</v>
      </c>
      <c r="AX114" s="14" t="s">
        <v>78</v>
      </c>
      <c r="AY114" s="253" t="s">
        <v>146</v>
      </c>
    </row>
    <row r="115" s="13" customFormat="1">
      <c r="A115" s="13"/>
      <c r="B115" s="229"/>
      <c r="C115" s="230"/>
      <c r="D115" s="221" t="s">
        <v>186</v>
      </c>
      <c r="E115" s="231" t="s">
        <v>32</v>
      </c>
      <c r="F115" s="232" t="s">
        <v>697</v>
      </c>
      <c r="G115" s="230"/>
      <c r="H115" s="233">
        <v>44</v>
      </c>
      <c r="I115" s="234"/>
      <c r="J115" s="230"/>
      <c r="K115" s="230"/>
      <c r="L115" s="235"/>
      <c r="M115" s="236"/>
      <c r="N115" s="237"/>
      <c r="O115" s="237"/>
      <c r="P115" s="237"/>
      <c r="Q115" s="237"/>
      <c r="R115" s="237"/>
      <c r="S115" s="237"/>
      <c r="T115" s="238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9" t="s">
        <v>186</v>
      </c>
      <c r="AU115" s="239" t="s">
        <v>88</v>
      </c>
      <c r="AV115" s="13" t="s">
        <v>88</v>
      </c>
      <c r="AW115" s="13" t="s">
        <v>39</v>
      </c>
      <c r="AX115" s="13" t="s">
        <v>86</v>
      </c>
      <c r="AY115" s="239" t="s">
        <v>146</v>
      </c>
    </row>
    <row r="116" s="2" customFormat="1" ht="33" customHeight="1">
      <c r="A116" s="42"/>
      <c r="B116" s="43"/>
      <c r="C116" s="208" t="s">
        <v>181</v>
      </c>
      <c r="D116" s="208" t="s">
        <v>149</v>
      </c>
      <c r="E116" s="209" t="s">
        <v>5143</v>
      </c>
      <c r="F116" s="210" t="s">
        <v>5144</v>
      </c>
      <c r="G116" s="211" t="s">
        <v>294</v>
      </c>
      <c r="H116" s="212">
        <v>13.199999999999999</v>
      </c>
      <c r="I116" s="213"/>
      <c r="J116" s="214">
        <f>ROUND(I116*H116,2)</f>
        <v>0</v>
      </c>
      <c r="K116" s="210" t="s">
        <v>152</v>
      </c>
      <c r="L116" s="48"/>
      <c r="M116" s="215" t="s">
        <v>32</v>
      </c>
      <c r="N116" s="216" t="s">
        <v>49</v>
      </c>
      <c r="O116" s="88"/>
      <c r="P116" s="217">
        <f>O116*H116</f>
        <v>0</v>
      </c>
      <c r="Q116" s="217">
        <v>0</v>
      </c>
      <c r="R116" s="217">
        <f>Q116*H116</f>
        <v>0</v>
      </c>
      <c r="S116" s="217">
        <v>0.44</v>
      </c>
      <c r="T116" s="218">
        <f>S116*H116</f>
        <v>5.8079999999999998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19" t="s">
        <v>171</v>
      </c>
      <c r="AT116" s="219" t="s">
        <v>149</v>
      </c>
      <c r="AU116" s="219" t="s">
        <v>88</v>
      </c>
      <c r="AY116" s="20" t="s">
        <v>146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20" t="s">
        <v>86</v>
      </c>
      <c r="BK116" s="220">
        <f>ROUND(I116*H116,2)</f>
        <v>0</v>
      </c>
      <c r="BL116" s="20" t="s">
        <v>171</v>
      </c>
      <c r="BM116" s="219" t="s">
        <v>5145</v>
      </c>
    </row>
    <row r="117" s="2" customFormat="1">
      <c r="A117" s="42"/>
      <c r="B117" s="43"/>
      <c r="C117" s="44"/>
      <c r="D117" s="221" t="s">
        <v>155</v>
      </c>
      <c r="E117" s="44"/>
      <c r="F117" s="222" t="s">
        <v>5146</v>
      </c>
      <c r="G117" s="44"/>
      <c r="H117" s="44"/>
      <c r="I117" s="223"/>
      <c r="J117" s="44"/>
      <c r="K117" s="44"/>
      <c r="L117" s="48"/>
      <c r="M117" s="224"/>
      <c r="N117" s="22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155</v>
      </c>
      <c r="AU117" s="20" t="s">
        <v>88</v>
      </c>
    </row>
    <row r="118" s="2" customFormat="1">
      <c r="A118" s="42"/>
      <c r="B118" s="43"/>
      <c r="C118" s="44"/>
      <c r="D118" s="226" t="s">
        <v>156</v>
      </c>
      <c r="E118" s="44"/>
      <c r="F118" s="227" t="s">
        <v>5147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156</v>
      </c>
      <c r="AU118" s="20" t="s">
        <v>88</v>
      </c>
    </row>
    <row r="119" s="14" customFormat="1">
      <c r="A119" s="14"/>
      <c r="B119" s="244"/>
      <c r="C119" s="245"/>
      <c r="D119" s="221" t="s">
        <v>186</v>
      </c>
      <c r="E119" s="246" t="s">
        <v>32</v>
      </c>
      <c r="F119" s="247" t="s">
        <v>5127</v>
      </c>
      <c r="G119" s="245"/>
      <c r="H119" s="246" t="s">
        <v>32</v>
      </c>
      <c r="I119" s="248"/>
      <c r="J119" s="245"/>
      <c r="K119" s="245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186</v>
      </c>
      <c r="AU119" s="253" t="s">
        <v>88</v>
      </c>
      <c r="AV119" s="14" t="s">
        <v>86</v>
      </c>
      <c r="AW119" s="14" t="s">
        <v>39</v>
      </c>
      <c r="AX119" s="14" t="s">
        <v>78</v>
      </c>
      <c r="AY119" s="253" t="s">
        <v>146</v>
      </c>
    </row>
    <row r="120" s="13" customFormat="1">
      <c r="A120" s="13"/>
      <c r="B120" s="229"/>
      <c r="C120" s="230"/>
      <c r="D120" s="221" t="s">
        <v>186</v>
      </c>
      <c r="E120" s="231" t="s">
        <v>32</v>
      </c>
      <c r="F120" s="232" t="s">
        <v>5128</v>
      </c>
      <c r="G120" s="230"/>
      <c r="H120" s="233">
        <v>2.6400000000000001</v>
      </c>
      <c r="I120" s="234"/>
      <c r="J120" s="230"/>
      <c r="K120" s="230"/>
      <c r="L120" s="235"/>
      <c r="M120" s="236"/>
      <c r="N120" s="237"/>
      <c r="O120" s="237"/>
      <c r="P120" s="237"/>
      <c r="Q120" s="237"/>
      <c r="R120" s="237"/>
      <c r="S120" s="237"/>
      <c r="T120" s="238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9" t="s">
        <v>186</v>
      </c>
      <c r="AU120" s="239" t="s">
        <v>88</v>
      </c>
      <c r="AV120" s="13" t="s">
        <v>88</v>
      </c>
      <c r="AW120" s="13" t="s">
        <v>39</v>
      </c>
      <c r="AX120" s="13" t="s">
        <v>78</v>
      </c>
      <c r="AY120" s="239" t="s">
        <v>146</v>
      </c>
    </row>
    <row r="121" s="13" customFormat="1">
      <c r="A121" s="13"/>
      <c r="B121" s="229"/>
      <c r="C121" s="230"/>
      <c r="D121" s="221" t="s">
        <v>186</v>
      </c>
      <c r="E121" s="231" t="s">
        <v>32</v>
      </c>
      <c r="F121" s="232" t="s">
        <v>5148</v>
      </c>
      <c r="G121" s="230"/>
      <c r="H121" s="233">
        <v>7.7999999999999998</v>
      </c>
      <c r="I121" s="234"/>
      <c r="J121" s="230"/>
      <c r="K121" s="230"/>
      <c r="L121" s="235"/>
      <c r="M121" s="236"/>
      <c r="N121" s="237"/>
      <c r="O121" s="237"/>
      <c r="P121" s="237"/>
      <c r="Q121" s="237"/>
      <c r="R121" s="237"/>
      <c r="S121" s="237"/>
      <c r="T121" s="238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9" t="s">
        <v>186</v>
      </c>
      <c r="AU121" s="239" t="s">
        <v>88</v>
      </c>
      <c r="AV121" s="13" t="s">
        <v>88</v>
      </c>
      <c r="AW121" s="13" t="s">
        <v>39</v>
      </c>
      <c r="AX121" s="13" t="s">
        <v>78</v>
      </c>
      <c r="AY121" s="239" t="s">
        <v>146</v>
      </c>
    </row>
    <row r="122" s="13" customFormat="1">
      <c r="A122" s="13"/>
      <c r="B122" s="229"/>
      <c r="C122" s="230"/>
      <c r="D122" s="221" t="s">
        <v>186</v>
      </c>
      <c r="E122" s="231" t="s">
        <v>32</v>
      </c>
      <c r="F122" s="232" t="s">
        <v>5136</v>
      </c>
      <c r="G122" s="230"/>
      <c r="H122" s="233">
        <v>2.7599999999999998</v>
      </c>
      <c r="I122" s="234"/>
      <c r="J122" s="230"/>
      <c r="K122" s="230"/>
      <c r="L122" s="235"/>
      <c r="M122" s="236"/>
      <c r="N122" s="237"/>
      <c r="O122" s="237"/>
      <c r="P122" s="237"/>
      <c r="Q122" s="237"/>
      <c r="R122" s="237"/>
      <c r="S122" s="237"/>
      <c r="T122" s="238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9" t="s">
        <v>186</v>
      </c>
      <c r="AU122" s="239" t="s">
        <v>88</v>
      </c>
      <c r="AV122" s="13" t="s">
        <v>88</v>
      </c>
      <c r="AW122" s="13" t="s">
        <v>39</v>
      </c>
      <c r="AX122" s="13" t="s">
        <v>78</v>
      </c>
      <c r="AY122" s="239" t="s">
        <v>146</v>
      </c>
    </row>
    <row r="123" s="15" customFormat="1">
      <c r="A123" s="15"/>
      <c r="B123" s="254"/>
      <c r="C123" s="255"/>
      <c r="D123" s="221" t="s">
        <v>186</v>
      </c>
      <c r="E123" s="256" t="s">
        <v>32</v>
      </c>
      <c r="F123" s="257" t="s">
        <v>256</v>
      </c>
      <c r="G123" s="255"/>
      <c r="H123" s="258">
        <v>13.199999999999999</v>
      </c>
      <c r="I123" s="259"/>
      <c r="J123" s="255"/>
      <c r="K123" s="255"/>
      <c r="L123" s="260"/>
      <c r="M123" s="261"/>
      <c r="N123" s="262"/>
      <c r="O123" s="262"/>
      <c r="P123" s="262"/>
      <c r="Q123" s="262"/>
      <c r="R123" s="262"/>
      <c r="S123" s="262"/>
      <c r="T123" s="263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4" t="s">
        <v>186</v>
      </c>
      <c r="AU123" s="264" t="s">
        <v>88</v>
      </c>
      <c r="AV123" s="15" t="s">
        <v>171</v>
      </c>
      <c r="AW123" s="15" t="s">
        <v>39</v>
      </c>
      <c r="AX123" s="15" t="s">
        <v>86</v>
      </c>
      <c r="AY123" s="264" t="s">
        <v>146</v>
      </c>
    </row>
    <row r="124" s="2" customFormat="1" ht="24.15" customHeight="1">
      <c r="A124" s="42"/>
      <c r="B124" s="43"/>
      <c r="C124" s="208" t="s">
        <v>188</v>
      </c>
      <c r="D124" s="208" t="s">
        <v>149</v>
      </c>
      <c r="E124" s="209" t="s">
        <v>5149</v>
      </c>
      <c r="F124" s="210" t="s">
        <v>5150</v>
      </c>
      <c r="G124" s="211" t="s">
        <v>294</v>
      </c>
      <c r="H124" s="212">
        <v>7.7999999999999998</v>
      </c>
      <c r="I124" s="213"/>
      <c r="J124" s="214">
        <f>ROUND(I124*H124,2)</f>
        <v>0</v>
      </c>
      <c r="K124" s="210" t="s">
        <v>152</v>
      </c>
      <c r="L124" s="48"/>
      <c r="M124" s="215" t="s">
        <v>32</v>
      </c>
      <c r="N124" s="216" t="s">
        <v>49</v>
      </c>
      <c r="O124" s="88"/>
      <c r="P124" s="217">
        <f>O124*H124</f>
        <v>0</v>
      </c>
      <c r="Q124" s="217">
        <v>0</v>
      </c>
      <c r="R124" s="217">
        <f>Q124*H124</f>
        <v>0</v>
      </c>
      <c r="S124" s="217">
        <v>0.316</v>
      </c>
      <c r="T124" s="218">
        <f>S124*H124</f>
        <v>2.4647999999999999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19" t="s">
        <v>171</v>
      </c>
      <c r="AT124" s="219" t="s">
        <v>149</v>
      </c>
      <c r="AU124" s="219" t="s">
        <v>88</v>
      </c>
      <c r="AY124" s="20" t="s">
        <v>146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86</v>
      </c>
      <c r="BK124" s="220">
        <f>ROUND(I124*H124,2)</f>
        <v>0</v>
      </c>
      <c r="BL124" s="20" t="s">
        <v>171</v>
      </c>
      <c r="BM124" s="219" t="s">
        <v>5151</v>
      </c>
    </row>
    <row r="125" s="2" customFormat="1">
      <c r="A125" s="42"/>
      <c r="B125" s="43"/>
      <c r="C125" s="44"/>
      <c r="D125" s="221" t="s">
        <v>155</v>
      </c>
      <c r="E125" s="44"/>
      <c r="F125" s="222" t="s">
        <v>5152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155</v>
      </c>
      <c r="AU125" s="20" t="s">
        <v>88</v>
      </c>
    </row>
    <row r="126" s="2" customFormat="1">
      <c r="A126" s="42"/>
      <c r="B126" s="43"/>
      <c r="C126" s="44"/>
      <c r="D126" s="226" t="s">
        <v>156</v>
      </c>
      <c r="E126" s="44"/>
      <c r="F126" s="227" t="s">
        <v>5153</v>
      </c>
      <c r="G126" s="44"/>
      <c r="H126" s="44"/>
      <c r="I126" s="223"/>
      <c r="J126" s="44"/>
      <c r="K126" s="44"/>
      <c r="L126" s="48"/>
      <c r="M126" s="224"/>
      <c r="N126" s="225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0" t="s">
        <v>156</v>
      </c>
      <c r="AU126" s="20" t="s">
        <v>88</v>
      </c>
    </row>
    <row r="127" s="14" customFormat="1">
      <c r="A127" s="14"/>
      <c r="B127" s="244"/>
      <c r="C127" s="245"/>
      <c r="D127" s="221" t="s">
        <v>186</v>
      </c>
      <c r="E127" s="246" t="s">
        <v>32</v>
      </c>
      <c r="F127" s="247" t="s">
        <v>5127</v>
      </c>
      <c r="G127" s="245"/>
      <c r="H127" s="246" t="s">
        <v>32</v>
      </c>
      <c r="I127" s="248"/>
      <c r="J127" s="245"/>
      <c r="K127" s="245"/>
      <c r="L127" s="249"/>
      <c r="M127" s="250"/>
      <c r="N127" s="251"/>
      <c r="O127" s="251"/>
      <c r="P127" s="251"/>
      <c r="Q127" s="251"/>
      <c r="R127" s="251"/>
      <c r="S127" s="251"/>
      <c r="T127" s="25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3" t="s">
        <v>186</v>
      </c>
      <c r="AU127" s="253" t="s">
        <v>88</v>
      </c>
      <c r="AV127" s="14" t="s">
        <v>86</v>
      </c>
      <c r="AW127" s="14" t="s">
        <v>39</v>
      </c>
      <c r="AX127" s="14" t="s">
        <v>78</v>
      </c>
      <c r="AY127" s="253" t="s">
        <v>146</v>
      </c>
    </row>
    <row r="128" s="13" customFormat="1">
      <c r="A128" s="13"/>
      <c r="B128" s="229"/>
      <c r="C128" s="230"/>
      <c r="D128" s="221" t="s">
        <v>186</v>
      </c>
      <c r="E128" s="231" t="s">
        <v>32</v>
      </c>
      <c r="F128" s="232" t="s">
        <v>5148</v>
      </c>
      <c r="G128" s="230"/>
      <c r="H128" s="233">
        <v>7.7999999999999998</v>
      </c>
      <c r="I128" s="234"/>
      <c r="J128" s="230"/>
      <c r="K128" s="230"/>
      <c r="L128" s="235"/>
      <c r="M128" s="236"/>
      <c r="N128" s="237"/>
      <c r="O128" s="237"/>
      <c r="P128" s="237"/>
      <c r="Q128" s="237"/>
      <c r="R128" s="237"/>
      <c r="S128" s="237"/>
      <c r="T128" s="23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9" t="s">
        <v>186</v>
      </c>
      <c r="AU128" s="239" t="s">
        <v>88</v>
      </c>
      <c r="AV128" s="13" t="s">
        <v>88</v>
      </c>
      <c r="AW128" s="13" t="s">
        <v>39</v>
      </c>
      <c r="AX128" s="13" t="s">
        <v>86</v>
      </c>
      <c r="AY128" s="239" t="s">
        <v>146</v>
      </c>
    </row>
    <row r="129" s="2" customFormat="1" ht="16.5" customHeight="1">
      <c r="A129" s="42"/>
      <c r="B129" s="43"/>
      <c r="C129" s="208" t="s">
        <v>277</v>
      </c>
      <c r="D129" s="208" t="s">
        <v>149</v>
      </c>
      <c r="E129" s="209" t="s">
        <v>5154</v>
      </c>
      <c r="F129" s="210" t="s">
        <v>5155</v>
      </c>
      <c r="G129" s="211" t="s">
        <v>303</v>
      </c>
      <c r="H129" s="212">
        <v>22.5</v>
      </c>
      <c r="I129" s="213"/>
      <c r="J129" s="214">
        <f>ROUND(I129*H129,2)</f>
        <v>0</v>
      </c>
      <c r="K129" s="210" t="s">
        <v>152</v>
      </c>
      <c r="L129" s="48"/>
      <c r="M129" s="215" t="s">
        <v>32</v>
      </c>
      <c r="N129" s="216" t="s">
        <v>49</v>
      </c>
      <c r="O129" s="88"/>
      <c r="P129" s="217">
        <f>O129*H129</f>
        <v>0</v>
      </c>
      <c r="Q129" s="217">
        <v>0</v>
      </c>
      <c r="R129" s="217">
        <f>Q129*H129</f>
        <v>0</v>
      </c>
      <c r="S129" s="217">
        <v>0.20499999999999999</v>
      </c>
      <c r="T129" s="218">
        <f>S129*H129</f>
        <v>4.6124999999999998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19" t="s">
        <v>171</v>
      </c>
      <c r="AT129" s="219" t="s">
        <v>149</v>
      </c>
      <c r="AU129" s="219" t="s">
        <v>88</v>
      </c>
      <c r="AY129" s="20" t="s">
        <v>146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86</v>
      </c>
      <c r="BK129" s="220">
        <f>ROUND(I129*H129,2)</f>
        <v>0</v>
      </c>
      <c r="BL129" s="20" t="s">
        <v>171</v>
      </c>
      <c r="BM129" s="219" t="s">
        <v>5156</v>
      </c>
    </row>
    <row r="130" s="2" customFormat="1">
      <c r="A130" s="42"/>
      <c r="B130" s="43"/>
      <c r="C130" s="44"/>
      <c r="D130" s="221" t="s">
        <v>155</v>
      </c>
      <c r="E130" s="44"/>
      <c r="F130" s="222" t="s">
        <v>5157</v>
      </c>
      <c r="G130" s="44"/>
      <c r="H130" s="44"/>
      <c r="I130" s="223"/>
      <c r="J130" s="44"/>
      <c r="K130" s="44"/>
      <c r="L130" s="48"/>
      <c r="M130" s="224"/>
      <c r="N130" s="22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155</v>
      </c>
      <c r="AU130" s="20" t="s">
        <v>88</v>
      </c>
    </row>
    <row r="131" s="2" customFormat="1">
      <c r="A131" s="42"/>
      <c r="B131" s="43"/>
      <c r="C131" s="44"/>
      <c r="D131" s="226" t="s">
        <v>156</v>
      </c>
      <c r="E131" s="44"/>
      <c r="F131" s="227" t="s">
        <v>5158</v>
      </c>
      <c r="G131" s="44"/>
      <c r="H131" s="44"/>
      <c r="I131" s="223"/>
      <c r="J131" s="44"/>
      <c r="K131" s="44"/>
      <c r="L131" s="48"/>
      <c r="M131" s="224"/>
      <c r="N131" s="22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156</v>
      </c>
      <c r="AU131" s="20" t="s">
        <v>88</v>
      </c>
    </row>
    <row r="132" s="14" customFormat="1">
      <c r="A132" s="14"/>
      <c r="B132" s="244"/>
      <c r="C132" s="245"/>
      <c r="D132" s="221" t="s">
        <v>186</v>
      </c>
      <c r="E132" s="246" t="s">
        <v>32</v>
      </c>
      <c r="F132" s="247" t="s">
        <v>5159</v>
      </c>
      <c r="G132" s="245"/>
      <c r="H132" s="246" t="s">
        <v>32</v>
      </c>
      <c r="I132" s="248"/>
      <c r="J132" s="245"/>
      <c r="K132" s="245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186</v>
      </c>
      <c r="AU132" s="253" t="s">
        <v>88</v>
      </c>
      <c r="AV132" s="14" t="s">
        <v>86</v>
      </c>
      <c r="AW132" s="14" t="s">
        <v>39</v>
      </c>
      <c r="AX132" s="14" t="s">
        <v>78</v>
      </c>
      <c r="AY132" s="253" t="s">
        <v>146</v>
      </c>
    </row>
    <row r="133" s="13" customFormat="1">
      <c r="A133" s="13"/>
      <c r="B133" s="229"/>
      <c r="C133" s="230"/>
      <c r="D133" s="221" t="s">
        <v>186</v>
      </c>
      <c r="E133" s="231" t="s">
        <v>32</v>
      </c>
      <c r="F133" s="232" t="s">
        <v>5160</v>
      </c>
      <c r="G133" s="230"/>
      <c r="H133" s="233">
        <v>22.5</v>
      </c>
      <c r="I133" s="234"/>
      <c r="J133" s="230"/>
      <c r="K133" s="230"/>
      <c r="L133" s="235"/>
      <c r="M133" s="236"/>
      <c r="N133" s="237"/>
      <c r="O133" s="237"/>
      <c r="P133" s="237"/>
      <c r="Q133" s="237"/>
      <c r="R133" s="237"/>
      <c r="S133" s="237"/>
      <c r="T133" s="23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9" t="s">
        <v>186</v>
      </c>
      <c r="AU133" s="239" t="s">
        <v>88</v>
      </c>
      <c r="AV133" s="13" t="s">
        <v>88</v>
      </c>
      <c r="AW133" s="13" t="s">
        <v>39</v>
      </c>
      <c r="AX133" s="13" t="s">
        <v>86</v>
      </c>
      <c r="AY133" s="239" t="s">
        <v>146</v>
      </c>
    </row>
    <row r="134" s="2" customFormat="1" ht="24.15" customHeight="1">
      <c r="A134" s="42"/>
      <c r="B134" s="43"/>
      <c r="C134" s="208" t="s">
        <v>285</v>
      </c>
      <c r="D134" s="208" t="s">
        <v>149</v>
      </c>
      <c r="E134" s="209" t="s">
        <v>5161</v>
      </c>
      <c r="F134" s="210" t="s">
        <v>5162</v>
      </c>
      <c r="G134" s="211" t="s">
        <v>227</v>
      </c>
      <c r="H134" s="212">
        <v>45.783000000000001</v>
      </c>
      <c r="I134" s="213"/>
      <c r="J134" s="214">
        <f>ROUND(I134*H134,2)</f>
        <v>0</v>
      </c>
      <c r="K134" s="210" t="s">
        <v>152</v>
      </c>
      <c r="L134" s="48"/>
      <c r="M134" s="215" t="s">
        <v>32</v>
      </c>
      <c r="N134" s="216" t="s">
        <v>49</v>
      </c>
      <c r="O134" s="88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R134" s="219" t="s">
        <v>171</v>
      </c>
      <c r="AT134" s="219" t="s">
        <v>149</v>
      </c>
      <c r="AU134" s="219" t="s">
        <v>88</v>
      </c>
      <c r="AY134" s="20" t="s">
        <v>146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20" t="s">
        <v>86</v>
      </c>
      <c r="BK134" s="220">
        <f>ROUND(I134*H134,2)</f>
        <v>0</v>
      </c>
      <c r="BL134" s="20" t="s">
        <v>171</v>
      </c>
      <c r="BM134" s="219" t="s">
        <v>5163</v>
      </c>
    </row>
    <row r="135" s="2" customFormat="1">
      <c r="A135" s="42"/>
      <c r="B135" s="43"/>
      <c r="C135" s="44"/>
      <c r="D135" s="221" t="s">
        <v>155</v>
      </c>
      <c r="E135" s="44"/>
      <c r="F135" s="222" t="s">
        <v>5164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155</v>
      </c>
      <c r="AU135" s="20" t="s">
        <v>88</v>
      </c>
    </row>
    <row r="136" s="2" customFormat="1">
      <c r="A136" s="42"/>
      <c r="B136" s="43"/>
      <c r="C136" s="44"/>
      <c r="D136" s="226" t="s">
        <v>156</v>
      </c>
      <c r="E136" s="44"/>
      <c r="F136" s="227" t="s">
        <v>5165</v>
      </c>
      <c r="G136" s="44"/>
      <c r="H136" s="44"/>
      <c r="I136" s="223"/>
      <c r="J136" s="44"/>
      <c r="K136" s="44"/>
      <c r="L136" s="48"/>
      <c r="M136" s="224"/>
      <c r="N136" s="22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156</v>
      </c>
      <c r="AU136" s="20" t="s">
        <v>88</v>
      </c>
    </row>
    <row r="137" s="14" customFormat="1">
      <c r="A137" s="14"/>
      <c r="B137" s="244"/>
      <c r="C137" s="245"/>
      <c r="D137" s="221" t="s">
        <v>186</v>
      </c>
      <c r="E137" s="246" t="s">
        <v>32</v>
      </c>
      <c r="F137" s="247" t="s">
        <v>5166</v>
      </c>
      <c r="G137" s="245"/>
      <c r="H137" s="246" t="s">
        <v>32</v>
      </c>
      <c r="I137" s="248"/>
      <c r="J137" s="245"/>
      <c r="K137" s="245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186</v>
      </c>
      <c r="AU137" s="253" t="s">
        <v>88</v>
      </c>
      <c r="AV137" s="14" t="s">
        <v>86</v>
      </c>
      <c r="AW137" s="14" t="s">
        <v>39</v>
      </c>
      <c r="AX137" s="14" t="s">
        <v>78</v>
      </c>
      <c r="AY137" s="253" t="s">
        <v>146</v>
      </c>
    </row>
    <row r="138" s="13" customFormat="1">
      <c r="A138" s="13"/>
      <c r="B138" s="229"/>
      <c r="C138" s="230"/>
      <c r="D138" s="221" t="s">
        <v>186</v>
      </c>
      <c r="E138" s="231" t="s">
        <v>32</v>
      </c>
      <c r="F138" s="232" t="s">
        <v>5167</v>
      </c>
      <c r="G138" s="230"/>
      <c r="H138" s="233">
        <v>42.537999999999997</v>
      </c>
      <c r="I138" s="234"/>
      <c r="J138" s="230"/>
      <c r="K138" s="230"/>
      <c r="L138" s="235"/>
      <c r="M138" s="236"/>
      <c r="N138" s="237"/>
      <c r="O138" s="237"/>
      <c r="P138" s="237"/>
      <c r="Q138" s="237"/>
      <c r="R138" s="237"/>
      <c r="S138" s="237"/>
      <c r="T138" s="23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9" t="s">
        <v>186</v>
      </c>
      <c r="AU138" s="239" t="s">
        <v>88</v>
      </c>
      <c r="AV138" s="13" t="s">
        <v>88</v>
      </c>
      <c r="AW138" s="13" t="s">
        <v>39</v>
      </c>
      <c r="AX138" s="13" t="s">
        <v>78</v>
      </c>
      <c r="AY138" s="239" t="s">
        <v>146</v>
      </c>
    </row>
    <row r="139" s="14" customFormat="1">
      <c r="A139" s="14"/>
      <c r="B139" s="244"/>
      <c r="C139" s="245"/>
      <c r="D139" s="221" t="s">
        <v>186</v>
      </c>
      <c r="E139" s="246" t="s">
        <v>32</v>
      </c>
      <c r="F139" s="247" t="s">
        <v>5142</v>
      </c>
      <c r="G139" s="245"/>
      <c r="H139" s="246" t="s">
        <v>32</v>
      </c>
      <c r="I139" s="248"/>
      <c r="J139" s="245"/>
      <c r="K139" s="245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186</v>
      </c>
      <c r="AU139" s="253" t="s">
        <v>88</v>
      </c>
      <c r="AV139" s="14" t="s">
        <v>86</v>
      </c>
      <c r="AW139" s="14" t="s">
        <v>39</v>
      </c>
      <c r="AX139" s="14" t="s">
        <v>78</v>
      </c>
      <c r="AY139" s="253" t="s">
        <v>146</v>
      </c>
    </row>
    <row r="140" s="13" customFormat="1">
      <c r="A140" s="13"/>
      <c r="B140" s="229"/>
      <c r="C140" s="230"/>
      <c r="D140" s="221" t="s">
        <v>186</v>
      </c>
      <c r="E140" s="231" t="s">
        <v>32</v>
      </c>
      <c r="F140" s="232" t="s">
        <v>5168</v>
      </c>
      <c r="G140" s="230"/>
      <c r="H140" s="233">
        <v>-18.48</v>
      </c>
      <c r="I140" s="234"/>
      <c r="J140" s="230"/>
      <c r="K140" s="230"/>
      <c r="L140" s="235"/>
      <c r="M140" s="236"/>
      <c r="N140" s="237"/>
      <c r="O140" s="237"/>
      <c r="P140" s="237"/>
      <c r="Q140" s="237"/>
      <c r="R140" s="237"/>
      <c r="S140" s="237"/>
      <c r="T140" s="23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9" t="s">
        <v>186</v>
      </c>
      <c r="AU140" s="239" t="s">
        <v>88</v>
      </c>
      <c r="AV140" s="13" t="s">
        <v>88</v>
      </c>
      <c r="AW140" s="13" t="s">
        <v>39</v>
      </c>
      <c r="AX140" s="13" t="s">
        <v>78</v>
      </c>
      <c r="AY140" s="239" t="s">
        <v>146</v>
      </c>
    </row>
    <row r="141" s="14" customFormat="1">
      <c r="A141" s="14"/>
      <c r="B141" s="244"/>
      <c r="C141" s="245"/>
      <c r="D141" s="221" t="s">
        <v>186</v>
      </c>
      <c r="E141" s="246" t="s">
        <v>32</v>
      </c>
      <c r="F141" s="247" t="s">
        <v>5169</v>
      </c>
      <c r="G141" s="245"/>
      <c r="H141" s="246" t="s">
        <v>32</v>
      </c>
      <c r="I141" s="248"/>
      <c r="J141" s="245"/>
      <c r="K141" s="245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186</v>
      </c>
      <c r="AU141" s="253" t="s">
        <v>88</v>
      </c>
      <c r="AV141" s="14" t="s">
        <v>86</v>
      </c>
      <c r="AW141" s="14" t="s">
        <v>39</v>
      </c>
      <c r="AX141" s="14" t="s">
        <v>78</v>
      </c>
      <c r="AY141" s="253" t="s">
        <v>146</v>
      </c>
    </row>
    <row r="142" s="14" customFormat="1">
      <c r="A142" s="14"/>
      <c r="B142" s="244"/>
      <c r="C142" s="245"/>
      <c r="D142" s="221" t="s">
        <v>186</v>
      </c>
      <c r="E142" s="246" t="s">
        <v>32</v>
      </c>
      <c r="F142" s="247" t="s">
        <v>5170</v>
      </c>
      <c r="G142" s="245"/>
      <c r="H142" s="246" t="s">
        <v>32</v>
      </c>
      <c r="I142" s="248"/>
      <c r="J142" s="245"/>
      <c r="K142" s="245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186</v>
      </c>
      <c r="AU142" s="253" t="s">
        <v>88</v>
      </c>
      <c r="AV142" s="14" t="s">
        <v>86</v>
      </c>
      <c r="AW142" s="14" t="s">
        <v>39</v>
      </c>
      <c r="AX142" s="14" t="s">
        <v>78</v>
      </c>
      <c r="AY142" s="253" t="s">
        <v>146</v>
      </c>
    </row>
    <row r="143" s="13" customFormat="1">
      <c r="A143" s="13"/>
      <c r="B143" s="229"/>
      <c r="C143" s="230"/>
      <c r="D143" s="221" t="s">
        <v>186</v>
      </c>
      <c r="E143" s="231" t="s">
        <v>32</v>
      </c>
      <c r="F143" s="232" t="s">
        <v>5171</v>
      </c>
      <c r="G143" s="230"/>
      <c r="H143" s="233">
        <v>2.0750000000000002</v>
      </c>
      <c r="I143" s="234"/>
      <c r="J143" s="230"/>
      <c r="K143" s="230"/>
      <c r="L143" s="235"/>
      <c r="M143" s="236"/>
      <c r="N143" s="237"/>
      <c r="O143" s="237"/>
      <c r="P143" s="237"/>
      <c r="Q143" s="237"/>
      <c r="R143" s="237"/>
      <c r="S143" s="237"/>
      <c r="T143" s="23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9" t="s">
        <v>186</v>
      </c>
      <c r="AU143" s="239" t="s">
        <v>88</v>
      </c>
      <c r="AV143" s="13" t="s">
        <v>88</v>
      </c>
      <c r="AW143" s="13" t="s">
        <v>39</v>
      </c>
      <c r="AX143" s="13" t="s">
        <v>78</v>
      </c>
      <c r="AY143" s="239" t="s">
        <v>146</v>
      </c>
    </row>
    <row r="144" s="14" customFormat="1">
      <c r="A144" s="14"/>
      <c r="B144" s="244"/>
      <c r="C144" s="245"/>
      <c r="D144" s="221" t="s">
        <v>186</v>
      </c>
      <c r="E144" s="246" t="s">
        <v>32</v>
      </c>
      <c r="F144" s="247" t="s">
        <v>5172</v>
      </c>
      <c r="G144" s="245"/>
      <c r="H144" s="246" t="s">
        <v>32</v>
      </c>
      <c r="I144" s="248"/>
      <c r="J144" s="245"/>
      <c r="K144" s="245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186</v>
      </c>
      <c r="AU144" s="253" t="s">
        <v>88</v>
      </c>
      <c r="AV144" s="14" t="s">
        <v>86</v>
      </c>
      <c r="AW144" s="14" t="s">
        <v>39</v>
      </c>
      <c r="AX144" s="14" t="s">
        <v>78</v>
      </c>
      <c r="AY144" s="253" t="s">
        <v>146</v>
      </c>
    </row>
    <row r="145" s="13" customFormat="1">
      <c r="A145" s="13"/>
      <c r="B145" s="229"/>
      <c r="C145" s="230"/>
      <c r="D145" s="221" t="s">
        <v>186</v>
      </c>
      <c r="E145" s="231" t="s">
        <v>32</v>
      </c>
      <c r="F145" s="232" t="s">
        <v>5173</v>
      </c>
      <c r="G145" s="230"/>
      <c r="H145" s="233">
        <v>8.3000000000000007</v>
      </c>
      <c r="I145" s="234"/>
      <c r="J145" s="230"/>
      <c r="K145" s="230"/>
      <c r="L145" s="235"/>
      <c r="M145" s="236"/>
      <c r="N145" s="237"/>
      <c r="O145" s="237"/>
      <c r="P145" s="237"/>
      <c r="Q145" s="237"/>
      <c r="R145" s="237"/>
      <c r="S145" s="237"/>
      <c r="T145" s="23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9" t="s">
        <v>186</v>
      </c>
      <c r="AU145" s="239" t="s">
        <v>88</v>
      </c>
      <c r="AV145" s="13" t="s">
        <v>88</v>
      </c>
      <c r="AW145" s="13" t="s">
        <v>39</v>
      </c>
      <c r="AX145" s="13" t="s">
        <v>78</v>
      </c>
      <c r="AY145" s="239" t="s">
        <v>146</v>
      </c>
    </row>
    <row r="146" s="14" customFormat="1">
      <c r="A146" s="14"/>
      <c r="B146" s="244"/>
      <c r="C146" s="245"/>
      <c r="D146" s="221" t="s">
        <v>186</v>
      </c>
      <c r="E146" s="246" t="s">
        <v>32</v>
      </c>
      <c r="F146" s="247" t="s">
        <v>5174</v>
      </c>
      <c r="G146" s="245"/>
      <c r="H146" s="246" t="s">
        <v>32</v>
      </c>
      <c r="I146" s="248"/>
      <c r="J146" s="245"/>
      <c r="K146" s="245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186</v>
      </c>
      <c r="AU146" s="253" t="s">
        <v>88</v>
      </c>
      <c r="AV146" s="14" t="s">
        <v>86</v>
      </c>
      <c r="AW146" s="14" t="s">
        <v>39</v>
      </c>
      <c r="AX146" s="14" t="s">
        <v>78</v>
      </c>
      <c r="AY146" s="253" t="s">
        <v>146</v>
      </c>
    </row>
    <row r="147" s="13" customFormat="1">
      <c r="A147" s="13"/>
      <c r="B147" s="229"/>
      <c r="C147" s="230"/>
      <c r="D147" s="221" t="s">
        <v>186</v>
      </c>
      <c r="E147" s="231" t="s">
        <v>32</v>
      </c>
      <c r="F147" s="232" t="s">
        <v>5175</v>
      </c>
      <c r="G147" s="230"/>
      <c r="H147" s="233">
        <v>3.125</v>
      </c>
      <c r="I147" s="234"/>
      <c r="J147" s="230"/>
      <c r="K147" s="230"/>
      <c r="L147" s="235"/>
      <c r="M147" s="236"/>
      <c r="N147" s="237"/>
      <c r="O147" s="237"/>
      <c r="P147" s="237"/>
      <c r="Q147" s="237"/>
      <c r="R147" s="237"/>
      <c r="S147" s="237"/>
      <c r="T147" s="23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9" t="s">
        <v>186</v>
      </c>
      <c r="AU147" s="239" t="s">
        <v>88</v>
      </c>
      <c r="AV147" s="13" t="s">
        <v>88</v>
      </c>
      <c r="AW147" s="13" t="s">
        <v>39</v>
      </c>
      <c r="AX147" s="13" t="s">
        <v>78</v>
      </c>
      <c r="AY147" s="239" t="s">
        <v>146</v>
      </c>
    </row>
    <row r="148" s="14" customFormat="1">
      <c r="A148" s="14"/>
      <c r="B148" s="244"/>
      <c r="C148" s="245"/>
      <c r="D148" s="221" t="s">
        <v>186</v>
      </c>
      <c r="E148" s="246" t="s">
        <v>32</v>
      </c>
      <c r="F148" s="247" t="s">
        <v>5176</v>
      </c>
      <c r="G148" s="245"/>
      <c r="H148" s="246" t="s">
        <v>32</v>
      </c>
      <c r="I148" s="248"/>
      <c r="J148" s="245"/>
      <c r="K148" s="245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186</v>
      </c>
      <c r="AU148" s="253" t="s">
        <v>88</v>
      </c>
      <c r="AV148" s="14" t="s">
        <v>86</v>
      </c>
      <c r="AW148" s="14" t="s">
        <v>39</v>
      </c>
      <c r="AX148" s="14" t="s">
        <v>78</v>
      </c>
      <c r="AY148" s="253" t="s">
        <v>146</v>
      </c>
    </row>
    <row r="149" s="13" customFormat="1">
      <c r="A149" s="13"/>
      <c r="B149" s="229"/>
      <c r="C149" s="230"/>
      <c r="D149" s="221" t="s">
        <v>186</v>
      </c>
      <c r="E149" s="231" t="s">
        <v>32</v>
      </c>
      <c r="F149" s="232" t="s">
        <v>5177</v>
      </c>
      <c r="G149" s="230"/>
      <c r="H149" s="233">
        <v>1.3999999999999999</v>
      </c>
      <c r="I149" s="234"/>
      <c r="J149" s="230"/>
      <c r="K149" s="230"/>
      <c r="L149" s="235"/>
      <c r="M149" s="236"/>
      <c r="N149" s="237"/>
      <c r="O149" s="237"/>
      <c r="P149" s="237"/>
      <c r="Q149" s="237"/>
      <c r="R149" s="237"/>
      <c r="S149" s="237"/>
      <c r="T149" s="23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9" t="s">
        <v>186</v>
      </c>
      <c r="AU149" s="239" t="s">
        <v>88</v>
      </c>
      <c r="AV149" s="13" t="s">
        <v>88</v>
      </c>
      <c r="AW149" s="13" t="s">
        <v>39</v>
      </c>
      <c r="AX149" s="13" t="s">
        <v>78</v>
      </c>
      <c r="AY149" s="239" t="s">
        <v>146</v>
      </c>
    </row>
    <row r="150" s="14" customFormat="1">
      <c r="A150" s="14"/>
      <c r="B150" s="244"/>
      <c r="C150" s="245"/>
      <c r="D150" s="221" t="s">
        <v>186</v>
      </c>
      <c r="E150" s="246" t="s">
        <v>32</v>
      </c>
      <c r="F150" s="247" t="s">
        <v>5178</v>
      </c>
      <c r="G150" s="245"/>
      <c r="H150" s="246" t="s">
        <v>32</v>
      </c>
      <c r="I150" s="248"/>
      <c r="J150" s="245"/>
      <c r="K150" s="245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186</v>
      </c>
      <c r="AU150" s="253" t="s">
        <v>88</v>
      </c>
      <c r="AV150" s="14" t="s">
        <v>86</v>
      </c>
      <c r="AW150" s="14" t="s">
        <v>39</v>
      </c>
      <c r="AX150" s="14" t="s">
        <v>78</v>
      </c>
      <c r="AY150" s="253" t="s">
        <v>146</v>
      </c>
    </row>
    <row r="151" s="13" customFormat="1">
      <c r="A151" s="13"/>
      <c r="B151" s="229"/>
      <c r="C151" s="230"/>
      <c r="D151" s="221" t="s">
        <v>186</v>
      </c>
      <c r="E151" s="231" t="s">
        <v>32</v>
      </c>
      <c r="F151" s="232" t="s">
        <v>5179</v>
      </c>
      <c r="G151" s="230"/>
      <c r="H151" s="233">
        <v>6.8250000000000002</v>
      </c>
      <c r="I151" s="234"/>
      <c r="J151" s="230"/>
      <c r="K151" s="230"/>
      <c r="L151" s="235"/>
      <c r="M151" s="236"/>
      <c r="N151" s="237"/>
      <c r="O151" s="237"/>
      <c r="P151" s="237"/>
      <c r="Q151" s="237"/>
      <c r="R151" s="237"/>
      <c r="S151" s="237"/>
      <c r="T151" s="23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9" t="s">
        <v>186</v>
      </c>
      <c r="AU151" s="239" t="s">
        <v>88</v>
      </c>
      <c r="AV151" s="13" t="s">
        <v>88</v>
      </c>
      <c r="AW151" s="13" t="s">
        <v>39</v>
      </c>
      <c r="AX151" s="13" t="s">
        <v>78</v>
      </c>
      <c r="AY151" s="239" t="s">
        <v>146</v>
      </c>
    </row>
    <row r="152" s="15" customFormat="1">
      <c r="A152" s="15"/>
      <c r="B152" s="254"/>
      <c r="C152" s="255"/>
      <c r="D152" s="221" t="s">
        <v>186</v>
      </c>
      <c r="E152" s="256" t="s">
        <v>32</v>
      </c>
      <c r="F152" s="257" t="s">
        <v>256</v>
      </c>
      <c r="G152" s="255"/>
      <c r="H152" s="258">
        <v>45.782999999999994</v>
      </c>
      <c r="I152" s="259"/>
      <c r="J152" s="255"/>
      <c r="K152" s="255"/>
      <c r="L152" s="260"/>
      <c r="M152" s="261"/>
      <c r="N152" s="262"/>
      <c r="O152" s="262"/>
      <c r="P152" s="262"/>
      <c r="Q152" s="262"/>
      <c r="R152" s="262"/>
      <c r="S152" s="262"/>
      <c r="T152" s="263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4" t="s">
        <v>186</v>
      </c>
      <c r="AU152" s="264" t="s">
        <v>88</v>
      </c>
      <c r="AV152" s="15" t="s">
        <v>171</v>
      </c>
      <c r="AW152" s="15" t="s">
        <v>39</v>
      </c>
      <c r="AX152" s="15" t="s">
        <v>86</v>
      </c>
      <c r="AY152" s="264" t="s">
        <v>146</v>
      </c>
    </row>
    <row r="153" s="2" customFormat="1" ht="33" customHeight="1">
      <c r="A153" s="42"/>
      <c r="B153" s="43"/>
      <c r="C153" s="208" t="s">
        <v>291</v>
      </c>
      <c r="D153" s="208" t="s">
        <v>149</v>
      </c>
      <c r="E153" s="209" t="s">
        <v>5180</v>
      </c>
      <c r="F153" s="210" t="s">
        <v>5181</v>
      </c>
      <c r="G153" s="211" t="s">
        <v>294</v>
      </c>
      <c r="H153" s="212">
        <v>138.80000000000001</v>
      </c>
      <c r="I153" s="213"/>
      <c r="J153" s="214">
        <f>ROUND(I153*H153,2)</f>
        <v>0</v>
      </c>
      <c r="K153" s="210" t="s">
        <v>152</v>
      </c>
      <c r="L153" s="48"/>
      <c r="M153" s="215" t="s">
        <v>32</v>
      </c>
      <c r="N153" s="216" t="s">
        <v>49</v>
      </c>
      <c r="O153" s="88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19" t="s">
        <v>171</v>
      </c>
      <c r="AT153" s="219" t="s">
        <v>149</v>
      </c>
      <c r="AU153" s="219" t="s">
        <v>88</v>
      </c>
      <c r="AY153" s="20" t="s">
        <v>146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20" t="s">
        <v>86</v>
      </c>
      <c r="BK153" s="220">
        <f>ROUND(I153*H153,2)</f>
        <v>0</v>
      </c>
      <c r="BL153" s="20" t="s">
        <v>171</v>
      </c>
      <c r="BM153" s="219" t="s">
        <v>5182</v>
      </c>
    </row>
    <row r="154" s="2" customFormat="1">
      <c r="A154" s="42"/>
      <c r="B154" s="43"/>
      <c r="C154" s="44"/>
      <c r="D154" s="221" t="s">
        <v>155</v>
      </c>
      <c r="E154" s="44"/>
      <c r="F154" s="222" t="s">
        <v>5183</v>
      </c>
      <c r="G154" s="44"/>
      <c r="H154" s="44"/>
      <c r="I154" s="223"/>
      <c r="J154" s="44"/>
      <c r="K154" s="44"/>
      <c r="L154" s="48"/>
      <c r="M154" s="224"/>
      <c r="N154" s="225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0" t="s">
        <v>155</v>
      </c>
      <c r="AU154" s="20" t="s">
        <v>88</v>
      </c>
    </row>
    <row r="155" s="2" customFormat="1">
      <c r="A155" s="42"/>
      <c r="B155" s="43"/>
      <c r="C155" s="44"/>
      <c r="D155" s="226" t="s">
        <v>156</v>
      </c>
      <c r="E155" s="44"/>
      <c r="F155" s="227" t="s">
        <v>5184</v>
      </c>
      <c r="G155" s="44"/>
      <c r="H155" s="44"/>
      <c r="I155" s="223"/>
      <c r="J155" s="44"/>
      <c r="K155" s="44"/>
      <c r="L155" s="48"/>
      <c r="M155" s="224"/>
      <c r="N155" s="22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156</v>
      </c>
      <c r="AU155" s="20" t="s">
        <v>88</v>
      </c>
    </row>
    <row r="156" s="14" customFormat="1">
      <c r="A156" s="14"/>
      <c r="B156" s="244"/>
      <c r="C156" s="245"/>
      <c r="D156" s="221" t="s">
        <v>186</v>
      </c>
      <c r="E156" s="246" t="s">
        <v>32</v>
      </c>
      <c r="F156" s="247" t="s">
        <v>5185</v>
      </c>
      <c r="G156" s="245"/>
      <c r="H156" s="246" t="s">
        <v>32</v>
      </c>
      <c r="I156" s="248"/>
      <c r="J156" s="245"/>
      <c r="K156" s="245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186</v>
      </c>
      <c r="AU156" s="253" t="s">
        <v>88</v>
      </c>
      <c r="AV156" s="14" t="s">
        <v>86</v>
      </c>
      <c r="AW156" s="14" t="s">
        <v>39</v>
      </c>
      <c r="AX156" s="14" t="s">
        <v>78</v>
      </c>
      <c r="AY156" s="253" t="s">
        <v>146</v>
      </c>
    </row>
    <row r="157" s="13" customFormat="1">
      <c r="A157" s="13"/>
      <c r="B157" s="229"/>
      <c r="C157" s="230"/>
      <c r="D157" s="221" t="s">
        <v>186</v>
      </c>
      <c r="E157" s="231" t="s">
        <v>32</v>
      </c>
      <c r="F157" s="232" t="s">
        <v>5186</v>
      </c>
      <c r="G157" s="230"/>
      <c r="H157" s="233">
        <v>4.5</v>
      </c>
      <c r="I157" s="234"/>
      <c r="J157" s="230"/>
      <c r="K157" s="230"/>
      <c r="L157" s="235"/>
      <c r="M157" s="236"/>
      <c r="N157" s="237"/>
      <c r="O157" s="237"/>
      <c r="P157" s="237"/>
      <c r="Q157" s="237"/>
      <c r="R157" s="237"/>
      <c r="S157" s="237"/>
      <c r="T157" s="23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9" t="s">
        <v>186</v>
      </c>
      <c r="AU157" s="239" t="s">
        <v>88</v>
      </c>
      <c r="AV157" s="13" t="s">
        <v>88</v>
      </c>
      <c r="AW157" s="13" t="s">
        <v>39</v>
      </c>
      <c r="AX157" s="13" t="s">
        <v>78</v>
      </c>
      <c r="AY157" s="239" t="s">
        <v>146</v>
      </c>
    </row>
    <row r="158" s="14" customFormat="1">
      <c r="A158" s="14"/>
      <c r="B158" s="244"/>
      <c r="C158" s="245"/>
      <c r="D158" s="221" t="s">
        <v>186</v>
      </c>
      <c r="E158" s="246" t="s">
        <v>32</v>
      </c>
      <c r="F158" s="247" t="s">
        <v>5187</v>
      </c>
      <c r="G158" s="245"/>
      <c r="H158" s="246" t="s">
        <v>32</v>
      </c>
      <c r="I158" s="248"/>
      <c r="J158" s="245"/>
      <c r="K158" s="245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186</v>
      </c>
      <c r="AU158" s="253" t="s">
        <v>88</v>
      </c>
      <c r="AV158" s="14" t="s">
        <v>86</v>
      </c>
      <c r="AW158" s="14" t="s">
        <v>39</v>
      </c>
      <c r="AX158" s="14" t="s">
        <v>78</v>
      </c>
      <c r="AY158" s="253" t="s">
        <v>146</v>
      </c>
    </row>
    <row r="159" s="13" customFormat="1">
      <c r="A159" s="13"/>
      <c r="B159" s="229"/>
      <c r="C159" s="230"/>
      <c r="D159" s="221" t="s">
        <v>186</v>
      </c>
      <c r="E159" s="231" t="s">
        <v>32</v>
      </c>
      <c r="F159" s="232" t="s">
        <v>5188</v>
      </c>
      <c r="G159" s="230"/>
      <c r="H159" s="233">
        <v>12.9</v>
      </c>
      <c r="I159" s="234"/>
      <c r="J159" s="230"/>
      <c r="K159" s="230"/>
      <c r="L159" s="235"/>
      <c r="M159" s="236"/>
      <c r="N159" s="237"/>
      <c r="O159" s="237"/>
      <c r="P159" s="237"/>
      <c r="Q159" s="237"/>
      <c r="R159" s="237"/>
      <c r="S159" s="237"/>
      <c r="T159" s="23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9" t="s">
        <v>186</v>
      </c>
      <c r="AU159" s="239" t="s">
        <v>88</v>
      </c>
      <c r="AV159" s="13" t="s">
        <v>88</v>
      </c>
      <c r="AW159" s="13" t="s">
        <v>39</v>
      </c>
      <c r="AX159" s="13" t="s">
        <v>78</v>
      </c>
      <c r="AY159" s="239" t="s">
        <v>146</v>
      </c>
    </row>
    <row r="160" s="13" customFormat="1">
      <c r="A160" s="13"/>
      <c r="B160" s="229"/>
      <c r="C160" s="230"/>
      <c r="D160" s="221" t="s">
        <v>186</v>
      </c>
      <c r="E160" s="231" t="s">
        <v>32</v>
      </c>
      <c r="F160" s="232" t="s">
        <v>5189</v>
      </c>
      <c r="G160" s="230"/>
      <c r="H160" s="233">
        <v>30.600000000000001</v>
      </c>
      <c r="I160" s="234"/>
      <c r="J160" s="230"/>
      <c r="K160" s="230"/>
      <c r="L160" s="235"/>
      <c r="M160" s="236"/>
      <c r="N160" s="237"/>
      <c r="O160" s="237"/>
      <c r="P160" s="237"/>
      <c r="Q160" s="237"/>
      <c r="R160" s="237"/>
      <c r="S160" s="237"/>
      <c r="T160" s="23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9" t="s">
        <v>186</v>
      </c>
      <c r="AU160" s="239" t="s">
        <v>88</v>
      </c>
      <c r="AV160" s="13" t="s">
        <v>88</v>
      </c>
      <c r="AW160" s="13" t="s">
        <v>39</v>
      </c>
      <c r="AX160" s="13" t="s">
        <v>78</v>
      </c>
      <c r="AY160" s="239" t="s">
        <v>146</v>
      </c>
    </row>
    <row r="161" s="13" customFormat="1">
      <c r="A161" s="13"/>
      <c r="B161" s="229"/>
      <c r="C161" s="230"/>
      <c r="D161" s="221" t="s">
        <v>186</v>
      </c>
      <c r="E161" s="231" t="s">
        <v>32</v>
      </c>
      <c r="F161" s="232" t="s">
        <v>5190</v>
      </c>
      <c r="G161" s="230"/>
      <c r="H161" s="233">
        <v>5.7999999999999998</v>
      </c>
      <c r="I161" s="234"/>
      <c r="J161" s="230"/>
      <c r="K161" s="230"/>
      <c r="L161" s="235"/>
      <c r="M161" s="236"/>
      <c r="N161" s="237"/>
      <c r="O161" s="237"/>
      <c r="P161" s="237"/>
      <c r="Q161" s="237"/>
      <c r="R161" s="237"/>
      <c r="S161" s="237"/>
      <c r="T161" s="23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9" t="s">
        <v>186</v>
      </c>
      <c r="AU161" s="239" t="s">
        <v>88</v>
      </c>
      <c r="AV161" s="13" t="s">
        <v>88</v>
      </c>
      <c r="AW161" s="13" t="s">
        <v>39</v>
      </c>
      <c r="AX161" s="13" t="s">
        <v>78</v>
      </c>
      <c r="AY161" s="239" t="s">
        <v>146</v>
      </c>
    </row>
    <row r="162" s="13" customFormat="1">
      <c r="A162" s="13"/>
      <c r="B162" s="229"/>
      <c r="C162" s="230"/>
      <c r="D162" s="221" t="s">
        <v>186</v>
      </c>
      <c r="E162" s="231" t="s">
        <v>32</v>
      </c>
      <c r="F162" s="232" t="s">
        <v>5191</v>
      </c>
      <c r="G162" s="230"/>
      <c r="H162" s="233">
        <v>85</v>
      </c>
      <c r="I162" s="234"/>
      <c r="J162" s="230"/>
      <c r="K162" s="230"/>
      <c r="L162" s="235"/>
      <c r="M162" s="236"/>
      <c r="N162" s="237"/>
      <c r="O162" s="237"/>
      <c r="P162" s="237"/>
      <c r="Q162" s="237"/>
      <c r="R162" s="237"/>
      <c r="S162" s="237"/>
      <c r="T162" s="23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9" t="s">
        <v>186</v>
      </c>
      <c r="AU162" s="239" t="s">
        <v>88</v>
      </c>
      <c r="AV162" s="13" t="s">
        <v>88</v>
      </c>
      <c r="AW162" s="13" t="s">
        <v>39</v>
      </c>
      <c r="AX162" s="13" t="s">
        <v>78</v>
      </c>
      <c r="AY162" s="239" t="s">
        <v>146</v>
      </c>
    </row>
    <row r="163" s="15" customFormat="1">
      <c r="A163" s="15"/>
      <c r="B163" s="254"/>
      <c r="C163" s="255"/>
      <c r="D163" s="221" t="s">
        <v>186</v>
      </c>
      <c r="E163" s="256" t="s">
        <v>32</v>
      </c>
      <c r="F163" s="257" t="s">
        <v>256</v>
      </c>
      <c r="G163" s="255"/>
      <c r="H163" s="258">
        <v>138.80000000000001</v>
      </c>
      <c r="I163" s="259"/>
      <c r="J163" s="255"/>
      <c r="K163" s="255"/>
      <c r="L163" s="260"/>
      <c r="M163" s="261"/>
      <c r="N163" s="262"/>
      <c r="O163" s="262"/>
      <c r="P163" s="262"/>
      <c r="Q163" s="262"/>
      <c r="R163" s="262"/>
      <c r="S163" s="262"/>
      <c r="T163" s="263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4" t="s">
        <v>186</v>
      </c>
      <c r="AU163" s="264" t="s">
        <v>88</v>
      </c>
      <c r="AV163" s="15" t="s">
        <v>171</v>
      </c>
      <c r="AW163" s="15" t="s">
        <v>39</v>
      </c>
      <c r="AX163" s="15" t="s">
        <v>86</v>
      </c>
      <c r="AY163" s="264" t="s">
        <v>146</v>
      </c>
    </row>
    <row r="164" s="2" customFormat="1" ht="37.8" customHeight="1">
      <c r="A164" s="42"/>
      <c r="B164" s="43"/>
      <c r="C164" s="208" t="s">
        <v>300</v>
      </c>
      <c r="D164" s="208" t="s">
        <v>149</v>
      </c>
      <c r="E164" s="209" t="s">
        <v>247</v>
      </c>
      <c r="F164" s="210" t="s">
        <v>248</v>
      </c>
      <c r="G164" s="211" t="s">
        <v>227</v>
      </c>
      <c r="H164" s="212">
        <v>32.048000000000002</v>
      </c>
      <c r="I164" s="213"/>
      <c r="J164" s="214">
        <f>ROUND(I164*H164,2)</f>
        <v>0</v>
      </c>
      <c r="K164" s="210" t="s">
        <v>152</v>
      </c>
      <c r="L164" s="48"/>
      <c r="M164" s="215" t="s">
        <v>32</v>
      </c>
      <c r="N164" s="216" t="s">
        <v>49</v>
      </c>
      <c r="O164" s="88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R164" s="219" t="s">
        <v>171</v>
      </c>
      <c r="AT164" s="219" t="s">
        <v>149</v>
      </c>
      <c r="AU164" s="219" t="s">
        <v>88</v>
      </c>
      <c r="AY164" s="20" t="s">
        <v>146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20" t="s">
        <v>86</v>
      </c>
      <c r="BK164" s="220">
        <f>ROUND(I164*H164,2)</f>
        <v>0</v>
      </c>
      <c r="BL164" s="20" t="s">
        <v>171</v>
      </c>
      <c r="BM164" s="219" t="s">
        <v>5192</v>
      </c>
    </row>
    <row r="165" s="2" customFormat="1">
      <c r="A165" s="42"/>
      <c r="B165" s="43"/>
      <c r="C165" s="44"/>
      <c r="D165" s="221" t="s">
        <v>155</v>
      </c>
      <c r="E165" s="44"/>
      <c r="F165" s="222" t="s">
        <v>250</v>
      </c>
      <c r="G165" s="44"/>
      <c r="H165" s="44"/>
      <c r="I165" s="223"/>
      <c r="J165" s="44"/>
      <c r="K165" s="44"/>
      <c r="L165" s="48"/>
      <c r="M165" s="224"/>
      <c r="N165" s="225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155</v>
      </c>
      <c r="AU165" s="20" t="s">
        <v>88</v>
      </c>
    </row>
    <row r="166" s="2" customFormat="1">
      <c r="A166" s="42"/>
      <c r="B166" s="43"/>
      <c r="C166" s="44"/>
      <c r="D166" s="226" t="s">
        <v>156</v>
      </c>
      <c r="E166" s="44"/>
      <c r="F166" s="227" t="s">
        <v>251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156</v>
      </c>
      <c r="AU166" s="20" t="s">
        <v>88</v>
      </c>
    </row>
    <row r="167" s="13" customFormat="1">
      <c r="A167" s="13"/>
      <c r="B167" s="229"/>
      <c r="C167" s="230"/>
      <c r="D167" s="221" t="s">
        <v>186</v>
      </c>
      <c r="E167" s="231" t="s">
        <v>32</v>
      </c>
      <c r="F167" s="232" t="s">
        <v>5193</v>
      </c>
      <c r="G167" s="230"/>
      <c r="H167" s="233">
        <v>45.783000000000001</v>
      </c>
      <c r="I167" s="234"/>
      <c r="J167" s="230"/>
      <c r="K167" s="230"/>
      <c r="L167" s="235"/>
      <c r="M167" s="236"/>
      <c r="N167" s="237"/>
      <c r="O167" s="237"/>
      <c r="P167" s="237"/>
      <c r="Q167" s="237"/>
      <c r="R167" s="237"/>
      <c r="S167" s="237"/>
      <c r="T167" s="23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9" t="s">
        <v>186</v>
      </c>
      <c r="AU167" s="239" t="s">
        <v>88</v>
      </c>
      <c r="AV167" s="13" t="s">
        <v>88</v>
      </c>
      <c r="AW167" s="13" t="s">
        <v>39</v>
      </c>
      <c r="AX167" s="13" t="s">
        <v>78</v>
      </c>
      <c r="AY167" s="239" t="s">
        <v>146</v>
      </c>
    </row>
    <row r="168" s="13" customFormat="1">
      <c r="A168" s="13"/>
      <c r="B168" s="229"/>
      <c r="C168" s="230"/>
      <c r="D168" s="221" t="s">
        <v>186</v>
      </c>
      <c r="E168" s="231" t="s">
        <v>32</v>
      </c>
      <c r="F168" s="232" t="s">
        <v>5194</v>
      </c>
      <c r="G168" s="230"/>
      <c r="H168" s="233">
        <v>-13.734999999999999</v>
      </c>
      <c r="I168" s="234"/>
      <c r="J168" s="230"/>
      <c r="K168" s="230"/>
      <c r="L168" s="235"/>
      <c r="M168" s="236"/>
      <c r="N168" s="237"/>
      <c r="O168" s="237"/>
      <c r="P168" s="237"/>
      <c r="Q168" s="237"/>
      <c r="R168" s="237"/>
      <c r="S168" s="237"/>
      <c r="T168" s="23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9" t="s">
        <v>186</v>
      </c>
      <c r="AU168" s="239" t="s">
        <v>88</v>
      </c>
      <c r="AV168" s="13" t="s">
        <v>88</v>
      </c>
      <c r="AW168" s="13" t="s">
        <v>39</v>
      </c>
      <c r="AX168" s="13" t="s">
        <v>78</v>
      </c>
      <c r="AY168" s="239" t="s">
        <v>146</v>
      </c>
    </row>
    <row r="169" s="15" customFormat="1">
      <c r="A169" s="15"/>
      <c r="B169" s="254"/>
      <c r="C169" s="255"/>
      <c r="D169" s="221" t="s">
        <v>186</v>
      </c>
      <c r="E169" s="256" t="s">
        <v>32</v>
      </c>
      <c r="F169" s="257" t="s">
        <v>256</v>
      </c>
      <c r="G169" s="255"/>
      <c r="H169" s="258">
        <v>32.048000000000002</v>
      </c>
      <c r="I169" s="259"/>
      <c r="J169" s="255"/>
      <c r="K169" s="255"/>
      <c r="L169" s="260"/>
      <c r="M169" s="261"/>
      <c r="N169" s="262"/>
      <c r="O169" s="262"/>
      <c r="P169" s="262"/>
      <c r="Q169" s="262"/>
      <c r="R169" s="262"/>
      <c r="S169" s="262"/>
      <c r="T169" s="263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4" t="s">
        <v>186</v>
      </c>
      <c r="AU169" s="264" t="s">
        <v>88</v>
      </c>
      <c r="AV169" s="15" t="s">
        <v>171</v>
      </c>
      <c r="AW169" s="15" t="s">
        <v>39</v>
      </c>
      <c r="AX169" s="15" t="s">
        <v>86</v>
      </c>
      <c r="AY169" s="264" t="s">
        <v>146</v>
      </c>
    </row>
    <row r="170" s="2" customFormat="1" ht="37.8" customHeight="1">
      <c r="A170" s="42"/>
      <c r="B170" s="43"/>
      <c r="C170" s="208" t="s">
        <v>311</v>
      </c>
      <c r="D170" s="208" t="s">
        <v>149</v>
      </c>
      <c r="E170" s="209" t="s">
        <v>257</v>
      </c>
      <c r="F170" s="210" t="s">
        <v>258</v>
      </c>
      <c r="G170" s="211" t="s">
        <v>227</v>
      </c>
      <c r="H170" s="212">
        <v>640.96000000000004</v>
      </c>
      <c r="I170" s="213"/>
      <c r="J170" s="214">
        <f>ROUND(I170*H170,2)</f>
        <v>0</v>
      </c>
      <c r="K170" s="210" t="s">
        <v>152</v>
      </c>
      <c r="L170" s="48"/>
      <c r="M170" s="215" t="s">
        <v>32</v>
      </c>
      <c r="N170" s="216" t="s">
        <v>49</v>
      </c>
      <c r="O170" s="88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19" t="s">
        <v>171</v>
      </c>
      <c r="AT170" s="219" t="s">
        <v>149</v>
      </c>
      <c r="AU170" s="219" t="s">
        <v>88</v>
      </c>
      <c r="AY170" s="20" t="s">
        <v>146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20" t="s">
        <v>86</v>
      </c>
      <c r="BK170" s="220">
        <f>ROUND(I170*H170,2)</f>
        <v>0</v>
      </c>
      <c r="BL170" s="20" t="s">
        <v>171</v>
      </c>
      <c r="BM170" s="219" t="s">
        <v>5195</v>
      </c>
    </row>
    <row r="171" s="2" customFormat="1">
      <c r="A171" s="42"/>
      <c r="B171" s="43"/>
      <c r="C171" s="44"/>
      <c r="D171" s="221" t="s">
        <v>155</v>
      </c>
      <c r="E171" s="44"/>
      <c r="F171" s="222" t="s">
        <v>260</v>
      </c>
      <c r="G171" s="44"/>
      <c r="H171" s="44"/>
      <c r="I171" s="223"/>
      <c r="J171" s="44"/>
      <c r="K171" s="44"/>
      <c r="L171" s="48"/>
      <c r="M171" s="224"/>
      <c r="N171" s="225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155</v>
      </c>
      <c r="AU171" s="20" t="s">
        <v>88</v>
      </c>
    </row>
    <row r="172" s="2" customFormat="1">
      <c r="A172" s="42"/>
      <c r="B172" s="43"/>
      <c r="C172" s="44"/>
      <c r="D172" s="226" t="s">
        <v>156</v>
      </c>
      <c r="E172" s="44"/>
      <c r="F172" s="227" t="s">
        <v>261</v>
      </c>
      <c r="G172" s="44"/>
      <c r="H172" s="44"/>
      <c r="I172" s="223"/>
      <c r="J172" s="44"/>
      <c r="K172" s="44"/>
      <c r="L172" s="48"/>
      <c r="M172" s="224"/>
      <c r="N172" s="22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156</v>
      </c>
      <c r="AU172" s="20" t="s">
        <v>88</v>
      </c>
    </row>
    <row r="173" s="13" customFormat="1">
      <c r="A173" s="13"/>
      <c r="B173" s="229"/>
      <c r="C173" s="230"/>
      <c r="D173" s="221" t="s">
        <v>186</v>
      </c>
      <c r="E173" s="231" t="s">
        <v>32</v>
      </c>
      <c r="F173" s="232" t="s">
        <v>5193</v>
      </c>
      <c r="G173" s="230"/>
      <c r="H173" s="233">
        <v>45.783000000000001</v>
      </c>
      <c r="I173" s="234"/>
      <c r="J173" s="230"/>
      <c r="K173" s="230"/>
      <c r="L173" s="235"/>
      <c r="M173" s="236"/>
      <c r="N173" s="237"/>
      <c r="O173" s="237"/>
      <c r="P173" s="237"/>
      <c r="Q173" s="237"/>
      <c r="R173" s="237"/>
      <c r="S173" s="237"/>
      <c r="T173" s="23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9" t="s">
        <v>186</v>
      </c>
      <c r="AU173" s="239" t="s">
        <v>88</v>
      </c>
      <c r="AV173" s="13" t="s">
        <v>88</v>
      </c>
      <c r="AW173" s="13" t="s">
        <v>39</v>
      </c>
      <c r="AX173" s="13" t="s">
        <v>78</v>
      </c>
      <c r="AY173" s="239" t="s">
        <v>146</v>
      </c>
    </row>
    <row r="174" s="13" customFormat="1">
      <c r="A174" s="13"/>
      <c r="B174" s="229"/>
      <c r="C174" s="230"/>
      <c r="D174" s="221" t="s">
        <v>186</v>
      </c>
      <c r="E174" s="231" t="s">
        <v>32</v>
      </c>
      <c r="F174" s="232" t="s">
        <v>5194</v>
      </c>
      <c r="G174" s="230"/>
      <c r="H174" s="233">
        <v>-13.734999999999999</v>
      </c>
      <c r="I174" s="234"/>
      <c r="J174" s="230"/>
      <c r="K174" s="230"/>
      <c r="L174" s="235"/>
      <c r="M174" s="236"/>
      <c r="N174" s="237"/>
      <c r="O174" s="237"/>
      <c r="P174" s="237"/>
      <c r="Q174" s="237"/>
      <c r="R174" s="237"/>
      <c r="S174" s="237"/>
      <c r="T174" s="23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9" t="s">
        <v>186</v>
      </c>
      <c r="AU174" s="239" t="s">
        <v>88</v>
      </c>
      <c r="AV174" s="13" t="s">
        <v>88</v>
      </c>
      <c r="AW174" s="13" t="s">
        <v>39</v>
      </c>
      <c r="AX174" s="13" t="s">
        <v>78</v>
      </c>
      <c r="AY174" s="239" t="s">
        <v>146</v>
      </c>
    </row>
    <row r="175" s="15" customFormat="1">
      <c r="A175" s="15"/>
      <c r="B175" s="254"/>
      <c r="C175" s="255"/>
      <c r="D175" s="221" t="s">
        <v>186</v>
      </c>
      <c r="E175" s="256" t="s">
        <v>32</v>
      </c>
      <c r="F175" s="257" t="s">
        <v>256</v>
      </c>
      <c r="G175" s="255"/>
      <c r="H175" s="258">
        <v>32.048000000000002</v>
      </c>
      <c r="I175" s="259"/>
      <c r="J175" s="255"/>
      <c r="K175" s="255"/>
      <c r="L175" s="260"/>
      <c r="M175" s="261"/>
      <c r="N175" s="262"/>
      <c r="O175" s="262"/>
      <c r="P175" s="262"/>
      <c r="Q175" s="262"/>
      <c r="R175" s="262"/>
      <c r="S175" s="262"/>
      <c r="T175" s="263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4" t="s">
        <v>186</v>
      </c>
      <c r="AU175" s="264" t="s">
        <v>88</v>
      </c>
      <c r="AV175" s="15" t="s">
        <v>171</v>
      </c>
      <c r="AW175" s="15" t="s">
        <v>39</v>
      </c>
      <c r="AX175" s="15" t="s">
        <v>86</v>
      </c>
      <c r="AY175" s="264" t="s">
        <v>146</v>
      </c>
    </row>
    <row r="176" s="13" customFormat="1">
      <c r="A176" s="13"/>
      <c r="B176" s="229"/>
      <c r="C176" s="230"/>
      <c r="D176" s="221" t="s">
        <v>186</v>
      </c>
      <c r="E176" s="230"/>
      <c r="F176" s="232" t="s">
        <v>5196</v>
      </c>
      <c r="G176" s="230"/>
      <c r="H176" s="233">
        <v>640.96000000000004</v>
      </c>
      <c r="I176" s="234"/>
      <c r="J176" s="230"/>
      <c r="K176" s="230"/>
      <c r="L176" s="235"/>
      <c r="M176" s="236"/>
      <c r="N176" s="237"/>
      <c r="O176" s="237"/>
      <c r="P176" s="237"/>
      <c r="Q176" s="237"/>
      <c r="R176" s="237"/>
      <c r="S176" s="237"/>
      <c r="T176" s="23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9" t="s">
        <v>186</v>
      </c>
      <c r="AU176" s="239" t="s">
        <v>88</v>
      </c>
      <c r="AV176" s="13" t="s">
        <v>88</v>
      </c>
      <c r="AW176" s="13" t="s">
        <v>4</v>
      </c>
      <c r="AX176" s="13" t="s">
        <v>86</v>
      </c>
      <c r="AY176" s="239" t="s">
        <v>146</v>
      </c>
    </row>
    <row r="177" s="2" customFormat="1" ht="24.15" customHeight="1">
      <c r="A177" s="42"/>
      <c r="B177" s="43"/>
      <c r="C177" s="208" t="s">
        <v>319</v>
      </c>
      <c r="D177" s="208" t="s">
        <v>149</v>
      </c>
      <c r="E177" s="209" t="s">
        <v>270</v>
      </c>
      <c r="F177" s="210" t="s">
        <v>271</v>
      </c>
      <c r="G177" s="211" t="s">
        <v>227</v>
      </c>
      <c r="H177" s="212">
        <v>13.734999999999999</v>
      </c>
      <c r="I177" s="213"/>
      <c r="J177" s="214">
        <f>ROUND(I177*H177,2)</f>
        <v>0</v>
      </c>
      <c r="K177" s="210" t="s">
        <v>152</v>
      </c>
      <c r="L177" s="48"/>
      <c r="M177" s="215" t="s">
        <v>32</v>
      </c>
      <c r="N177" s="216" t="s">
        <v>49</v>
      </c>
      <c r="O177" s="88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19" t="s">
        <v>171</v>
      </c>
      <c r="AT177" s="219" t="s">
        <v>149</v>
      </c>
      <c r="AU177" s="219" t="s">
        <v>88</v>
      </c>
      <c r="AY177" s="20" t="s">
        <v>146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20" t="s">
        <v>86</v>
      </c>
      <c r="BK177" s="220">
        <f>ROUND(I177*H177,2)</f>
        <v>0</v>
      </c>
      <c r="BL177" s="20" t="s">
        <v>171</v>
      </c>
      <c r="BM177" s="219" t="s">
        <v>5197</v>
      </c>
    </row>
    <row r="178" s="2" customFormat="1">
      <c r="A178" s="42"/>
      <c r="B178" s="43"/>
      <c r="C178" s="44"/>
      <c r="D178" s="221" t="s">
        <v>155</v>
      </c>
      <c r="E178" s="44"/>
      <c r="F178" s="222" t="s">
        <v>273</v>
      </c>
      <c r="G178" s="44"/>
      <c r="H178" s="44"/>
      <c r="I178" s="223"/>
      <c r="J178" s="44"/>
      <c r="K178" s="44"/>
      <c r="L178" s="48"/>
      <c r="M178" s="224"/>
      <c r="N178" s="225"/>
      <c r="O178" s="88"/>
      <c r="P178" s="88"/>
      <c r="Q178" s="88"/>
      <c r="R178" s="88"/>
      <c r="S178" s="88"/>
      <c r="T178" s="89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T178" s="20" t="s">
        <v>155</v>
      </c>
      <c r="AU178" s="20" t="s">
        <v>88</v>
      </c>
    </row>
    <row r="179" s="2" customFormat="1">
      <c r="A179" s="42"/>
      <c r="B179" s="43"/>
      <c r="C179" s="44"/>
      <c r="D179" s="226" t="s">
        <v>156</v>
      </c>
      <c r="E179" s="44"/>
      <c r="F179" s="227" t="s">
        <v>274</v>
      </c>
      <c r="G179" s="44"/>
      <c r="H179" s="44"/>
      <c r="I179" s="223"/>
      <c r="J179" s="44"/>
      <c r="K179" s="44"/>
      <c r="L179" s="48"/>
      <c r="M179" s="224"/>
      <c r="N179" s="22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156</v>
      </c>
      <c r="AU179" s="20" t="s">
        <v>88</v>
      </c>
    </row>
    <row r="180" s="14" customFormat="1">
      <c r="A180" s="14"/>
      <c r="B180" s="244"/>
      <c r="C180" s="245"/>
      <c r="D180" s="221" t="s">
        <v>186</v>
      </c>
      <c r="E180" s="246" t="s">
        <v>32</v>
      </c>
      <c r="F180" s="247" t="s">
        <v>5198</v>
      </c>
      <c r="G180" s="245"/>
      <c r="H180" s="246" t="s">
        <v>32</v>
      </c>
      <c r="I180" s="248"/>
      <c r="J180" s="245"/>
      <c r="K180" s="245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186</v>
      </c>
      <c r="AU180" s="253" t="s">
        <v>88</v>
      </c>
      <c r="AV180" s="14" t="s">
        <v>86</v>
      </c>
      <c r="AW180" s="14" t="s">
        <v>39</v>
      </c>
      <c r="AX180" s="14" t="s">
        <v>78</v>
      </c>
      <c r="AY180" s="253" t="s">
        <v>146</v>
      </c>
    </row>
    <row r="181" s="13" customFormat="1">
      <c r="A181" s="13"/>
      <c r="B181" s="229"/>
      <c r="C181" s="230"/>
      <c r="D181" s="221" t="s">
        <v>186</v>
      </c>
      <c r="E181" s="231" t="s">
        <v>32</v>
      </c>
      <c r="F181" s="232" t="s">
        <v>5199</v>
      </c>
      <c r="G181" s="230"/>
      <c r="H181" s="233">
        <v>13.734999999999999</v>
      </c>
      <c r="I181" s="234"/>
      <c r="J181" s="230"/>
      <c r="K181" s="230"/>
      <c r="L181" s="235"/>
      <c r="M181" s="236"/>
      <c r="N181" s="237"/>
      <c r="O181" s="237"/>
      <c r="P181" s="237"/>
      <c r="Q181" s="237"/>
      <c r="R181" s="237"/>
      <c r="S181" s="237"/>
      <c r="T181" s="23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9" t="s">
        <v>186</v>
      </c>
      <c r="AU181" s="239" t="s">
        <v>88</v>
      </c>
      <c r="AV181" s="13" t="s">
        <v>88</v>
      </c>
      <c r="AW181" s="13" t="s">
        <v>39</v>
      </c>
      <c r="AX181" s="13" t="s">
        <v>86</v>
      </c>
      <c r="AY181" s="239" t="s">
        <v>146</v>
      </c>
    </row>
    <row r="182" s="2" customFormat="1" ht="24.15" customHeight="1">
      <c r="A182" s="42"/>
      <c r="B182" s="43"/>
      <c r="C182" s="208" t="s">
        <v>346</v>
      </c>
      <c r="D182" s="208" t="s">
        <v>149</v>
      </c>
      <c r="E182" s="209" t="s">
        <v>292</v>
      </c>
      <c r="F182" s="210" t="s">
        <v>293</v>
      </c>
      <c r="G182" s="211" t="s">
        <v>294</v>
      </c>
      <c r="H182" s="212">
        <v>188.18000000000001</v>
      </c>
      <c r="I182" s="213"/>
      <c r="J182" s="214">
        <f>ROUND(I182*H182,2)</f>
        <v>0</v>
      </c>
      <c r="K182" s="210" t="s">
        <v>152</v>
      </c>
      <c r="L182" s="48"/>
      <c r="M182" s="215" t="s">
        <v>32</v>
      </c>
      <c r="N182" s="216" t="s">
        <v>49</v>
      </c>
      <c r="O182" s="88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19" t="s">
        <v>171</v>
      </c>
      <c r="AT182" s="219" t="s">
        <v>149</v>
      </c>
      <c r="AU182" s="219" t="s">
        <v>88</v>
      </c>
      <c r="AY182" s="20" t="s">
        <v>146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20" t="s">
        <v>86</v>
      </c>
      <c r="BK182" s="220">
        <f>ROUND(I182*H182,2)</f>
        <v>0</v>
      </c>
      <c r="BL182" s="20" t="s">
        <v>171</v>
      </c>
      <c r="BM182" s="219" t="s">
        <v>5200</v>
      </c>
    </row>
    <row r="183" s="2" customFormat="1">
      <c r="A183" s="42"/>
      <c r="B183" s="43"/>
      <c r="C183" s="44"/>
      <c r="D183" s="221" t="s">
        <v>155</v>
      </c>
      <c r="E183" s="44"/>
      <c r="F183" s="222" t="s">
        <v>296</v>
      </c>
      <c r="G183" s="44"/>
      <c r="H183" s="44"/>
      <c r="I183" s="223"/>
      <c r="J183" s="44"/>
      <c r="K183" s="44"/>
      <c r="L183" s="48"/>
      <c r="M183" s="224"/>
      <c r="N183" s="225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0" t="s">
        <v>155</v>
      </c>
      <c r="AU183" s="20" t="s">
        <v>88</v>
      </c>
    </row>
    <row r="184" s="2" customFormat="1">
      <c r="A184" s="42"/>
      <c r="B184" s="43"/>
      <c r="C184" s="44"/>
      <c r="D184" s="226" t="s">
        <v>156</v>
      </c>
      <c r="E184" s="44"/>
      <c r="F184" s="227" t="s">
        <v>297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156</v>
      </c>
      <c r="AU184" s="20" t="s">
        <v>88</v>
      </c>
    </row>
    <row r="185" s="14" customFormat="1">
      <c r="A185" s="14"/>
      <c r="B185" s="244"/>
      <c r="C185" s="245"/>
      <c r="D185" s="221" t="s">
        <v>186</v>
      </c>
      <c r="E185" s="246" t="s">
        <v>32</v>
      </c>
      <c r="F185" s="247" t="s">
        <v>5166</v>
      </c>
      <c r="G185" s="245"/>
      <c r="H185" s="246" t="s">
        <v>32</v>
      </c>
      <c r="I185" s="248"/>
      <c r="J185" s="245"/>
      <c r="K185" s="245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186</v>
      </c>
      <c r="AU185" s="253" t="s">
        <v>88</v>
      </c>
      <c r="AV185" s="14" t="s">
        <v>86</v>
      </c>
      <c r="AW185" s="14" t="s">
        <v>39</v>
      </c>
      <c r="AX185" s="14" t="s">
        <v>78</v>
      </c>
      <c r="AY185" s="253" t="s">
        <v>146</v>
      </c>
    </row>
    <row r="186" s="13" customFormat="1">
      <c r="A186" s="13"/>
      <c r="B186" s="229"/>
      <c r="C186" s="230"/>
      <c r="D186" s="221" t="s">
        <v>186</v>
      </c>
      <c r="E186" s="231" t="s">
        <v>32</v>
      </c>
      <c r="F186" s="232" t="s">
        <v>5201</v>
      </c>
      <c r="G186" s="230"/>
      <c r="H186" s="233">
        <v>101.28</v>
      </c>
      <c r="I186" s="234"/>
      <c r="J186" s="230"/>
      <c r="K186" s="230"/>
      <c r="L186" s="235"/>
      <c r="M186" s="236"/>
      <c r="N186" s="237"/>
      <c r="O186" s="237"/>
      <c r="P186" s="237"/>
      <c r="Q186" s="237"/>
      <c r="R186" s="237"/>
      <c r="S186" s="237"/>
      <c r="T186" s="23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9" t="s">
        <v>186</v>
      </c>
      <c r="AU186" s="239" t="s">
        <v>88</v>
      </c>
      <c r="AV186" s="13" t="s">
        <v>88</v>
      </c>
      <c r="AW186" s="13" t="s">
        <v>39</v>
      </c>
      <c r="AX186" s="13" t="s">
        <v>78</v>
      </c>
      <c r="AY186" s="239" t="s">
        <v>146</v>
      </c>
    </row>
    <row r="187" s="14" customFormat="1">
      <c r="A187" s="14"/>
      <c r="B187" s="244"/>
      <c r="C187" s="245"/>
      <c r="D187" s="221" t="s">
        <v>186</v>
      </c>
      <c r="E187" s="246" t="s">
        <v>32</v>
      </c>
      <c r="F187" s="247" t="s">
        <v>5169</v>
      </c>
      <c r="G187" s="245"/>
      <c r="H187" s="246" t="s">
        <v>32</v>
      </c>
      <c r="I187" s="248"/>
      <c r="J187" s="245"/>
      <c r="K187" s="245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186</v>
      </c>
      <c r="AU187" s="253" t="s">
        <v>88</v>
      </c>
      <c r="AV187" s="14" t="s">
        <v>86</v>
      </c>
      <c r="AW187" s="14" t="s">
        <v>39</v>
      </c>
      <c r="AX187" s="14" t="s">
        <v>78</v>
      </c>
      <c r="AY187" s="253" t="s">
        <v>146</v>
      </c>
    </row>
    <row r="188" s="14" customFormat="1">
      <c r="A188" s="14"/>
      <c r="B188" s="244"/>
      <c r="C188" s="245"/>
      <c r="D188" s="221" t="s">
        <v>186</v>
      </c>
      <c r="E188" s="246" t="s">
        <v>32</v>
      </c>
      <c r="F188" s="247" t="s">
        <v>5170</v>
      </c>
      <c r="G188" s="245"/>
      <c r="H188" s="246" t="s">
        <v>32</v>
      </c>
      <c r="I188" s="248"/>
      <c r="J188" s="245"/>
      <c r="K188" s="245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186</v>
      </c>
      <c r="AU188" s="253" t="s">
        <v>88</v>
      </c>
      <c r="AV188" s="14" t="s">
        <v>86</v>
      </c>
      <c r="AW188" s="14" t="s">
        <v>39</v>
      </c>
      <c r="AX188" s="14" t="s">
        <v>78</v>
      </c>
      <c r="AY188" s="253" t="s">
        <v>146</v>
      </c>
    </row>
    <row r="189" s="13" customFormat="1">
      <c r="A189" s="13"/>
      <c r="B189" s="229"/>
      <c r="C189" s="230"/>
      <c r="D189" s="221" t="s">
        <v>186</v>
      </c>
      <c r="E189" s="231" t="s">
        <v>32</v>
      </c>
      <c r="F189" s="232" t="s">
        <v>5202</v>
      </c>
      <c r="G189" s="230"/>
      <c r="H189" s="233">
        <v>8.3000000000000007</v>
      </c>
      <c r="I189" s="234"/>
      <c r="J189" s="230"/>
      <c r="K189" s="230"/>
      <c r="L189" s="235"/>
      <c r="M189" s="236"/>
      <c r="N189" s="237"/>
      <c r="O189" s="237"/>
      <c r="P189" s="237"/>
      <c r="Q189" s="237"/>
      <c r="R189" s="237"/>
      <c r="S189" s="237"/>
      <c r="T189" s="23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9" t="s">
        <v>186</v>
      </c>
      <c r="AU189" s="239" t="s">
        <v>88</v>
      </c>
      <c r="AV189" s="13" t="s">
        <v>88</v>
      </c>
      <c r="AW189" s="13" t="s">
        <v>39</v>
      </c>
      <c r="AX189" s="13" t="s">
        <v>78</v>
      </c>
      <c r="AY189" s="239" t="s">
        <v>146</v>
      </c>
    </row>
    <row r="190" s="14" customFormat="1">
      <c r="A190" s="14"/>
      <c r="B190" s="244"/>
      <c r="C190" s="245"/>
      <c r="D190" s="221" t="s">
        <v>186</v>
      </c>
      <c r="E190" s="246" t="s">
        <v>32</v>
      </c>
      <c r="F190" s="247" t="s">
        <v>5172</v>
      </c>
      <c r="G190" s="245"/>
      <c r="H190" s="246" t="s">
        <v>32</v>
      </c>
      <c r="I190" s="248"/>
      <c r="J190" s="245"/>
      <c r="K190" s="245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186</v>
      </c>
      <c r="AU190" s="253" t="s">
        <v>88</v>
      </c>
      <c r="AV190" s="14" t="s">
        <v>86</v>
      </c>
      <c r="AW190" s="14" t="s">
        <v>39</v>
      </c>
      <c r="AX190" s="14" t="s">
        <v>78</v>
      </c>
      <c r="AY190" s="253" t="s">
        <v>146</v>
      </c>
    </row>
    <row r="191" s="13" customFormat="1">
      <c r="A191" s="13"/>
      <c r="B191" s="229"/>
      <c r="C191" s="230"/>
      <c r="D191" s="221" t="s">
        <v>186</v>
      </c>
      <c r="E191" s="231" t="s">
        <v>32</v>
      </c>
      <c r="F191" s="232" t="s">
        <v>5203</v>
      </c>
      <c r="G191" s="230"/>
      <c r="H191" s="233">
        <v>33.200000000000003</v>
      </c>
      <c r="I191" s="234"/>
      <c r="J191" s="230"/>
      <c r="K191" s="230"/>
      <c r="L191" s="235"/>
      <c r="M191" s="236"/>
      <c r="N191" s="237"/>
      <c r="O191" s="237"/>
      <c r="P191" s="237"/>
      <c r="Q191" s="237"/>
      <c r="R191" s="237"/>
      <c r="S191" s="237"/>
      <c r="T191" s="23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9" t="s">
        <v>186</v>
      </c>
      <c r="AU191" s="239" t="s">
        <v>88</v>
      </c>
      <c r="AV191" s="13" t="s">
        <v>88</v>
      </c>
      <c r="AW191" s="13" t="s">
        <v>39</v>
      </c>
      <c r="AX191" s="13" t="s">
        <v>78</v>
      </c>
      <c r="AY191" s="239" t="s">
        <v>146</v>
      </c>
    </row>
    <row r="192" s="14" customFormat="1">
      <c r="A192" s="14"/>
      <c r="B192" s="244"/>
      <c r="C192" s="245"/>
      <c r="D192" s="221" t="s">
        <v>186</v>
      </c>
      <c r="E192" s="246" t="s">
        <v>32</v>
      </c>
      <c r="F192" s="247" t="s">
        <v>5174</v>
      </c>
      <c r="G192" s="245"/>
      <c r="H192" s="246" t="s">
        <v>32</v>
      </c>
      <c r="I192" s="248"/>
      <c r="J192" s="245"/>
      <c r="K192" s="245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186</v>
      </c>
      <c r="AU192" s="253" t="s">
        <v>88</v>
      </c>
      <c r="AV192" s="14" t="s">
        <v>86</v>
      </c>
      <c r="AW192" s="14" t="s">
        <v>39</v>
      </c>
      <c r="AX192" s="14" t="s">
        <v>78</v>
      </c>
      <c r="AY192" s="253" t="s">
        <v>146</v>
      </c>
    </row>
    <row r="193" s="13" customFormat="1">
      <c r="A193" s="13"/>
      <c r="B193" s="229"/>
      <c r="C193" s="230"/>
      <c r="D193" s="221" t="s">
        <v>186</v>
      </c>
      <c r="E193" s="231" t="s">
        <v>32</v>
      </c>
      <c r="F193" s="232" t="s">
        <v>5204</v>
      </c>
      <c r="G193" s="230"/>
      <c r="H193" s="233">
        <v>12.5</v>
      </c>
      <c r="I193" s="234"/>
      <c r="J193" s="230"/>
      <c r="K193" s="230"/>
      <c r="L193" s="235"/>
      <c r="M193" s="236"/>
      <c r="N193" s="237"/>
      <c r="O193" s="237"/>
      <c r="P193" s="237"/>
      <c r="Q193" s="237"/>
      <c r="R193" s="237"/>
      <c r="S193" s="237"/>
      <c r="T193" s="23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9" t="s">
        <v>186</v>
      </c>
      <c r="AU193" s="239" t="s">
        <v>88</v>
      </c>
      <c r="AV193" s="13" t="s">
        <v>88</v>
      </c>
      <c r="AW193" s="13" t="s">
        <v>39</v>
      </c>
      <c r="AX193" s="13" t="s">
        <v>78</v>
      </c>
      <c r="AY193" s="239" t="s">
        <v>146</v>
      </c>
    </row>
    <row r="194" s="14" customFormat="1">
      <c r="A194" s="14"/>
      <c r="B194" s="244"/>
      <c r="C194" s="245"/>
      <c r="D194" s="221" t="s">
        <v>186</v>
      </c>
      <c r="E194" s="246" t="s">
        <v>32</v>
      </c>
      <c r="F194" s="247" t="s">
        <v>5176</v>
      </c>
      <c r="G194" s="245"/>
      <c r="H194" s="246" t="s">
        <v>32</v>
      </c>
      <c r="I194" s="248"/>
      <c r="J194" s="245"/>
      <c r="K194" s="245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186</v>
      </c>
      <c r="AU194" s="253" t="s">
        <v>88</v>
      </c>
      <c r="AV194" s="14" t="s">
        <v>86</v>
      </c>
      <c r="AW194" s="14" t="s">
        <v>39</v>
      </c>
      <c r="AX194" s="14" t="s">
        <v>78</v>
      </c>
      <c r="AY194" s="253" t="s">
        <v>146</v>
      </c>
    </row>
    <row r="195" s="13" customFormat="1">
      <c r="A195" s="13"/>
      <c r="B195" s="229"/>
      <c r="C195" s="230"/>
      <c r="D195" s="221" t="s">
        <v>186</v>
      </c>
      <c r="E195" s="231" t="s">
        <v>32</v>
      </c>
      <c r="F195" s="232" t="s">
        <v>5205</v>
      </c>
      <c r="G195" s="230"/>
      <c r="H195" s="233">
        <v>5.5999999999999996</v>
      </c>
      <c r="I195" s="234"/>
      <c r="J195" s="230"/>
      <c r="K195" s="230"/>
      <c r="L195" s="235"/>
      <c r="M195" s="236"/>
      <c r="N195" s="237"/>
      <c r="O195" s="237"/>
      <c r="P195" s="237"/>
      <c r="Q195" s="237"/>
      <c r="R195" s="237"/>
      <c r="S195" s="237"/>
      <c r="T195" s="23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9" t="s">
        <v>186</v>
      </c>
      <c r="AU195" s="239" t="s">
        <v>88</v>
      </c>
      <c r="AV195" s="13" t="s">
        <v>88</v>
      </c>
      <c r="AW195" s="13" t="s">
        <v>39</v>
      </c>
      <c r="AX195" s="13" t="s">
        <v>78</v>
      </c>
      <c r="AY195" s="239" t="s">
        <v>146</v>
      </c>
    </row>
    <row r="196" s="14" customFormat="1">
      <c r="A196" s="14"/>
      <c r="B196" s="244"/>
      <c r="C196" s="245"/>
      <c r="D196" s="221" t="s">
        <v>186</v>
      </c>
      <c r="E196" s="246" t="s">
        <v>32</v>
      </c>
      <c r="F196" s="247" t="s">
        <v>5178</v>
      </c>
      <c r="G196" s="245"/>
      <c r="H196" s="246" t="s">
        <v>32</v>
      </c>
      <c r="I196" s="248"/>
      <c r="J196" s="245"/>
      <c r="K196" s="245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186</v>
      </c>
      <c r="AU196" s="253" t="s">
        <v>88</v>
      </c>
      <c r="AV196" s="14" t="s">
        <v>86</v>
      </c>
      <c r="AW196" s="14" t="s">
        <v>39</v>
      </c>
      <c r="AX196" s="14" t="s">
        <v>78</v>
      </c>
      <c r="AY196" s="253" t="s">
        <v>146</v>
      </c>
    </row>
    <row r="197" s="13" customFormat="1">
      <c r="A197" s="13"/>
      <c r="B197" s="229"/>
      <c r="C197" s="230"/>
      <c r="D197" s="221" t="s">
        <v>186</v>
      </c>
      <c r="E197" s="231" t="s">
        <v>32</v>
      </c>
      <c r="F197" s="232" t="s">
        <v>5206</v>
      </c>
      <c r="G197" s="230"/>
      <c r="H197" s="233">
        <v>27.300000000000001</v>
      </c>
      <c r="I197" s="234"/>
      <c r="J197" s="230"/>
      <c r="K197" s="230"/>
      <c r="L197" s="235"/>
      <c r="M197" s="236"/>
      <c r="N197" s="237"/>
      <c r="O197" s="237"/>
      <c r="P197" s="237"/>
      <c r="Q197" s="237"/>
      <c r="R197" s="237"/>
      <c r="S197" s="237"/>
      <c r="T197" s="23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9" t="s">
        <v>186</v>
      </c>
      <c r="AU197" s="239" t="s">
        <v>88</v>
      </c>
      <c r="AV197" s="13" t="s">
        <v>88</v>
      </c>
      <c r="AW197" s="13" t="s">
        <v>39</v>
      </c>
      <c r="AX197" s="13" t="s">
        <v>78</v>
      </c>
      <c r="AY197" s="239" t="s">
        <v>146</v>
      </c>
    </row>
    <row r="198" s="15" customFormat="1">
      <c r="A198" s="15"/>
      <c r="B198" s="254"/>
      <c r="C198" s="255"/>
      <c r="D198" s="221" t="s">
        <v>186</v>
      </c>
      <c r="E198" s="256" t="s">
        <v>32</v>
      </c>
      <c r="F198" s="257" t="s">
        <v>256</v>
      </c>
      <c r="G198" s="255"/>
      <c r="H198" s="258">
        <v>188.18000000000001</v>
      </c>
      <c r="I198" s="259"/>
      <c r="J198" s="255"/>
      <c r="K198" s="255"/>
      <c r="L198" s="260"/>
      <c r="M198" s="261"/>
      <c r="N198" s="262"/>
      <c r="O198" s="262"/>
      <c r="P198" s="262"/>
      <c r="Q198" s="262"/>
      <c r="R198" s="262"/>
      <c r="S198" s="262"/>
      <c r="T198" s="263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4" t="s">
        <v>186</v>
      </c>
      <c r="AU198" s="264" t="s">
        <v>88</v>
      </c>
      <c r="AV198" s="15" t="s">
        <v>171</v>
      </c>
      <c r="AW198" s="15" t="s">
        <v>39</v>
      </c>
      <c r="AX198" s="15" t="s">
        <v>86</v>
      </c>
      <c r="AY198" s="264" t="s">
        <v>146</v>
      </c>
    </row>
    <row r="199" s="2" customFormat="1" ht="24.15" customHeight="1">
      <c r="A199" s="42"/>
      <c r="B199" s="43"/>
      <c r="C199" s="208" t="s">
        <v>8</v>
      </c>
      <c r="D199" s="208" t="s">
        <v>149</v>
      </c>
      <c r="E199" s="209" t="s">
        <v>5207</v>
      </c>
      <c r="F199" s="210" t="s">
        <v>5208</v>
      </c>
      <c r="G199" s="211" t="s">
        <v>802</v>
      </c>
      <c r="H199" s="212">
        <v>10</v>
      </c>
      <c r="I199" s="213"/>
      <c r="J199" s="214">
        <f>ROUND(I199*H199,2)</f>
        <v>0</v>
      </c>
      <c r="K199" s="210" t="s">
        <v>152</v>
      </c>
      <c r="L199" s="48"/>
      <c r="M199" s="215" t="s">
        <v>32</v>
      </c>
      <c r="N199" s="216" t="s">
        <v>49</v>
      </c>
      <c r="O199" s="88"/>
      <c r="P199" s="217">
        <f>O199*H199</f>
        <v>0</v>
      </c>
      <c r="Q199" s="217">
        <v>0.021350000000000001</v>
      </c>
      <c r="R199" s="217">
        <f>Q199*H199</f>
        <v>0.21350000000000002</v>
      </c>
      <c r="S199" s="217">
        <v>0</v>
      </c>
      <c r="T199" s="218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19" t="s">
        <v>171</v>
      </c>
      <c r="AT199" s="219" t="s">
        <v>149</v>
      </c>
      <c r="AU199" s="219" t="s">
        <v>88</v>
      </c>
      <c r="AY199" s="20" t="s">
        <v>146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0" t="s">
        <v>86</v>
      </c>
      <c r="BK199" s="220">
        <f>ROUND(I199*H199,2)</f>
        <v>0</v>
      </c>
      <c r="BL199" s="20" t="s">
        <v>171</v>
      </c>
      <c r="BM199" s="219" t="s">
        <v>5209</v>
      </c>
    </row>
    <row r="200" s="2" customFormat="1">
      <c r="A200" s="42"/>
      <c r="B200" s="43"/>
      <c r="C200" s="44"/>
      <c r="D200" s="221" t="s">
        <v>155</v>
      </c>
      <c r="E200" s="44"/>
      <c r="F200" s="222" t="s">
        <v>5210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155</v>
      </c>
      <c r="AU200" s="20" t="s">
        <v>88</v>
      </c>
    </row>
    <row r="201" s="2" customFormat="1">
      <c r="A201" s="42"/>
      <c r="B201" s="43"/>
      <c r="C201" s="44"/>
      <c r="D201" s="226" t="s">
        <v>156</v>
      </c>
      <c r="E201" s="44"/>
      <c r="F201" s="227" t="s">
        <v>5211</v>
      </c>
      <c r="G201" s="44"/>
      <c r="H201" s="44"/>
      <c r="I201" s="223"/>
      <c r="J201" s="44"/>
      <c r="K201" s="44"/>
      <c r="L201" s="48"/>
      <c r="M201" s="224"/>
      <c r="N201" s="225"/>
      <c r="O201" s="88"/>
      <c r="P201" s="88"/>
      <c r="Q201" s="88"/>
      <c r="R201" s="88"/>
      <c r="S201" s="88"/>
      <c r="T201" s="89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T201" s="20" t="s">
        <v>156</v>
      </c>
      <c r="AU201" s="20" t="s">
        <v>88</v>
      </c>
    </row>
    <row r="202" s="14" customFormat="1">
      <c r="A202" s="14"/>
      <c r="B202" s="244"/>
      <c r="C202" s="245"/>
      <c r="D202" s="221" t="s">
        <v>186</v>
      </c>
      <c r="E202" s="246" t="s">
        <v>32</v>
      </c>
      <c r="F202" s="247" t="s">
        <v>5212</v>
      </c>
      <c r="G202" s="245"/>
      <c r="H202" s="246" t="s">
        <v>32</v>
      </c>
      <c r="I202" s="248"/>
      <c r="J202" s="245"/>
      <c r="K202" s="245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186</v>
      </c>
      <c r="AU202" s="253" t="s">
        <v>88</v>
      </c>
      <c r="AV202" s="14" t="s">
        <v>86</v>
      </c>
      <c r="AW202" s="14" t="s">
        <v>39</v>
      </c>
      <c r="AX202" s="14" t="s">
        <v>78</v>
      </c>
      <c r="AY202" s="253" t="s">
        <v>146</v>
      </c>
    </row>
    <row r="203" s="13" customFormat="1">
      <c r="A203" s="13"/>
      <c r="B203" s="229"/>
      <c r="C203" s="230"/>
      <c r="D203" s="221" t="s">
        <v>186</v>
      </c>
      <c r="E203" s="231" t="s">
        <v>32</v>
      </c>
      <c r="F203" s="232" t="s">
        <v>5213</v>
      </c>
      <c r="G203" s="230"/>
      <c r="H203" s="233">
        <v>10</v>
      </c>
      <c r="I203" s="234"/>
      <c r="J203" s="230"/>
      <c r="K203" s="230"/>
      <c r="L203" s="235"/>
      <c r="M203" s="236"/>
      <c r="N203" s="237"/>
      <c r="O203" s="237"/>
      <c r="P203" s="237"/>
      <c r="Q203" s="237"/>
      <c r="R203" s="237"/>
      <c r="S203" s="237"/>
      <c r="T203" s="23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9" t="s">
        <v>186</v>
      </c>
      <c r="AU203" s="239" t="s">
        <v>88</v>
      </c>
      <c r="AV203" s="13" t="s">
        <v>88</v>
      </c>
      <c r="AW203" s="13" t="s">
        <v>39</v>
      </c>
      <c r="AX203" s="13" t="s">
        <v>86</v>
      </c>
      <c r="AY203" s="239" t="s">
        <v>146</v>
      </c>
    </row>
    <row r="204" s="12" customFormat="1" ht="22.8" customHeight="1">
      <c r="A204" s="12"/>
      <c r="B204" s="192"/>
      <c r="C204" s="193"/>
      <c r="D204" s="194" t="s">
        <v>77</v>
      </c>
      <c r="E204" s="206" t="s">
        <v>164</v>
      </c>
      <c r="F204" s="206" t="s">
        <v>5214</v>
      </c>
      <c r="G204" s="193"/>
      <c r="H204" s="193"/>
      <c r="I204" s="196"/>
      <c r="J204" s="207">
        <f>BK204</f>
        <v>0</v>
      </c>
      <c r="K204" s="193"/>
      <c r="L204" s="198"/>
      <c r="M204" s="199"/>
      <c r="N204" s="200"/>
      <c r="O204" s="200"/>
      <c r="P204" s="201">
        <f>SUM(P205:P258)</f>
        <v>0</v>
      </c>
      <c r="Q204" s="200"/>
      <c r="R204" s="201">
        <f>SUM(R205:R258)</f>
        <v>16.025416</v>
      </c>
      <c r="S204" s="200"/>
      <c r="T204" s="202">
        <f>SUM(T205:T258)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3" t="s">
        <v>86</v>
      </c>
      <c r="AT204" s="204" t="s">
        <v>77</v>
      </c>
      <c r="AU204" s="204" t="s">
        <v>86</v>
      </c>
      <c r="AY204" s="203" t="s">
        <v>146</v>
      </c>
      <c r="BK204" s="205">
        <f>SUM(BK205:BK258)</f>
        <v>0</v>
      </c>
    </row>
    <row r="205" s="2" customFormat="1" ht="24.15" customHeight="1">
      <c r="A205" s="42"/>
      <c r="B205" s="43"/>
      <c r="C205" s="208" t="s">
        <v>362</v>
      </c>
      <c r="D205" s="208" t="s">
        <v>149</v>
      </c>
      <c r="E205" s="209" t="s">
        <v>5215</v>
      </c>
      <c r="F205" s="210" t="s">
        <v>5216</v>
      </c>
      <c r="G205" s="211" t="s">
        <v>802</v>
      </c>
      <c r="H205" s="212">
        <v>66</v>
      </c>
      <c r="I205" s="213"/>
      <c r="J205" s="214">
        <f>ROUND(I205*H205,2)</f>
        <v>0</v>
      </c>
      <c r="K205" s="210" t="s">
        <v>152</v>
      </c>
      <c r="L205" s="48"/>
      <c r="M205" s="215" t="s">
        <v>32</v>
      </c>
      <c r="N205" s="216" t="s">
        <v>49</v>
      </c>
      <c r="O205" s="88"/>
      <c r="P205" s="217">
        <f>O205*H205</f>
        <v>0</v>
      </c>
      <c r="Q205" s="217">
        <v>0.17488999999999999</v>
      </c>
      <c r="R205" s="217">
        <f>Q205*H205</f>
        <v>11.542739999999998</v>
      </c>
      <c r="S205" s="217">
        <v>0</v>
      </c>
      <c r="T205" s="218">
        <f>S205*H205</f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R205" s="219" t="s">
        <v>171</v>
      </c>
      <c r="AT205" s="219" t="s">
        <v>149</v>
      </c>
      <c r="AU205" s="219" t="s">
        <v>88</v>
      </c>
      <c r="AY205" s="20" t="s">
        <v>146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20" t="s">
        <v>86</v>
      </c>
      <c r="BK205" s="220">
        <f>ROUND(I205*H205,2)</f>
        <v>0</v>
      </c>
      <c r="BL205" s="20" t="s">
        <v>171</v>
      </c>
      <c r="BM205" s="219" t="s">
        <v>5217</v>
      </c>
    </row>
    <row r="206" s="2" customFormat="1">
      <c r="A206" s="42"/>
      <c r="B206" s="43"/>
      <c r="C206" s="44"/>
      <c r="D206" s="221" t="s">
        <v>155</v>
      </c>
      <c r="E206" s="44"/>
      <c r="F206" s="222" t="s">
        <v>5218</v>
      </c>
      <c r="G206" s="44"/>
      <c r="H206" s="44"/>
      <c r="I206" s="223"/>
      <c r="J206" s="44"/>
      <c r="K206" s="44"/>
      <c r="L206" s="48"/>
      <c r="M206" s="224"/>
      <c r="N206" s="225"/>
      <c r="O206" s="88"/>
      <c r="P206" s="88"/>
      <c r="Q206" s="88"/>
      <c r="R206" s="88"/>
      <c r="S206" s="88"/>
      <c r="T206" s="89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T206" s="20" t="s">
        <v>155</v>
      </c>
      <c r="AU206" s="20" t="s">
        <v>88</v>
      </c>
    </row>
    <row r="207" s="2" customFormat="1">
      <c r="A207" s="42"/>
      <c r="B207" s="43"/>
      <c r="C207" s="44"/>
      <c r="D207" s="226" t="s">
        <v>156</v>
      </c>
      <c r="E207" s="44"/>
      <c r="F207" s="227" t="s">
        <v>5219</v>
      </c>
      <c r="G207" s="44"/>
      <c r="H207" s="44"/>
      <c r="I207" s="223"/>
      <c r="J207" s="44"/>
      <c r="K207" s="44"/>
      <c r="L207" s="48"/>
      <c r="M207" s="224"/>
      <c r="N207" s="225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0" t="s">
        <v>156</v>
      </c>
      <c r="AU207" s="20" t="s">
        <v>88</v>
      </c>
    </row>
    <row r="208" s="14" customFormat="1">
      <c r="A208" s="14"/>
      <c r="B208" s="244"/>
      <c r="C208" s="245"/>
      <c r="D208" s="221" t="s">
        <v>186</v>
      </c>
      <c r="E208" s="246" t="s">
        <v>32</v>
      </c>
      <c r="F208" s="247" t="s">
        <v>5220</v>
      </c>
      <c r="G208" s="245"/>
      <c r="H208" s="246" t="s">
        <v>32</v>
      </c>
      <c r="I208" s="248"/>
      <c r="J208" s="245"/>
      <c r="K208" s="245"/>
      <c r="L208" s="249"/>
      <c r="M208" s="250"/>
      <c r="N208" s="251"/>
      <c r="O208" s="251"/>
      <c r="P208" s="251"/>
      <c r="Q208" s="251"/>
      <c r="R208" s="251"/>
      <c r="S208" s="251"/>
      <c r="T208" s="25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3" t="s">
        <v>186</v>
      </c>
      <c r="AU208" s="253" t="s">
        <v>88</v>
      </c>
      <c r="AV208" s="14" t="s">
        <v>86</v>
      </c>
      <c r="AW208" s="14" t="s">
        <v>39</v>
      </c>
      <c r="AX208" s="14" t="s">
        <v>78</v>
      </c>
      <c r="AY208" s="253" t="s">
        <v>146</v>
      </c>
    </row>
    <row r="209" s="13" customFormat="1">
      <c r="A209" s="13"/>
      <c r="B209" s="229"/>
      <c r="C209" s="230"/>
      <c r="D209" s="221" t="s">
        <v>186</v>
      </c>
      <c r="E209" s="231" t="s">
        <v>32</v>
      </c>
      <c r="F209" s="232" t="s">
        <v>768</v>
      </c>
      <c r="G209" s="230"/>
      <c r="H209" s="233">
        <v>56</v>
      </c>
      <c r="I209" s="234"/>
      <c r="J209" s="230"/>
      <c r="K209" s="230"/>
      <c r="L209" s="235"/>
      <c r="M209" s="236"/>
      <c r="N209" s="237"/>
      <c r="O209" s="237"/>
      <c r="P209" s="237"/>
      <c r="Q209" s="237"/>
      <c r="R209" s="237"/>
      <c r="S209" s="237"/>
      <c r="T209" s="23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9" t="s">
        <v>186</v>
      </c>
      <c r="AU209" s="239" t="s">
        <v>88</v>
      </c>
      <c r="AV209" s="13" t="s">
        <v>88</v>
      </c>
      <c r="AW209" s="13" t="s">
        <v>39</v>
      </c>
      <c r="AX209" s="13" t="s">
        <v>78</v>
      </c>
      <c r="AY209" s="239" t="s">
        <v>146</v>
      </c>
    </row>
    <row r="210" s="14" customFormat="1">
      <c r="A210" s="14"/>
      <c r="B210" s="244"/>
      <c r="C210" s="245"/>
      <c r="D210" s="221" t="s">
        <v>186</v>
      </c>
      <c r="E210" s="246" t="s">
        <v>32</v>
      </c>
      <c r="F210" s="247" t="s">
        <v>5221</v>
      </c>
      <c r="G210" s="245"/>
      <c r="H210" s="246" t="s">
        <v>32</v>
      </c>
      <c r="I210" s="248"/>
      <c r="J210" s="245"/>
      <c r="K210" s="245"/>
      <c r="L210" s="249"/>
      <c r="M210" s="250"/>
      <c r="N210" s="251"/>
      <c r="O210" s="251"/>
      <c r="P210" s="251"/>
      <c r="Q210" s="251"/>
      <c r="R210" s="251"/>
      <c r="S210" s="251"/>
      <c r="T210" s="25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3" t="s">
        <v>186</v>
      </c>
      <c r="AU210" s="253" t="s">
        <v>88</v>
      </c>
      <c r="AV210" s="14" t="s">
        <v>86</v>
      </c>
      <c r="AW210" s="14" t="s">
        <v>39</v>
      </c>
      <c r="AX210" s="14" t="s">
        <v>78</v>
      </c>
      <c r="AY210" s="253" t="s">
        <v>146</v>
      </c>
    </row>
    <row r="211" s="13" customFormat="1">
      <c r="A211" s="13"/>
      <c r="B211" s="229"/>
      <c r="C211" s="230"/>
      <c r="D211" s="221" t="s">
        <v>186</v>
      </c>
      <c r="E211" s="231" t="s">
        <v>32</v>
      </c>
      <c r="F211" s="232" t="s">
        <v>291</v>
      </c>
      <c r="G211" s="230"/>
      <c r="H211" s="233">
        <v>10</v>
      </c>
      <c r="I211" s="234"/>
      <c r="J211" s="230"/>
      <c r="K211" s="230"/>
      <c r="L211" s="235"/>
      <c r="M211" s="236"/>
      <c r="N211" s="237"/>
      <c r="O211" s="237"/>
      <c r="P211" s="237"/>
      <c r="Q211" s="237"/>
      <c r="R211" s="237"/>
      <c r="S211" s="237"/>
      <c r="T211" s="23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9" t="s">
        <v>186</v>
      </c>
      <c r="AU211" s="239" t="s">
        <v>88</v>
      </c>
      <c r="AV211" s="13" t="s">
        <v>88</v>
      </c>
      <c r="AW211" s="13" t="s">
        <v>39</v>
      </c>
      <c r="AX211" s="13" t="s">
        <v>78</v>
      </c>
      <c r="AY211" s="239" t="s">
        <v>146</v>
      </c>
    </row>
    <row r="212" s="15" customFormat="1">
      <c r="A212" s="15"/>
      <c r="B212" s="254"/>
      <c r="C212" s="255"/>
      <c r="D212" s="221" t="s">
        <v>186</v>
      </c>
      <c r="E212" s="256" t="s">
        <v>32</v>
      </c>
      <c r="F212" s="257" t="s">
        <v>256</v>
      </c>
      <c r="G212" s="255"/>
      <c r="H212" s="258">
        <v>66</v>
      </c>
      <c r="I212" s="259"/>
      <c r="J212" s="255"/>
      <c r="K212" s="255"/>
      <c r="L212" s="260"/>
      <c r="M212" s="261"/>
      <c r="N212" s="262"/>
      <c r="O212" s="262"/>
      <c r="P212" s="262"/>
      <c r="Q212" s="262"/>
      <c r="R212" s="262"/>
      <c r="S212" s="262"/>
      <c r="T212" s="263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4" t="s">
        <v>186</v>
      </c>
      <c r="AU212" s="264" t="s">
        <v>88</v>
      </c>
      <c r="AV212" s="15" t="s">
        <v>171</v>
      </c>
      <c r="AW212" s="15" t="s">
        <v>39</v>
      </c>
      <c r="AX212" s="15" t="s">
        <v>86</v>
      </c>
      <c r="AY212" s="264" t="s">
        <v>146</v>
      </c>
    </row>
    <row r="213" s="2" customFormat="1" ht="33" customHeight="1">
      <c r="A213" s="42"/>
      <c r="B213" s="43"/>
      <c r="C213" s="265" t="s">
        <v>368</v>
      </c>
      <c r="D213" s="265" t="s">
        <v>286</v>
      </c>
      <c r="E213" s="266" t="s">
        <v>5222</v>
      </c>
      <c r="F213" s="267" t="s">
        <v>5223</v>
      </c>
      <c r="G213" s="268" t="s">
        <v>802</v>
      </c>
      <c r="H213" s="269">
        <v>56</v>
      </c>
      <c r="I213" s="270"/>
      <c r="J213" s="271">
        <f>ROUND(I213*H213,2)</f>
        <v>0</v>
      </c>
      <c r="K213" s="267" t="s">
        <v>152</v>
      </c>
      <c r="L213" s="272"/>
      <c r="M213" s="273" t="s">
        <v>32</v>
      </c>
      <c r="N213" s="274" t="s">
        <v>49</v>
      </c>
      <c r="O213" s="88"/>
      <c r="P213" s="217">
        <f>O213*H213</f>
        <v>0</v>
      </c>
      <c r="Q213" s="217">
        <v>0.0037000000000000002</v>
      </c>
      <c r="R213" s="217">
        <f>Q213*H213</f>
        <v>0.2072</v>
      </c>
      <c r="S213" s="217">
        <v>0</v>
      </c>
      <c r="T213" s="21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19" t="s">
        <v>277</v>
      </c>
      <c r="AT213" s="219" t="s">
        <v>286</v>
      </c>
      <c r="AU213" s="219" t="s">
        <v>88</v>
      </c>
      <c r="AY213" s="20" t="s">
        <v>146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0" t="s">
        <v>86</v>
      </c>
      <c r="BK213" s="220">
        <f>ROUND(I213*H213,2)</f>
        <v>0</v>
      </c>
      <c r="BL213" s="20" t="s">
        <v>171</v>
      </c>
      <c r="BM213" s="219" t="s">
        <v>5224</v>
      </c>
    </row>
    <row r="214" s="2" customFormat="1">
      <c r="A214" s="42"/>
      <c r="B214" s="43"/>
      <c r="C214" s="44"/>
      <c r="D214" s="221" t="s">
        <v>155</v>
      </c>
      <c r="E214" s="44"/>
      <c r="F214" s="222" t="s">
        <v>5223</v>
      </c>
      <c r="G214" s="44"/>
      <c r="H214" s="44"/>
      <c r="I214" s="223"/>
      <c r="J214" s="44"/>
      <c r="K214" s="44"/>
      <c r="L214" s="48"/>
      <c r="M214" s="224"/>
      <c r="N214" s="225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155</v>
      </c>
      <c r="AU214" s="20" t="s">
        <v>88</v>
      </c>
    </row>
    <row r="215" s="2" customFormat="1" ht="33" customHeight="1">
      <c r="A215" s="42"/>
      <c r="B215" s="43"/>
      <c r="C215" s="265" t="s">
        <v>377</v>
      </c>
      <c r="D215" s="265" t="s">
        <v>286</v>
      </c>
      <c r="E215" s="266" t="s">
        <v>5225</v>
      </c>
      <c r="F215" s="267" t="s">
        <v>5226</v>
      </c>
      <c r="G215" s="268" t="s">
        <v>802</v>
      </c>
      <c r="H215" s="269">
        <v>10</v>
      </c>
      <c r="I215" s="270"/>
      <c r="J215" s="271">
        <f>ROUND(I215*H215,2)</f>
        <v>0</v>
      </c>
      <c r="K215" s="267" t="s">
        <v>152</v>
      </c>
      <c r="L215" s="272"/>
      <c r="M215" s="273" t="s">
        <v>32</v>
      </c>
      <c r="N215" s="274" t="s">
        <v>49</v>
      </c>
      <c r="O215" s="88"/>
      <c r="P215" s="217">
        <f>O215*H215</f>
        <v>0</v>
      </c>
      <c r="Q215" s="217">
        <v>0.0053</v>
      </c>
      <c r="R215" s="217">
        <f>Q215*H215</f>
        <v>0.052999999999999998</v>
      </c>
      <c r="S215" s="217">
        <v>0</v>
      </c>
      <c r="T215" s="218">
        <f>S215*H215</f>
        <v>0</v>
      </c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R215" s="219" t="s">
        <v>277</v>
      </c>
      <c r="AT215" s="219" t="s">
        <v>286</v>
      </c>
      <c r="AU215" s="219" t="s">
        <v>88</v>
      </c>
      <c r="AY215" s="20" t="s">
        <v>146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20" t="s">
        <v>86</v>
      </c>
      <c r="BK215" s="220">
        <f>ROUND(I215*H215,2)</f>
        <v>0</v>
      </c>
      <c r="BL215" s="20" t="s">
        <v>171</v>
      </c>
      <c r="BM215" s="219" t="s">
        <v>5227</v>
      </c>
    </row>
    <row r="216" s="2" customFormat="1">
      <c r="A216" s="42"/>
      <c r="B216" s="43"/>
      <c r="C216" s="44"/>
      <c r="D216" s="221" t="s">
        <v>155</v>
      </c>
      <c r="E216" s="44"/>
      <c r="F216" s="222" t="s">
        <v>5226</v>
      </c>
      <c r="G216" s="44"/>
      <c r="H216" s="44"/>
      <c r="I216" s="223"/>
      <c r="J216" s="44"/>
      <c r="K216" s="44"/>
      <c r="L216" s="48"/>
      <c r="M216" s="224"/>
      <c r="N216" s="225"/>
      <c r="O216" s="88"/>
      <c r="P216" s="88"/>
      <c r="Q216" s="88"/>
      <c r="R216" s="88"/>
      <c r="S216" s="88"/>
      <c r="T216" s="89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T216" s="20" t="s">
        <v>155</v>
      </c>
      <c r="AU216" s="20" t="s">
        <v>88</v>
      </c>
    </row>
    <row r="217" s="2" customFormat="1" ht="24.15" customHeight="1">
      <c r="A217" s="42"/>
      <c r="B217" s="43"/>
      <c r="C217" s="208" t="s">
        <v>422</v>
      </c>
      <c r="D217" s="208" t="s">
        <v>149</v>
      </c>
      <c r="E217" s="209" t="s">
        <v>5228</v>
      </c>
      <c r="F217" s="210" t="s">
        <v>5229</v>
      </c>
      <c r="G217" s="211" t="s">
        <v>802</v>
      </c>
      <c r="H217" s="212">
        <v>1</v>
      </c>
      <c r="I217" s="213"/>
      <c r="J217" s="214">
        <f>ROUND(I217*H217,2)</f>
        <v>0</v>
      </c>
      <c r="K217" s="210" t="s">
        <v>152</v>
      </c>
      <c r="L217" s="48"/>
      <c r="M217" s="215" t="s">
        <v>32</v>
      </c>
      <c r="N217" s="216" t="s">
        <v>49</v>
      </c>
      <c r="O217" s="88"/>
      <c r="P217" s="217">
        <f>O217*H217</f>
        <v>0</v>
      </c>
      <c r="Q217" s="217">
        <v>0</v>
      </c>
      <c r="R217" s="217">
        <f>Q217*H217</f>
        <v>0</v>
      </c>
      <c r="S217" s="217">
        <v>0</v>
      </c>
      <c r="T217" s="218">
        <f>S217*H217</f>
        <v>0</v>
      </c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R217" s="219" t="s">
        <v>171</v>
      </c>
      <c r="AT217" s="219" t="s">
        <v>149</v>
      </c>
      <c r="AU217" s="219" t="s">
        <v>88</v>
      </c>
      <c r="AY217" s="20" t="s">
        <v>146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20" t="s">
        <v>86</v>
      </c>
      <c r="BK217" s="220">
        <f>ROUND(I217*H217,2)</f>
        <v>0</v>
      </c>
      <c r="BL217" s="20" t="s">
        <v>171</v>
      </c>
      <c r="BM217" s="219" t="s">
        <v>5230</v>
      </c>
    </row>
    <row r="218" s="2" customFormat="1">
      <c r="A218" s="42"/>
      <c r="B218" s="43"/>
      <c r="C218" s="44"/>
      <c r="D218" s="221" t="s">
        <v>155</v>
      </c>
      <c r="E218" s="44"/>
      <c r="F218" s="222" t="s">
        <v>5231</v>
      </c>
      <c r="G218" s="44"/>
      <c r="H218" s="44"/>
      <c r="I218" s="223"/>
      <c r="J218" s="44"/>
      <c r="K218" s="44"/>
      <c r="L218" s="48"/>
      <c r="M218" s="224"/>
      <c r="N218" s="225"/>
      <c r="O218" s="88"/>
      <c r="P218" s="88"/>
      <c r="Q218" s="88"/>
      <c r="R218" s="88"/>
      <c r="S218" s="88"/>
      <c r="T218" s="89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T218" s="20" t="s">
        <v>155</v>
      </c>
      <c r="AU218" s="20" t="s">
        <v>88</v>
      </c>
    </row>
    <row r="219" s="2" customFormat="1">
      <c r="A219" s="42"/>
      <c r="B219" s="43"/>
      <c r="C219" s="44"/>
      <c r="D219" s="226" t="s">
        <v>156</v>
      </c>
      <c r="E219" s="44"/>
      <c r="F219" s="227" t="s">
        <v>5232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156</v>
      </c>
      <c r="AU219" s="20" t="s">
        <v>88</v>
      </c>
    </row>
    <row r="220" s="2" customFormat="1" ht="24.15" customHeight="1">
      <c r="A220" s="42"/>
      <c r="B220" s="43"/>
      <c r="C220" s="265" t="s">
        <v>432</v>
      </c>
      <c r="D220" s="265" t="s">
        <v>286</v>
      </c>
      <c r="E220" s="266" t="s">
        <v>5233</v>
      </c>
      <c r="F220" s="267" t="s">
        <v>5234</v>
      </c>
      <c r="G220" s="268" t="s">
        <v>802</v>
      </c>
      <c r="H220" s="269">
        <v>1</v>
      </c>
      <c r="I220" s="270"/>
      <c r="J220" s="271">
        <f>ROUND(I220*H220,2)</f>
        <v>0</v>
      </c>
      <c r="K220" s="267" t="s">
        <v>152</v>
      </c>
      <c r="L220" s="272"/>
      <c r="M220" s="273" t="s">
        <v>32</v>
      </c>
      <c r="N220" s="274" t="s">
        <v>49</v>
      </c>
      <c r="O220" s="88"/>
      <c r="P220" s="217">
        <f>O220*H220</f>
        <v>0</v>
      </c>
      <c r="Q220" s="217">
        <v>0.036179999999999997</v>
      </c>
      <c r="R220" s="217">
        <f>Q220*H220</f>
        <v>0.036179999999999997</v>
      </c>
      <c r="S220" s="217">
        <v>0</v>
      </c>
      <c r="T220" s="21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19" t="s">
        <v>277</v>
      </c>
      <c r="AT220" s="219" t="s">
        <v>286</v>
      </c>
      <c r="AU220" s="219" t="s">
        <v>88</v>
      </c>
      <c r="AY220" s="20" t="s">
        <v>146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0" t="s">
        <v>86</v>
      </c>
      <c r="BK220" s="220">
        <f>ROUND(I220*H220,2)</f>
        <v>0</v>
      </c>
      <c r="BL220" s="20" t="s">
        <v>171</v>
      </c>
      <c r="BM220" s="219" t="s">
        <v>5235</v>
      </c>
    </row>
    <row r="221" s="2" customFormat="1">
      <c r="A221" s="42"/>
      <c r="B221" s="43"/>
      <c r="C221" s="44"/>
      <c r="D221" s="221" t="s">
        <v>155</v>
      </c>
      <c r="E221" s="44"/>
      <c r="F221" s="222" t="s">
        <v>5234</v>
      </c>
      <c r="G221" s="44"/>
      <c r="H221" s="44"/>
      <c r="I221" s="223"/>
      <c r="J221" s="44"/>
      <c r="K221" s="44"/>
      <c r="L221" s="48"/>
      <c r="M221" s="224"/>
      <c r="N221" s="22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155</v>
      </c>
      <c r="AU221" s="20" t="s">
        <v>88</v>
      </c>
    </row>
    <row r="222" s="2" customFormat="1" ht="24.15" customHeight="1">
      <c r="A222" s="42"/>
      <c r="B222" s="43"/>
      <c r="C222" s="208" t="s">
        <v>7</v>
      </c>
      <c r="D222" s="208" t="s">
        <v>149</v>
      </c>
      <c r="E222" s="209" t="s">
        <v>5228</v>
      </c>
      <c r="F222" s="210" t="s">
        <v>5229</v>
      </c>
      <c r="G222" s="211" t="s">
        <v>802</v>
      </c>
      <c r="H222" s="212">
        <v>1</v>
      </c>
      <c r="I222" s="213"/>
      <c r="J222" s="214">
        <f>ROUND(I222*H222,2)</f>
        <v>0</v>
      </c>
      <c r="K222" s="210" t="s">
        <v>152</v>
      </c>
      <c r="L222" s="48"/>
      <c r="M222" s="215" t="s">
        <v>32</v>
      </c>
      <c r="N222" s="216" t="s">
        <v>49</v>
      </c>
      <c r="O222" s="88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19" t="s">
        <v>171</v>
      </c>
      <c r="AT222" s="219" t="s">
        <v>149</v>
      </c>
      <c r="AU222" s="219" t="s">
        <v>88</v>
      </c>
      <c r="AY222" s="20" t="s">
        <v>146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20" t="s">
        <v>86</v>
      </c>
      <c r="BK222" s="220">
        <f>ROUND(I222*H222,2)</f>
        <v>0</v>
      </c>
      <c r="BL222" s="20" t="s">
        <v>171</v>
      </c>
      <c r="BM222" s="219" t="s">
        <v>5236</v>
      </c>
    </row>
    <row r="223" s="2" customFormat="1">
      <c r="A223" s="42"/>
      <c r="B223" s="43"/>
      <c r="C223" s="44"/>
      <c r="D223" s="221" t="s">
        <v>155</v>
      </c>
      <c r="E223" s="44"/>
      <c r="F223" s="222" t="s">
        <v>5231</v>
      </c>
      <c r="G223" s="44"/>
      <c r="H223" s="44"/>
      <c r="I223" s="223"/>
      <c r="J223" s="44"/>
      <c r="K223" s="44"/>
      <c r="L223" s="48"/>
      <c r="M223" s="224"/>
      <c r="N223" s="225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0" t="s">
        <v>155</v>
      </c>
      <c r="AU223" s="20" t="s">
        <v>88</v>
      </c>
    </row>
    <row r="224" s="2" customFormat="1">
      <c r="A224" s="42"/>
      <c r="B224" s="43"/>
      <c r="C224" s="44"/>
      <c r="D224" s="226" t="s">
        <v>156</v>
      </c>
      <c r="E224" s="44"/>
      <c r="F224" s="227" t="s">
        <v>5232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156</v>
      </c>
      <c r="AU224" s="20" t="s">
        <v>88</v>
      </c>
    </row>
    <row r="225" s="13" customFormat="1">
      <c r="A225" s="13"/>
      <c r="B225" s="229"/>
      <c r="C225" s="230"/>
      <c r="D225" s="221" t="s">
        <v>186</v>
      </c>
      <c r="E225" s="231" t="s">
        <v>32</v>
      </c>
      <c r="F225" s="232" t="s">
        <v>5237</v>
      </c>
      <c r="G225" s="230"/>
      <c r="H225" s="233">
        <v>1</v>
      </c>
      <c r="I225" s="234"/>
      <c r="J225" s="230"/>
      <c r="K225" s="230"/>
      <c r="L225" s="235"/>
      <c r="M225" s="236"/>
      <c r="N225" s="237"/>
      <c r="O225" s="237"/>
      <c r="P225" s="237"/>
      <c r="Q225" s="237"/>
      <c r="R225" s="237"/>
      <c r="S225" s="237"/>
      <c r="T225" s="23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9" t="s">
        <v>186</v>
      </c>
      <c r="AU225" s="239" t="s">
        <v>88</v>
      </c>
      <c r="AV225" s="13" t="s">
        <v>88</v>
      </c>
      <c r="AW225" s="13" t="s">
        <v>39</v>
      </c>
      <c r="AX225" s="13" t="s">
        <v>86</v>
      </c>
      <c r="AY225" s="239" t="s">
        <v>146</v>
      </c>
    </row>
    <row r="226" s="2" customFormat="1" ht="16.5" customHeight="1">
      <c r="A226" s="42"/>
      <c r="B226" s="43"/>
      <c r="C226" s="265" t="s">
        <v>456</v>
      </c>
      <c r="D226" s="265" t="s">
        <v>286</v>
      </c>
      <c r="E226" s="266" t="s">
        <v>5238</v>
      </c>
      <c r="F226" s="267" t="s">
        <v>5239</v>
      </c>
      <c r="G226" s="268" t="s">
        <v>802</v>
      </c>
      <c r="H226" s="269">
        <v>1</v>
      </c>
      <c r="I226" s="270"/>
      <c r="J226" s="271">
        <f>ROUND(I226*H226,2)</f>
        <v>0</v>
      </c>
      <c r="K226" s="267" t="s">
        <v>32</v>
      </c>
      <c r="L226" s="272"/>
      <c r="M226" s="273" t="s">
        <v>32</v>
      </c>
      <c r="N226" s="274" t="s">
        <v>49</v>
      </c>
      <c r="O226" s="88"/>
      <c r="P226" s="217">
        <f>O226*H226</f>
        <v>0</v>
      </c>
      <c r="Q226" s="217">
        <v>0.034700000000000002</v>
      </c>
      <c r="R226" s="217">
        <f>Q226*H226</f>
        <v>0.034700000000000002</v>
      </c>
      <c r="S226" s="217">
        <v>0</v>
      </c>
      <c r="T226" s="218">
        <f>S226*H226</f>
        <v>0</v>
      </c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R226" s="219" t="s">
        <v>277</v>
      </c>
      <c r="AT226" s="219" t="s">
        <v>286</v>
      </c>
      <c r="AU226" s="219" t="s">
        <v>88</v>
      </c>
      <c r="AY226" s="20" t="s">
        <v>146</v>
      </c>
      <c r="BE226" s="220">
        <f>IF(N226="základní",J226,0)</f>
        <v>0</v>
      </c>
      <c r="BF226" s="220">
        <f>IF(N226="snížená",J226,0)</f>
        <v>0</v>
      </c>
      <c r="BG226" s="220">
        <f>IF(N226="zákl. přenesená",J226,0)</f>
        <v>0</v>
      </c>
      <c r="BH226" s="220">
        <f>IF(N226="sníž. přenesená",J226,0)</f>
        <v>0</v>
      </c>
      <c r="BI226" s="220">
        <f>IF(N226="nulová",J226,0)</f>
        <v>0</v>
      </c>
      <c r="BJ226" s="20" t="s">
        <v>86</v>
      </c>
      <c r="BK226" s="220">
        <f>ROUND(I226*H226,2)</f>
        <v>0</v>
      </c>
      <c r="BL226" s="20" t="s">
        <v>171</v>
      </c>
      <c r="BM226" s="219" t="s">
        <v>5240</v>
      </c>
    </row>
    <row r="227" s="2" customFormat="1">
      <c r="A227" s="42"/>
      <c r="B227" s="43"/>
      <c r="C227" s="44"/>
      <c r="D227" s="221" t="s">
        <v>155</v>
      </c>
      <c r="E227" s="44"/>
      <c r="F227" s="222" t="s">
        <v>5239</v>
      </c>
      <c r="G227" s="44"/>
      <c r="H227" s="44"/>
      <c r="I227" s="223"/>
      <c r="J227" s="44"/>
      <c r="K227" s="44"/>
      <c r="L227" s="48"/>
      <c r="M227" s="224"/>
      <c r="N227" s="225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T227" s="20" t="s">
        <v>155</v>
      </c>
      <c r="AU227" s="20" t="s">
        <v>88</v>
      </c>
    </row>
    <row r="228" s="2" customFormat="1" ht="24.15" customHeight="1">
      <c r="A228" s="42"/>
      <c r="B228" s="43"/>
      <c r="C228" s="208" t="s">
        <v>469</v>
      </c>
      <c r="D228" s="208" t="s">
        <v>149</v>
      </c>
      <c r="E228" s="209" t="s">
        <v>5228</v>
      </c>
      <c r="F228" s="210" t="s">
        <v>5229</v>
      </c>
      <c r="G228" s="211" t="s">
        <v>802</v>
      </c>
      <c r="H228" s="212">
        <v>1</v>
      </c>
      <c r="I228" s="213"/>
      <c r="J228" s="214">
        <f>ROUND(I228*H228,2)</f>
        <v>0</v>
      </c>
      <c r="K228" s="210" t="s">
        <v>152</v>
      </c>
      <c r="L228" s="48"/>
      <c r="M228" s="215" t="s">
        <v>32</v>
      </c>
      <c r="N228" s="216" t="s">
        <v>49</v>
      </c>
      <c r="O228" s="88"/>
      <c r="P228" s="217">
        <f>O228*H228</f>
        <v>0</v>
      </c>
      <c r="Q228" s="217">
        <v>0</v>
      </c>
      <c r="R228" s="217">
        <f>Q228*H228</f>
        <v>0</v>
      </c>
      <c r="S228" s="217">
        <v>0</v>
      </c>
      <c r="T228" s="218">
        <f>S228*H228</f>
        <v>0</v>
      </c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R228" s="219" t="s">
        <v>171</v>
      </c>
      <c r="AT228" s="219" t="s">
        <v>149</v>
      </c>
      <c r="AU228" s="219" t="s">
        <v>88</v>
      </c>
      <c r="AY228" s="20" t="s">
        <v>146</v>
      </c>
      <c r="BE228" s="220">
        <f>IF(N228="základní",J228,0)</f>
        <v>0</v>
      </c>
      <c r="BF228" s="220">
        <f>IF(N228="snížená",J228,0)</f>
        <v>0</v>
      </c>
      <c r="BG228" s="220">
        <f>IF(N228="zákl. přenesená",J228,0)</f>
        <v>0</v>
      </c>
      <c r="BH228" s="220">
        <f>IF(N228="sníž. přenesená",J228,0)</f>
        <v>0</v>
      </c>
      <c r="BI228" s="220">
        <f>IF(N228="nulová",J228,0)</f>
        <v>0</v>
      </c>
      <c r="BJ228" s="20" t="s">
        <v>86</v>
      </c>
      <c r="BK228" s="220">
        <f>ROUND(I228*H228,2)</f>
        <v>0</v>
      </c>
      <c r="BL228" s="20" t="s">
        <v>171</v>
      </c>
      <c r="BM228" s="219" t="s">
        <v>5241</v>
      </c>
    </row>
    <row r="229" s="2" customFormat="1">
      <c r="A229" s="42"/>
      <c r="B229" s="43"/>
      <c r="C229" s="44"/>
      <c r="D229" s="221" t="s">
        <v>155</v>
      </c>
      <c r="E229" s="44"/>
      <c r="F229" s="222" t="s">
        <v>5231</v>
      </c>
      <c r="G229" s="44"/>
      <c r="H229" s="44"/>
      <c r="I229" s="223"/>
      <c r="J229" s="44"/>
      <c r="K229" s="44"/>
      <c r="L229" s="48"/>
      <c r="M229" s="224"/>
      <c r="N229" s="225"/>
      <c r="O229" s="88"/>
      <c r="P229" s="88"/>
      <c r="Q229" s="88"/>
      <c r="R229" s="88"/>
      <c r="S229" s="88"/>
      <c r="T229" s="89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T229" s="20" t="s">
        <v>155</v>
      </c>
      <c r="AU229" s="20" t="s">
        <v>88</v>
      </c>
    </row>
    <row r="230" s="2" customFormat="1">
      <c r="A230" s="42"/>
      <c r="B230" s="43"/>
      <c r="C230" s="44"/>
      <c r="D230" s="226" t="s">
        <v>156</v>
      </c>
      <c r="E230" s="44"/>
      <c r="F230" s="227" t="s">
        <v>5232</v>
      </c>
      <c r="G230" s="44"/>
      <c r="H230" s="44"/>
      <c r="I230" s="223"/>
      <c r="J230" s="44"/>
      <c r="K230" s="44"/>
      <c r="L230" s="48"/>
      <c r="M230" s="224"/>
      <c r="N230" s="22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156</v>
      </c>
      <c r="AU230" s="20" t="s">
        <v>88</v>
      </c>
    </row>
    <row r="231" s="2" customFormat="1" ht="16.5" customHeight="1">
      <c r="A231" s="42"/>
      <c r="B231" s="43"/>
      <c r="C231" s="265" t="s">
        <v>475</v>
      </c>
      <c r="D231" s="265" t="s">
        <v>286</v>
      </c>
      <c r="E231" s="266" t="s">
        <v>5242</v>
      </c>
      <c r="F231" s="267" t="s">
        <v>5243</v>
      </c>
      <c r="G231" s="268" t="s">
        <v>802</v>
      </c>
      <c r="H231" s="269">
        <v>1</v>
      </c>
      <c r="I231" s="270"/>
      <c r="J231" s="271">
        <f>ROUND(I231*H231,2)</f>
        <v>0</v>
      </c>
      <c r="K231" s="267" t="s">
        <v>32</v>
      </c>
      <c r="L231" s="272"/>
      <c r="M231" s="273" t="s">
        <v>32</v>
      </c>
      <c r="N231" s="274" t="s">
        <v>49</v>
      </c>
      <c r="O231" s="88"/>
      <c r="P231" s="217">
        <f>O231*H231</f>
        <v>0</v>
      </c>
      <c r="Q231" s="217">
        <v>0.050700000000000002</v>
      </c>
      <c r="R231" s="217">
        <f>Q231*H231</f>
        <v>0.050700000000000002</v>
      </c>
      <c r="S231" s="217">
        <v>0</v>
      </c>
      <c r="T231" s="218">
        <f>S231*H231</f>
        <v>0</v>
      </c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R231" s="219" t="s">
        <v>277</v>
      </c>
      <c r="AT231" s="219" t="s">
        <v>286</v>
      </c>
      <c r="AU231" s="219" t="s">
        <v>88</v>
      </c>
      <c r="AY231" s="20" t="s">
        <v>146</v>
      </c>
      <c r="BE231" s="220">
        <f>IF(N231="základní",J231,0)</f>
        <v>0</v>
      </c>
      <c r="BF231" s="220">
        <f>IF(N231="snížená",J231,0)</f>
        <v>0</v>
      </c>
      <c r="BG231" s="220">
        <f>IF(N231="zákl. přenesená",J231,0)</f>
        <v>0</v>
      </c>
      <c r="BH231" s="220">
        <f>IF(N231="sníž. přenesená",J231,0)</f>
        <v>0</v>
      </c>
      <c r="BI231" s="220">
        <f>IF(N231="nulová",J231,0)</f>
        <v>0</v>
      </c>
      <c r="BJ231" s="20" t="s">
        <v>86</v>
      </c>
      <c r="BK231" s="220">
        <f>ROUND(I231*H231,2)</f>
        <v>0</v>
      </c>
      <c r="BL231" s="20" t="s">
        <v>171</v>
      </c>
      <c r="BM231" s="219" t="s">
        <v>5244</v>
      </c>
    </row>
    <row r="232" s="2" customFormat="1">
      <c r="A232" s="42"/>
      <c r="B232" s="43"/>
      <c r="C232" s="44"/>
      <c r="D232" s="221" t="s">
        <v>155</v>
      </c>
      <c r="E232" s="44"/>
      <c r="F232" s="222" t="s">
        <v>5243</v>
      </c>
      <c r="G232" s="44"/>
      <c r="H232" s="44"/>
      <c r="I232" s="223"/>
      <c r="J232" s="44"/>
      <c r="K232" s="44"/>
      <c r="L232" s="48"/>
      <c r="M232" s="224"/>
      <c r="N232" s="225"/>
      <c r="O232" s="88"/>
      <c r="P232" s="88"/>
      <c r="Q232" s="88"/>
      <c r="R232" s="88"/>
      <c r="S232" s="88"/>
      <c r="T232" s="89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T232" s="20" t="s">
        <v>155</v>
      </c>
      <c r="AU232" s="20" t="s">
        <v>88</v>
      </c>
    </row>
    <row r="233" s="2" customFormat="1" ht="24.15" customHeight="1">
      <c r="A233" s="42"/>
      <c r="B233" s="43"/>
      <c r="C233" s="208" t="s">
        <v>481</v>
      </c>
      <c r="D233" s="208" t="s">
        <v>149</v>
      </c>
      <c r="E233" s="209" t="s">
        <v>5245</v>
      </c>
      <c r="F233" s="210" t="s">
        <v>5246</v>
      </c>
      <c r="G233" s="211" t="s">
        <v>802</v>
      </c>
      <c r="H233" s="212">
        <v>64</v>
      </c>
      <c r="I233" s="213"/>
      <c r="J233" s="214">
        <f>ROUND(I233*H233,2)</f>
        <v>0</v>
      </c>
      <c r="K233" s="210" t="s">
        <v>152</v>
      </c>
      <c r="L233" s="48"/>
      <c r="M233" s="215" t="s">
        <v>32</v>
      </c>
      <c r="N233" s="216" t="s">
        <v>49</v>
      </c>
      <c r="O233" s="88"/>
      <c r="P233" s="217">
        <f>O233*H233</f>
        <v>0</v>
      </c>
      <c r="Q233" s="217">
        <v>0.0011999999999999999</v>
      </c>
      <c r="R233" s="217">
        <f>Q233*H233</f>
        <v>0.076799999999999993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171</v>
      </c>
      <c r="AT233" s="219" t="s">
        <v>149</v>
      </c>
      <c r="AU233" s="219" t="s">
        <v>88</v>
      </c>
      <c r="AY233" s="20" t="s">
        <v>146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86</v>
      </c>
      <c r="BK233" s="220">
        <f>ROUND(I233*H233,2)</f>
        <v>0</v>
      </c>
      <c r="BL233" s="20" t="s">
        <v>171</v>
      </c>
      <c r="BM233" s="219" t="s">
        <v>5247</v>
      </c>
    </row>
    <row r="234" s="2" customFormat="1">
      <c r="A234" s="42"/>
      <c r="B234" s="43"/>
      <c r="C234" s="44"/>
      <c r="D234" s="221" t="s">
        <v>155</v>
      </c>
      <c r="E234" s="44"/>
      <c r="F234" s="222" t="s">
        <v>5248</v>
      </c>
      <c r="G234" s="44"/>
      <c r="H234" s="44"/>
      <c r="I234" s="223"/>
      <c r="J234" s="44"/>
      <c r="K234" s="44"/>
      <c r="L234" s="48"/>
      <c r="M234" s="224"/>
      <c r="N234" s="22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155</v>
      </c>
      <c r="AU234" s="20" t="s">
        <v>88</v>
      </c>
    </row>
    <row r="235" s="2" customFormat="1">
      <c r="A235" s="42"/>
      <c r="B235" s="43"/>
      <c r="C235" s="44"/>
      <c r="D235" s="226" t="s">
        <v>156</v>
      </c>
      <c r="E235" s="44"/>
      <c r="F235" s="227" t="s">
        <v>5249</v>
      </c>
      <c r="G235" s="44"/>
      <c r="H235" s="44"/>
      <c r="I235" s="223"/>
      <c r="J235" s="44"/>
      <c r="K235" s="44"/>
      <c r="L235" s="48"/>
      <c r="M235" s="224"/>
      <c r="N235" s="225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0" t="s">
        <v>156</v>
      </c>
      <c r="AU235" s="20" t="s">
        <v>88</v>
      </c>
    </row>
    <row r="236" s="14" customFormat="1">
      <c r="A236" s="14"/>
      <c r="B236" s="244"/>
      <c r="C236" s="245"/>
      <c r="D236" s="221" t="s">
        <v>186</v>
      </c>
      <c r="E236" s="246" t="s">
        <v>32</v>
      </c>
      <c r="F236" s="247" t="s">
        <v>5220</v>
      </c>
      <c r="G236" s="245"/>
      <c r="H236" s="246" t="s">
        <v>32</v>
      </c>
      <c r="I236" s="248"/>
      <c r="J236" s="245"/>
      <c r="K236" s="245"/>
      <c r="L236" s="249"/>
      <c r="M236" s="250"/>
      <c r="N236" s="251"/>
      <c r="O236" s="251"/>
      <c r="P236" s="251"/>
      <c r="Q236" s="251"/>
      <c r="R236" s="251"/>
      <c r="S236" s="251"/>
      <c r="T236" s="25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3" t="s">
        <v>186</v>
      </c>
      <c r="AU236" s="253" t="s">
        <v>88</v>
      </c>
      <c r="AV236" s="14" t="s">
        <v>86</v>
      </c>
      <c r="AW236" s="14" t="s">
        <v>39</v>
      </c>
      <c r="AX236" s="14" t="s">
        <v>78</v>
      </c>
      <c r="AY236" s="253" t="s">
        <v>146</v>
      </c>
    </row>
    <row r="237" s="13" customFormat="1">
      <c r="A237" s="13"/>
      <c r="B237" s="229"/>
      <c r="C237" s="230"/>
      <c r="D237" s="221" t="s">
        <v>186</v>
      </c>
      <c r="E237" s="231" t="s">
        <v>32</v>
      </c>
      <c r="F237" s="232" t="s">
        <v>762</v>
      </c>
      <c r="G237" s="230"/>
      <c r="H237" s="233">
        <v>55</v>
      </c>
      <c r="I237" s="234"/>
      <c r="J237" s="230"/>
      <c r="K237" s="230"/>
      <c r="L237" s="235"/>
      <c r="M237" s="236"/>
      <c r="N237" s="237"/>
      <c r="O237" s="237"/>
      <c r="P237" s="237"/>
      <c r="Q237" s="237"/>
      <c r="R237" s="237"/>
      <c r="S237" s="237"/>
      <c r="T237" s="23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9" t="s">
        <v>186</v>
      </c>
      <c r="AU237" s="239" t="s">
        <v>88</v>
      </c>
      <c r="AV237" s="13" t="s">
        <v>88</v>
      </c>
      <c r="AW237" s="13" t="s">
        <v>39</v>
      </c>
      <c r="AX237" s="13" t="s">
        <v>78</v>
      </c>
      <c r="AY237" s="239" t="s">
        <v>146</v>
      </c>
    </row>
    <row r="238" s="14" customFormat="1">
      <c r="A238" s="14"/>
      <c r="B238" s="244"/>
      <c r="C238" s="245"/>
      <c r="D238" s="221" t="s">
        <v>186</v>
      </c>
      <c r="E238" s="246" t="s">
        <v>32</v>
      </c>
      <c r="F238" s="247" t="s">
        <v>5221</v>
      </c>
      <c r="G238" s="245"/>
      <c r="H238" s="246" t="s">
        <v>32</v>
      </c>
      <c r="I238" s="248"/>
      <c r="J238" s="245"/>
      <c r="K238" s="245"/>
      <c r="L238" s="249"/>
      <c r="M238" s="250"/>
      <c r="N238" s="251"/>
      <c r="O238" s="251"/>
      <c r="P238" s="251"/>
      <c r="Q238" s="251"/>
      <c r="R238" s="251"/>
      <c r="S238" s="251"/>
      <c r="T238" s="25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3" t="s">
        <v>186</v>
      </c>
      <c r="AU238" s="253" t="s">
        <v>88</v>
      </c>
      <c r="AV238" s="14" t="s">
        <v>86</v>
      </c>
      <c r="AW238" s="14" t="s">
        <v>39</v>
      </c>
      <c r="AX238" s="14" t="s">
        <v>78</v>
      </c>
      <c r="AY238" s="253" t="s">
        <v>146</v>
      </c>
    </row>
    <row r="239" s="13" customFormat="1">
      <c r="A239" s="13"/>
      <c r="B239" s="229"/>
      <c r="C239" s="230"/>
      <c r="D239" s="221" t="s">
        <v>186</v>
      </c>
      <c r="E239" s="231" t="s">
        <v>32</v>
      </c>
      <c r="F239" s="232" t="s">
        <v>285</v>
      </c>
      <c r="G239" s="230"/>
      <c r="H239" s="233">
        <v>9</v>
      </c>
      <c r="I239" s="234"/>
      <c r="J239" s="230"/>
      <c r="K239" s="230"/>
      <c r="L239" s="235"/>
      <c r="M239" s="236"/>
      <c r="N239" s="237"/>
      <c r="O239" s="237"/>
      <c r="P239" s="237"/>
      <c r="Q239" s="237"/>
      <c r="R239" s="237"/>
      <c r="S239" s="237"/>
      <c r="T239" s="23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9" t="s">
        <v>186</v>
      </c>
      <c r="AU239" s="239" t="s">
        <v>88</v>
      </c>
      <c r="AV239" s="13" t="s">
        <v>88</v>
      </c>
      <c r="AW239" s="13" t="s">
        <v>39</v>
      </c>
      <c r="AX239" s="13" t="s">
        <v>78</v>
      </c>
      <c r="AY239" s="239" t="s">
        <v>146</v>
      </c>
    </row>
    <row r="240" s="15" customFormat="1">
      <c r="A240" s="15"/>
      <c r="B240" s="254"/>
      <c r="C240" s="255"/>
      <c r="D240" s="221" t="s">
        <v>186</v>
      </c>
      <c r="E240" s="256" t="s">
        <v>32</v>
      </c>
      <c r="F240" s="257" t="s">
        <v>256</v>
      </c>
      <c r="G240" s="255"/>
      <c r="H240" s="258">
        <v>64</v>
      </c>
      <c r="I240" s="259"/>
      <c r="J240" s="255"/>
      <c r="K240" s="255"/>
      <c r="L240" s="260"/>
      <c r="M240" s="261"/>
      <c r="N240" s="262"/>
      <c r="O240" s="262"/>
      <c r="P240" s="262"/>
      <c r="Q240" s="262"/>
      <c r="R240" s="262"/>
      <c r="S240" s="262"/>
      <c r="T240" s="263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4" t="s">
        <v>186</v>
      </c>
      <c r="AU240" s="264" t="s">
        <v>88</v>
      </c>
      <c r="AV240" s="15" t="s">
        <v>171</v>
      </c>
      <c r="AW240" s="15" t="s">
        <v>39</v>
      </c>
      <c r="AX240" s="15" t="s">
        <v>86</v>
      </c>
      <c r="AY240" s="264" t="s">
        <v>146</v>
      </c>
    </row>
    <row r="241" s="2" customFormat="1" ht="37.8" customHeight="1">
      <c r="A241" s="42"/>
      <c r="B241" s="43"/>
      <c r="C241" s="265" t="s">
        <v>487</v>
      </c>
      <c r="D241" s="265" t="s">
        <v>286</v>
      </c>
      <c r="E241" s="266" t="s">
        <v>5250</v>
      </c>
      <c r="F241" s="267" t="s">
        <v>5251</v>
      </c>
      <c r="G241" s="268" t="s">
        <v>802</v>
      </c>
      <c r="H241" s="269">
        <v>64</v>
      </c>
      <c r="I241" s="270"/>
      <c r="J241" s="271">
        <f>ROUND(I241*H241,2)</f>
        <v>0</v>
      </c>
      <c r="K241" s="267" t="s">
        <v>152</v>
      </c>
      <c r="L241" s="272"/>
      <c r="M241" s="273" t="s">
        <v>32</v>
      </c>
      <c r="N241" s="274" t="s">
        <v>49</v>
      </c>
      <c r="O241" s="88"/>
      <c r="P241" s="217">
        <f>O241*H241</f>
        <v>0</v>
      </c>
      <c r="Q241" s="217">
        <v>0.045999999999999999</v>
      </c>
      <c r="R241" s="217">
        <f>Q241*H241</f>
        <v>2.944</v>
      </c>
      <c r="S241" s="217">
        <v>0</v>
      </c>
      <c r="T241" s="218">
        <f>S241*H241</f>
        <v>0</v>
      </c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R241" s="219" t="s">
        <v>277</v>
      </c>
      <c r="AT241" s="219" t="s">
        <v>286</v>
      </c>
      <c r="AU241" s="219" t="s">
        <v>88</v>
      </c>
      <c r="AY241" s="20" t="s">
        <v>146</v>
      </c>
      <c r="BE241" s="220">
        <f>IF(N241="základní",J241,0)</f>
        <v>0</v>
      </c>
      <c r="BF241" s="220">
        <f>IF(N241="snížená",J241,0)</f>
        <v>0</v>
      </c>
      <c r="BG241" s="220">
        <f>IF(N241="zákl. přenesená",J241,0)</f>
        <v>0</v>
      </c>
      <c r="BH241" s="220">
        <f>IF(N241="sníž. přenesená",J241,0)</f>
        <v>0</v>
      </c>
      <c r="BI241" s="220">
        <f>IF(N241="nulová",J241,0)</f>
        <v>0</v>
      </c>
      <c r="BJ241" s="20" t="s">
        <v>86</v>
      </c>
      <c r="BK241" s="220">
        <f>ROUND(I241*H241,2)</f>
        <v>0</v>
      </c>
      <c r="BL241" s="20" t="s">
        <v>171</v>
      </c>
      <c r="BM241" s="219" t="s">
        <v>5252</v>
      </c>
    </row>
    <row r="242" s="2" customFormat="1">
      <c r="A242" s="42"/>
      <c r="B242" s="43"/>
      <c r="C242" s="44"/>
      <c r="D242" s="221" t="s">
        <v>155</v>
      </c>
      <c r="E242" s="44"/>
      <c r="F242" s="222" t="s">
        <v>5251</v>
      </c>
      <c r="G242" s="44"/>
      <c r="H242" s="44"/>
      <c r="I242" s="223"/>
      <c r="J242" s="44"/>
      <c r="K242" s="44"/>
      <c r="L242" s="48"/>
      <c r="M242" s="224"/>
      <c r="N242" s="225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0" t="s">
        <v>155</v>
      </c>
      <c r="AU242" s="20" t="s">
        <v>88</v>
      </c>
    </row>
    <row r="243" s="2" customFormat="1" ht="24.15" customHeight="1">
      <c r="A243" s="42"/>
      <c r="B243" s="43"/>
      <c r="C243" s="208" t="s">
        <v>495</v>
      </c>
      <c r="D243" s="208" t="s">
        <v>149</v>
      </c>
      <c r="E243" s="209" t="s">
        <v>5253</v>
      </c>
      <c r="F243" s="210" t="s">
        <v>5254</v>
      </c>
      <c r="G243" s="211" t="s">
        <v>303</v>
      </c>
      <c r="H243" s="212">
        <v>8.5</v>
      </c>
      <c r="I243" s="213"/>
      <c r="J243" s="214">
        <f>ROUND(I243*H243,2)</f>
        <v>0</v>
      </c>
      <c r="K243" s="210" t="s">
        <v>152</v>
      </c>
      <c r="L243" s="48"/>
      <c r="M243" s="215" t="s">
        <v>32</v>
      </c>
      <c r="N243" s="216" t="s">
        <v>49</v>
      </c>
      <c r="O243" s="88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R243" s="219" t="s">
        <v>171</v>
      </c>
      <c r="AT243" s="219" t="s">
        <v>149</v>
      </c>
      <c r="AU243" s="219" t="s">
        <v>88</v>
      </c>
      <c r="AY243" s="20" t="s">
        <v>146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20" t="s">
        <v>86</v>
      </c>
      <c r="BK243" s="220">
        <f>ROUND(I243*H243,2)</f>
        <v>0</v>
      </c>
      <c r="BL243" s="20" t="s">
        <v>171</v>
      </c>
      <c r="BM243" s="219" t="s">
        <v>5255</v>
      </c>
    </row>
    <row r="244" s="2" customFormat="1">
      <c r="A244" s="42"/>
      <c r="B244" s="43"/>
      <c r="C244" s="44"/>
      <c r="D244" s="221" t="s">
        <v>155</v>
      </c>
      <c r="E244" s="44"/>
      <c r="F244" s="222" t="s">
        <v>5256</v>
      </c>
      <c r="G244" s="44"/>
      <c r="H244" s="44"/>
      <c r="I244" s="223"/>
      <c r="J244" s="44"/>
      <c r="K244" s="44"/>
      <c r="L244" s="48"/>
      <c r="M244" s="224"/>
      <c r="N244" s="225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T244" s="20" t="s">
        <v>155</v>
      </c>
      <c r="AU244" s="20" t="s">
        <v>88</v>
      </c>
    </row>
    <row r="245" s="2" customFormat="1">
      <c r="A245" s="42"/>
      <c r="B245" s="43"/>
      <c r="C245" s="44"/>
      <c r="D245" s="226" t="s">
        <v>156</v>
      </c>
      <c r="E245" s="44"/>
      <c r="F245" s="227" t="s">
        <v>5257</v>
      </c>
      <c r="G245" s="44"/>
      <c r="H245" s="44"/>
      <c r="I245" s="223"/>
      <c r="J245" s="44"/>
      <c r="K245" s="44"/>
      <c r="L245" s="48"/>
      <c r="M245" s="224"/>
      <c r="N245" s="225"/>
      <c r="O245" s="88"/>
      <c r="P245" s="88"/>
      <c r="Q245" s="88"/>
      <c r="R245" s="88"/>
      <c r="S245" s="88"/>
      <c r="T245" s="89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T245" s="20" t="s">
        <v>156</v>
      </c>
      <c r="AU245" s="20" t="s">
        <v>88</v>
      </c>
    </row>
    <row r="246" s="14" customFormat="1">
      <c r="A246" s="14"/>
      <c r="B246" s="244"/>
      <c r="C246" s="245"/>
      <c r="D246" s="221" t="s">
        <v>186</v>
      </c>
      <c r="E246" s="246" t="s">
        <v>32</v>
      </c>
      <c r="F246" s="247" t="s">
        <v>5258</v>
      </c>
      <c r="G246" s="245"/>
      <c r="H246" s="246" t="s">
        <v>32</v>
      </c>
      <c r="I246" s="248"/>
      <c r="J246" s="245"/>
      <c r="K246" s="245"/>
      <c r="L246" s="249"/>
      <c r="M246" s="250"/>
      <c r="N246" s="251"/>
      <c r="O246" s="251"/>
      <c r="P246" s="251"/>
      <c r="Q246" s="251"/>
      <c r="R246" s="251"/>
      <c r="S246" s="251"/>
      <c r="T246" s="25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3" t="s">
        <v>186</v>
      </c>
      <c r="AU246" s="253" t="s">
        <v>88</v>
      </c>
      <c r="AV246" s="14" t="s">
        <v>86</v>
      </c>
      <c r="AW246" s="14" t="s">
        <v>39</v>
      </c>
      <c r="AX246" s="14" t="s">
        <v>78</v>
      </c>
      <c r="AY246" s="253" t="s">
        <v>146</v>
      </c>
    </row>
    <row r="247" s="13" customFormat="1">
      <c r="A247" s="13"/>
      <c r="B247" s="229"/>
      <c r="C247" s="230"/>
      <c r="D247" s="221" t="s">
        <v>186</v>
      </c>
      <c r="E247" s="231" t="s">
        <v>32</v>
      </c>
      <c r="F247" s="232" t="s">
        <v>5259</v>
      </c>
      <c r="G247" s="230"/>
      <c r="H247" s="233">
        <v>8.5</v>
      </c>
      <c r="I247" s="234"/>
      <c r="J247" s="230"/>
      <c r="K247" s="230"/>
      <c r="L247" s="235"/>
      <c r="M247" s="236"/>
      <c r="N247" s="237"/>
      <c r="O247" s="237"/>
      <c r="P247" s="237"/>
      <c r="Q247" s="237"/>
      <c r="R247" s="237"/>
      <c r="S247" s="237"/>
      <c r="T247" s="23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9" t="s">
        <v>186</v>
      </c>
      <c r="AU247" s="239" t="s">
        <v>88</v>
      </c>
      <c r="AV247" s="13" t="s">
        <v>88</v>
      </c>
      <c r="AW247" s="13" t="s">
        <v>39</v>
      </c>
      <c r="AX247" s="13" t="s">
        <v>86</v>
      </c>
      <c r="AY247" s="239" t="s">
        <v>146</v>
      </c>
    </row>
    <row r="248" s="2" customFormat="1" ht="44.25" customHeight="1">
      <c r="A248" s="42"/>
      <c r="B248" s="43"/>
      <c r="C248" s="265" t="s">
        <v>500</v>
      </c>
      <c r="D248" s="265" t="s">
        <v>286</v>
      </c>
      <c r="E248" s="266" t="s">
        <v>5260</v>
      </c>
      <c r="F248" s="267" t="s">
        <v>5261</v>
      </c>
      <c r="G248" s="268" t="s">
        <v>802</v>
      </c>
      <c r="H248" s="269">
        <v>3.3999999999999999</v>
      </c>
      <c r="I248" s="270"/>
      <c r="J248" s="271">
        <f>ROUND(I248*H248,2)</f>
        <v>0</v>
      </c>
      <c r="K248" s="267" t="s">
        <v>152</v>
      </c>
      <c r="L248" s="272"/>
      <c r="M248" s="273" t="s">
        <v>32</v>
      </c>
      <c r="N248" s="274" t="s">
        <v>49</v>
      </c>
      <c r="O248" s="88"/>
      <c r="P248" s="217">
        <f>O248*H248</f>
        <v>0</v>
      </c>
      <c r="Q248" s="217">
        <v>0.0123</v>
      </c>
      <c r="R248" s="217">
        <f>Q248*H248</f>
        <v>0.041819999999999996</v>
      </c>
      <c r="S248" s="217">
        <v>0</v>
      </c>
      <c r="T248" s="218">
        <f>S248*H248</f>
        <v>0</v>
      </c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R248" s="219" t="s">
        <v>277</v>
      </c>
      <c r="AT248" s="219" t="s">
        <v>286</v>
      </c>
      <c r="AU248" s="219" t="s">
        <v>88</v>
      </c>
      <c r="AY248" s="20" t="s">
        <v>146</v>
      </c>
      <c r="BE248" s="220">
        <f>IF(N248="základní",J248,0)</f>
        <v>0</v>
      </c>
      <c r="BF248" s="220">
        <f>IF(N248="snížená",J248,0)</f>
        <v>0</v>
      </c>
      <c r="BG248" s="220">
        <f>IF(N248="zákl. přenesená",J248,0)</f>
        <v>0</v>
      </c>
      <c r="BH248" s="220">
        <f>IF(N248="sníž. přenesená",J248,0)</f>
        <v>0</v>
      </c>
      <c r="BI248" s="220">
        <f>IF(N248="nulová",J248,0)</f>
        <v>0</v>
      </c>
      <c r="BJ248" s="20" t="s">
        <v>86</v>
      </c>
      <c r="BK248" s="220">
        <f>ROUND(I248*H248,2)</f>
        <v>0</v>
      </c>
      <c r="BL248" s="20" t="s">
        <v>171</v>
      </c>
      <c r="BM248" s="219" t="s">
        <v>5262</v>
      </c>
    </row>
    <row r="249" s="2" customFormat="1">
      <c r="A249" s="42"/>
      <c r="B249" s="43"/>
      <c r="C249" s="44"/>
      <c r="D249" s="221" t="s">
        <v>155</v>
      </c>
      <c r="E249" s="44"/>
      <c r="F249" s="222" t="s">
        <v>5261</v>
      </c>
      <c r="G249" s="44"/>
      <c r="H249" s="44"/>
      <c r="I249" s="223"/>
      <c r="J249" s="44"/>
      <c r="K249" s="44"/>
      <c r="L249" s="48"/>
      <c r="M249" s="224"/>
      <c r="N249" s="225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T249" s="20" t="s">
        <v>155</v>
      </c>
      <c r="AU249" s="20" t="s">
        <v>88</v>
      </c>
    </row>
    <row r="250" s="13" customFormat="1">
      <c r="A250" s="13"/>
      <c r="B250" s="229"/>
      <c r="C250" s="230"/>
      <c r="D250" s="221" t="s">
        <v>186</v>
      </c>
      <c r="E250" s="230"/>
      <c r="F250" s="232" t="s">
        <v>5263</v>
      </c>
      <c r="G250" s="230"/>
      <c r="H250" s="233">
        <v>3.3999999999999999</v>
      </c>
      <c r="I250" s="234"/>
      <c r="J250" s="230"/>
      <c r="K250" s="230"/>
      <c r="L250" s="235"/>
      <c r="M250" s="236"/>
      <c r="N250" s="237"/>
      <c r="O250" s="237"/>
      <c r="P250" s="237"/>
      <c r="Q250" s="237"/>
      <c r="R250" s="237"/>
      <c r="S250" s="237"/>
      <c r="T250" s="23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9" t="s">
        <v>186</v>
      </c>
      <c r="AU250" s="239" t="s">
        <v>88</v>
      </c>
      <c r="AV250" s="13" t="s">
        <v>88</v>
      </c>
      <c r="AW250" s="13" t="s">
        <v>4</v>
      </c>
      <c r="AX250" s="13" t="s">
        <v>86</v>
      </c>
      <c r="AY250" s="239" t="s">
        <v>146</v>
      </c>
    </row>
    <row r="251" s="2" customFormat="1" ht="24.15" customHeight="1">
      <c r="A251" s="42"/>
      <c r="B251" s="43"/>
      <c r="C251" s="208" t="s">
        <v>509</v>
      </c>
      <c r="D251" s="208" t="s">
        <v>149</v>
      </c>
      <c r="E251" s="209" t="s">
        <v>5264</v>
      </c>
      <c r="F251" s="210" t="s">
        <v>5265</v>
      </c>
      <c r="G251" s="211" t="s">
        <v>303</v>
      </c>
      <c r="H251" s="212">
        <v>135.90000000000001</v>
      </c>
      <c r="I251" s="213"/>
      <c r="J251" s="214">
        <f>ROUND(I251*H251,2)</f>
        <v>0</v>
      </c>
      <c r="K251" s="210" t="s">
        <v>152</v>
      </c>
      <c r="L251" s="48"/>
      <c r="M251" s="215" t="s">
        <v>32</v>
      </c>
      <c r="N251" s="216" t="s">
        <v>49</v>
      </c>
      <c r="O251" s="88"/>
      <c r="P251" s="217">
        <f>O251*H251</f>
        <v>0</v>
      </c>
      <c r="Q251" s="217">
        <v>0</v>
      </c>
      <c r="R251" s="217">
        <f>Q251*H251</f>
        <v>0</v>
      </c>
      <c r="S251" s="217">
        <v>0</v>
      </c>
      <c r="T251" s="218">
        <f>S251*H251</f>
        <v>0</v>
      </c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R251" s="219" t="s">
        <v>171</v>
      </c>
      <c r="AT251" s="219" t="s">
        <v>149</v>
      </c>
      <c r="AU251" s="219" t="s">
        <v>88</v>
      </c>
      <c r="AY251" s="20" t="s">
        <v>146</v>
      </c>
      <c r="BE251" s="220">
        <f>IF(N251="základní",J251,0)</f>
        <v>0</v>
      </c>
      <c r="BF251" s="220">
        <f>IF(N251="snížená",J251,0)</f>
        <v>0</v>
      </c>
      <c r="BG251" s="220">
        <f>IF(N251="zákl. přenesená",J251,0)</f>
        <v>0</v>
      </c>
      <c r="BH251" s="220">
        <f>IF(N251="sníž. přenesená",J251,0)</f>
        <v>0</v>
      </c>
      <c r="BI251" s="220">
        <f>IF(N251="nulová",J251,0)</f>
        <v>0</v>
      </c>
      <c r="BJ251" s="20" t="s">
        <v>86</v>
      </c>
      <c r="BK251" s="220">
        <f>ROUND(I251*H251,2)</f>
        <v>0</v>
      </c>
      <c r="BL251" s="20" t="s">
        <v>171</v>
      </c>
      <c r="BM251" s="219" t="s">
        <v>5266</v>
      </c>
    </row>
    <row r="252" s="2" customFormat="1">
      <c r="A252" s="42"/>
      <c r="B252" s="43"/>
      <c r="C252" s="44"/>
      <c r="D252" s="221" t="s">
        <v>155</v>
      </c>
      <c r="E252" s="44"/>
      <c r="F252" s="222" t="s">
        <v>5267</v>
      </c>
      <c r="G252" s="44"/>
      <c r="H252" s="44"/>
      <c r="I252" s="223"/>
      <c r="J252" s="44"/>
      <c r="K252" s="44"/>
      <c r="L252" s="48"/>
      <c r="M252" s="224"/>
      <c r="N252" s="22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0" t="s">
        <v>155</v>
      </c>
      <c r="AU252" s="20" t="s">
        <v>88</v>
      </c>
    </row>
    <row r="253" s="2" customFormat="1">
      <c r="A253" s="42"/>
      <c r="B253" s="43"/>
      <c r="C253" s="44"/>
      <c r="D253" s="226" t="s">
        <v>156</v>
      </c>
      <c r="E253" s="44"/>
      <c r="F253" s="227" t="s">
        <v>5268</v>
      </c>
      <c r="G253" s="44"/>
      <c r="H253" s="44"/>
      <c r="I253" s="223"/>
      <c r="J253" s="44"/>
      <c r="K253" s="44"/>
      <c r="L253" s="48"/>
      <c r="M253" s="224"/>
      <c r="N253" s="225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T253" s="20" t="s">
        <v>156</v>
      </c>
      <c r="AU253" s="20" t="s">
        <v>88</v>
      </c>
    </row>
    <row r="254" s="14" customFormat="1">
      <c r="A254" s="14"/>
      <c r="B254" s="244"/>
      <c r="C254" s="245"/>
      <c r="D254" s="221" t="s">
        <v>186</v>
      </c>
      <c r="E254" s="246" t="s">
        <v>32</v>
      </c>
      <c r="F254" s="247" t="s">
        <v>5269</v>
      </c>
      <c r="G254" s="245"/>
      <c r="H254" s="246" t="s">
        <v>32</v>
      </c>
      <c r="I254" s="248"/>
      <c r="J254" s="245"/>
      <c r="K254" s="245"/>
      <c r="L254" s="249"/>
      <c r="M254" s="250"/>
      <c r="N254" s="251"/>
      <c r="O254" s="251"/>
      <c r="P254" s="251"/>
      <c r="Q254" s="251"/>
      <c r="R254" s="251"/>
      <c r="S254" s="251"/>
      <c r="T254" s="25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3" t="s">
        <v>186</v>
      </c>
      <c r="AU254" s="253" t="s">
        <v>88</v>
      </c>
      <c r="AV254" s="14" t="s">
        <v>86</v>
      </c>
      <c r="AW254" s="14" t="s">
        <v>39</v>
      </c>
      <c r="AX254" s="14" t="s">
        <v>78</v>
      </c>
      <c r="AY254" s="253" t="s">
        <v>146</v>
      </c>
    </row>
    <row r="255" s="13" customFormat="1">
      <c r="A255" s="13"/>
      <c r="B255" s="229"/>
      <c r="C255" s="230"/>
      <c r="D255" s="221" t="s">
        <v>186</v>
      </c>
      <c r="E255" s="231" t="s">
        <v>32</v>
      </c>
      <c r="F255" s="232" t="s">
        <v>5270</v>
      </c>
      <c r="G255" s="230"/>
      <c r="H255" s="233">
        <v>135.90000000000001</v>
      </c>
      <c r="I255" s="234"/>
      <c r="J255" s="230"/>
      <c r="K255" s="230"/>
      <c r="L255" s="235"/>
      <c r="M255" s="236"/>
      <c r="N255" s="237"/>
      <c r="O255" s="237"/>
      <c r="P255" s="237"/>
      <c r="Q255" s="237"/>
      <c r="R255" s="237"/>
      <c r="S255" s="237"/>
      <c r="T255" s="23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9" t="s">
        <v>186</v>
      </c>
      <c r="AU255" s="239" t="s">
        <v>88</v>
      </c>
      <c r="AV255" s="13" t="s">
        <v>88</v>
      </c>
      <c r="AW255" s="13" t="s">
        <v>39</v>
      </c>
      <c r="AX255" s="13" t="s">
        <v>86</v>
      </c>
      <c r="AY255" s="239" t="s">
        <v>146</v>
      </c>
    </row>
    <row r="256" s="2" customFormat="1" ht="44.25" customHeight="1">
      <c r="A256" s="42"/>
      <c r="B256" s="43"/>
      <c r="C256" s="265" t="s">
        <v>518</v>
      </c>
      <c r="D256" s="265" t="s">
        <v>286</v>
      </c>
      <c r="E256" s="266" t="s">
        <v>5271</v>
      </c>
      <c r="F256" s="267" t="s">
        <v>5272</v>
      </c>
      <c r="G256" s="268" t="s">
        <v>802</v>
      </c>
      <c r="H256" s="269">
        <v>54.359999999999999</v>
      </c>
      <c r="I256" s="270"/>
      <c r="J256" s="271">
        <f>ROUND(I256*H256,2)</f>
        <v>0</v>
      </c>
      <c r="K256" s="267" t="s">
        <v>152</v>
      </c>
      <c r="L256" s="272"/>
      <c r="M256" s="273" t="s">
        <v>32</v>
      </c>
      <c r="N256" s="274" t="s">
        <v>49</v>
      </c>
      <c r="O256" s="88"/>
      <c r="P256" s="217">
        <f>O256*H256</f>
        <v>0</v>
      </c>
      <c r="Q256" s="217">
        <v>0.019099999999999999</v>
      </c>
      <c r="R256" s="217">
        <f>Q256*H256</f>
        <v>1.038276</v>
      </c>
      <c r="S256" s="217">
        <v>0</v>
      </c>
      <c r="T256" s="218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19" t="s">
        <v>277</v>
      </c>
      <c r="AT256" s="219" t="s">
        <v>286</v>
      </c>
      <c r="AU256" s="219" t="s">
        <v>88</v>
      </c>
      <c r="AY256" s="20" t="s">
        <v>146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20" t="s">
        <v>86</v>
      </c>
      <c r="BK256" s="220">
        <f>ROUND(I256*H256,2)</f>
        <v>0</v>
      </c>
      <c r="BL256" s="20" t="s">
        <v>171</v>
      </c>
      <c r="BM256" s="219" t="s">
        <v>5273</v>
      </c>
    </row>
    <row r="257" s="2" customFormat="1">
      <c r="A257" s="42"/>
      <c r="B257" s="43"/>
      <c r="C257" s="44"/>
      <c r="D257" s="221" t="s">
        <v>155</v>
      </c>
      <c r="E257" s="44"/>
      <c r="F257" s="222" t="s">
        <v>5272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155</v>
      </c>
      <c r="AU257" s="20" t="s">
        <v>88</v>
      </c>
    </row>
    <row r="258" s="13" customFormat="1">
      <c r="A258" s="13"/>
      <c r="B258" s="229"/>
      <c r="C258" s="230"/>
      <c r="D258" s="221" t="s">
        <v>186</v>
      </c>
      <c r="E258" s="230"/>
      <c r="F258" s="232" t="s">
        <v>5274</v>
      </c>
      <c r="G258" s="230"/>
      <c r="H258" s="233">
        <v>54.359999999999999</v>
      </c>
      <c r="I258" s="234"/>
      <c r="J258" s="230"/>
      <c r="K258" s="230"/>
      <c r="L258" s="235"/>
      <c r="M258" s="236"/>
      <c r="N258" s="237"/>
      <c r="O258" s="237"/>
      <c r="P258" s="237"/>
      <c r="Q258" s="237"/>
      <c r="R258" s="237"/>
      <c r="S258" s="237"/>
      <c r="T258" s="23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9" t="s">
        <v>186</v>
      </c>
      <c r="AU258" s="239" t="s">
        <v>88</v>
      </c>
      <c r="AV258" s="13" t="s">
        <v>88</v>
      </c>
      <c r="AW258" s="13" t="s">
        <v>4</v>
      </c>
      <c r="AX258" s="13" t="s">
        <v>86</v>
      </c>
      <c r="AY258" s="239" t="s">
        <v>146</v>
      </c>
    </row>
    <row r="259" s="12" customFormat="1" ht="22.8" customHeight="1">
      <c r="A259" s="12"/>
      <c r="B259" s="192"/>
      <c r="C259" s="193"/>
      <c r="D259" s="194" t="s">
        <v>77</v>
      </c>
      <c r="E259" s="206" t="s">
        <v>145</v>
      </c>
      <c r="F259" s="206" t="s">
        <v>546</v>
      </c>
      <c r="G259" s="193"/>
      <c r="H259" s="193"/>
      <c r="I259" s="196"/>
      <c r="J259" s="207">
        <f>BK259</f>
        <v>0</v>
      </c>
      <c r="K259" s="193"/>
      <c r="L259" s="198"/>
      <c r="M259" s="199"/>
      <c r="N259" s="200"/>
      <c r="O259" s="200"/>
      <c r="P259" s="201">
        <f>SUM(P260:P345)</f>
        <v>0</v>
      </c>
      <c r="Q259" s="200"/>
      <c r="R259" s="201">
        <f>SUM(R260:R345)</f>
        <v>54.261722360000007</v>
      </c>
      <c r="S259" s="200"/>
      <c r="T259" s="202">
        <f>SUM(T260:T345)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03" t="s">
        <v>86</v>
      </c>
      <c r="AT259" s="204" t="s">
        <v>77</v>
      </c>
      <c r="AU259" s="204" t="s">
        <v>86</v>
      </c>
      <c r="AY259" s="203" t="s">
        <v>146</v>
      </c>
      <c r="BK259" s="205">
        <f>SUM(BK260:BK345)</f>
        <v>0</v>
      </c>
    </row>
    <row r="260" s="2" customFormat="1" ht="24.15" customHeight="1">
      <c r="A260" s="42"/>
      <c r="B260" s="43"/>
      <c r="C260" s="208" t="s">
        <v>532</v>
      </c>
      <c r="D260" s="208" t="s">
        <v>149</v>
      </c>
      <c r="E260" s="209" t="s">
        <v>5275</v>
      </c>
      <c r="F260" s="210" t="s">
        <v>5276</v>
      </c>
      <c r="G260" s="211" t="s">
        <v>294</v>
      </c>
      <c r="H260" s="212">
        <v>92.25</v>
      </c>
      <c r="I260" s="213"/>
      <c r="J260" s="214">
        <f>ROUND(I260*H260,2)</f>
        <v>0</v>
      </c>
      <c r="K260" s="210" t="s">
        <v>152</v>
      </c>
      <c r="L260" s="48"/>
      <c r="M260" s="215" t="s">
        <v>32</v>
      </c>
      <c r="N260" s="216" t="s">
        <v>49</v>
      </c>
      <c r="O260" s="88"/>
      <c r="P260" s="217">
        <f>O260*H260</f>
        <v>0</v>
      </c>
      <c r="Q260" s="217">
        <v>0</v>
      </c>
      <c r="R260" s="217">
        <f>Q260*H260</f>
        <v>0</v>
      </c>
      <c r="S260" s="217">
        <v>0</v>
      </c>
      <c r="T260" s="218">
        <f>S260*H260</f>
        <v>0</v>
      </c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R260" s="219" t="s">
        <v>171</v>
      </c>
      <c r="AT260" s="219" t="s">
        <v>149</v>
      </c>
      <c r="AU260" s="219" t="s">
        <v>88</v>
      </c>
      <c r="AY260" s="20" t="s">
        <v>146</v>
      </c>
      <c r="BE260" s="220">
        <f>IF(N260="základní",J260,0)</f>
        <v>0</v>
      </c>
      <c r="BF260" s="220">
        <f>IF(N260="snížená",J260,0)</f>
        <v>0</v>
      </c>
      <c r="BG260" s="220">
        <f>IF(N260="zákl. přenesená",J260,0)</f>
        <v>0</v>
      </c>
      <c r="BH260" s="220">
        <f>IF(N260="sníž. přenesená",J260,0)</f>
        <v>0</v>
      </c>
      <c r="BI260" s="220">
        <f>IF(N260="nulová",J260,0)</f>
        <v>0</v>
      </c>
      <c r="BJ260" s="20" t="s">
        <v>86</v>
      </c>
      <c r="BK260" s="220">
        <f>ROUND(I260*H260,2)</f>
        <v>0</v>
      </c>
      <c r="BL260" s="20" t="s">
        <v>171</v>
      </c>
      <c r="BM260" s="219" t="s">
        <v>5277</v>
      </c>
    </row>
    <row r="261" s="2" customFormat="1">
      <c r="A261" s="42"/>
      <c r="B261" s="43"/>
      <c r="C261" s="44"/>
      <c r="D261" s="221" t="s">
        <v>155</v>
      </c>
      <c r="E261" s="44"/>
      <c r="F261" s="222" t="s">
        <v>5278</v>
      </c>
      <c r="G261" s="44"/>
      <c r="H261" s="44"/>
      <c r="I261" s="223"/>
      <c r="J261" s="44"/>
      <c r="K261" s="44"/>
      <c r="L261" s="48"/>
      <c r="M261" s="224"/>
      <c r="N261" s="225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0" t="s">
        <v>155</v>
      </c>
      <c r="AU261" s="20" t="s">
        <v>88</v>
      </c>
    </row>
    <row r="262" s="2" customFormat="1">
      <c r="A262" s="42"/>
      <c r="B262" s="43"/>
      <c r="C262" s="44"/>
      <c r="D262" s="226" t="s">
        <v>156</v>
      </c>
      <c r="E262" s="44"/>
      <c r="F262" s="227" t="s">
        <v>5279</v>
      </c>
      <c r="G262" s="44"/>
      <c r="H262" s="44"/>
      <c r="I262" s="223"/>
      <c r="J262" s="44"/>
      <c r="K262" s="44"/>
      <c r="L262" s="48"/>
      <c r="M262" s="224"/>
      <c r="N262" s="225"/>
      <c r="O262" s="88"/>
      <c r="P262" s="88"/>
      <c r="Q262" s="88"/>
      <c r="R262" s="88"/>
      <c r="S262" s="88"/>
      <c r="T262" s="89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T262" s="20" t="s">
        <v>156</v>
      </c>
      <c r="AU262" s="20" t="s">
        <v>88</v>
      </c>
    </row>
    <row r="263" s="14" customFormat="1">
      <c r="A263" s="14"/>
      <c r="B263" s="244"/>
      <c r="C263" s="245"/>
      <c r="D263" s="221" t="s">
        <v>186</v>
      </c>
      <c r="E263" s="246" t="s">
        <v>32</v>
      </c>
      <c r="F263" s="247" t="s">
        <v>5166</v>
      </c>
      <c r="G263" s="245"/>
      <c r="H263" s="246" t="s">
        <v>32</v>
      </c>
      <c r="I263" s="248"/>
      <c r="J263" s="245"/>
      <c r="K263" s="245"/>
      <c r="L263" s="249"/>
      <c r="M263" s="250"/>
      <c r="N263" s="251"/>
      <c r="O263" s="251"/>
      <c r="P263" s="251"/>
      <c r="Q263" s="251"/>
      <c r="R263" s="251"/>
      <c r="S263" s="251"/>
      <c r="T263" s="25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3" t="s">
        <v>186</v>
      </c>
      <c r="AU263" s="253" t="s">
        <v>88</v>
      </c>
      <c r="AV263" s="14" t="s">
        <v>86</v>
      </c>
      <c r="AW263" s="14" t="s">
        <v>39</v>
      </c>
      <c r="AX263" s="14" t="s">
        <v>78</v>
      </c>
      <c r="AY263" s="253" t="s">
        <v>146</v>
      </c>
    </row>
    <row r="264" s="13" customFormat="1">
      <c r="A264" s="13"/>
      <c r="B264" s="229"/>
      <c r="C264" s="230"/>
      <c r="D264" s="221" t="s">
        <v>186</v>
      </c>
      <c r="E264" s="231" t="s">
        <v>32</v>
      </c>
      <c r="F264" s="232" t="s">
        <v>5280</v>
      </c>
      <c r="G264" s="230"/>
      <c r="H264" s="233">
        <v>92.25</v>
      </c>
      <c r="I264" s="234"/>
      <c r="J264" s="230"/>
      <c r="K264" s="230"/>
      <c r="L264" s="235"/>
      <c r="M264" s="236"/>
      <c r="N264" s="237"/>
      <c r="O264" s="237"/>
      <c r="P264" s="237"/>
      <c r="Q264" s="237"/>
      <c r="R264" s="237"/>
      <c r="S264" s="237"/>
      <c r="T264" s="238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9" t="s">
        <v>186</v>
      </c>
      <c r="AU264" s="239" t="s">
        <v>88</v>
      </c>
      <c r="AV264" s="13" t="s">
        <v>88</v>
      </c>
      <c r="AW264" s="13" t="s">
        <v>39</v>
      </c>
      <c r="AX264" s="13" t="s">
        <v>86</v>
      </c>
      <c r="AY264" s="239" t="s">
        <v>146</v>
      </c>
    </row>
    <row r="265" s="2" customFormat="1" ht="24.15" customHeight="1">
      <c r="A265" s="42"/>
      <c r="B265" s="43"/>
      <c r="C265" s="208" t="s">
        <v>538</v>
      </c>
      <c r="D265" s="208" t="s">
        <v>149</v>
      </c>
      <c r="E265" s="209" t="s">
        <v>4804</v>
      </c>
      <c r="F265" s="210" t="s">
        <v>4805</v>
      </c>
      <c r="G265" s="211" t="s">
        <v>294</v>
      </c>
      <c r="H265" s="212">
        <v>92.25</v>
      </c>
      <c r="I265" s="213"/>
      <c r="J265" s="214">
        <f>ROUND(I265*H265,2)</f>
        <v>0</v>
      </c>
      <c r="K265" s="210" t="s">
        <v>152</v>
      </c>
      <c r="L265" s="48"/>
      <c r="M265" s="215" t="s">
        <v>32</v>
      </c>
      <c r="N265" s="216" t="s">
        <v>49</v>
      </c>
      <c r="O265" s="88"/>
      <c r="P265" s="217">
        <f>O265*H265</f>
        <v>0</v>
      </c>
      <c r="Q265" s="217">
        <v>0</v>
      </c>
      <c r="R265" s="217">
        <f>Q265*H265</f>
        <v>0</v>
      </c>
      <c r="S265" s="217">
        <v>0</v>
      </c>
      <c r="T265" s="218">
        <f>S265*H265</f>
        <v>0</v>
      </c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R265" s="219" t="s">
        <v>171</v>
      </c>
      <c r="AT265" s="219" t="s">
        <v>149</v>
      </c>
      <c r="AU265" s="219" t="s">
        <v>88</v>
      </c>
      <c r="AY265" s="20" t="s">
        <v>146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20" t="s">
        <v>86</v>
      </c>
      <c r="BK265" s="220">
        <f>ROUND(I265*H265,2)</f>
        <v>0</v>
      </c>
      <c r="BL265" s="20" t="s">
        <v>171</v>
      </c>
      <c r="BM265" s="219" t="s">
        <v>5281</v>
      </c>
    </row>
    <row r="266" s="2" customFormat="1">
      <c r="A266" s="42"/>
      <c r="B266" s="43"/>
      <c r="C266" s="44"/>
      <c r="D266" s="221" t="s">
        <v>155</v>
      </c>
      <c r="E266" s="44"/>
      <c r="F266" s="222" t="s">
        <v>4807</v>
      </c>
      <c r="G266" s="44"/>
      <c r="H266" s="44"/>
      <c r="I266" s="223"/>
      <c r="J266" s="44"/>
      <c r="K266" s="44"/>
      <c r="L266" s="48"/>
      <c r="M266" s="224"/>
      <c r="N266" s="225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0" t="s">
        <v>155</v>
      </c>
      <c r="AU266" s="20" t="s">
        <v>88</v>
      </c>
    </row>
    <row r="267" s="2" customFormat="1">
      <c r="A267" s="42"/>
      <c r="B267" s="43"/>
      <c r="C267" s="44"/>
      <c r="D267" s="226" t="s">
        <v>156</v>
      </c>
      <c r="E267" s="44"/>
      <c r="F267" s="227" t="s">
        <v>4808</v>
      </c>
      <c r="G267" s="44"/>
      <c r="H267" s="44"/>
      <c r="I267" s="223"/>
      <c r="J267" s="44"/>
      <c r="K267" s="44"/>
      <c r="L267" s="48"/>
      <c r="M267" s="224"/>
      <c r="N267" s="225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T267" s="20" t="s">
        <v>156</v>
      </c>
      <c r="AU267" s="20" t="s">
        <v>88</v>
      </c>
    </row>
    <row r="268" s="14" customFormat="1">
      <c r="A268" s="14"/>
      <c r="B268" s="244"/>
      <c r="C268" s="245"/>
      <c r="D268" s="221" t="s">
        <v>186</v>
      </c>
      <c r="E268" s="246" t="s">
        <v>32</v>
      </c>
      <c r="F268" s="247" t="s">
        <v>5166</v>
      </c>
      <c r="G268" s="245"/>
      <c r="H268" s="246" t="s">
        <v>32</v>
      </c>
      <c r="I268" s="248"/>
      <c r="J268" s="245"/>
      <c r="K268" s="245"/>
      <c r="L268" s="249"/>
      <c r="M268" s="250"/>
      <c r="N268" s="251"/>
      <c r="O268" s="251"/>
      <c r="P268" s="251"/>
      <c r="Q268" s="251"/>
      <c r="R268" s="251"/>
      <c r="S268" s="251"/>
      <c r="T268" s="25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3" t="s">
        <v>186</v>
      </c>
      <c r="AU268" s="253" t="s">
        <v>88</v>
      </c>
      <c r="AV268" s="14" t="s">
        <v>86</v>
      </c>
      <c r="AW268" s="14" t="s">
        <v>39</v>
      </c>
      <c r="AX268" s="14" t="s">
        <v>78</v>
      </c>
      <c r="AY268" s="253" t="s">
        <v>146</v>
      </c>
    </row>
    <row r="269" s="13" customFormat="1">
      <c r="A269" s="13"/>
      <c r="B269" s="229"/>
      <c r="C269" s="230"/>
      <c r="D269" s="221" t="s">
        <v>186</v>
      </c>
      <c r="E269" s="231" t="s">
        <v>32</v>
      </c>
      <c r="F269" s="232" t="s">
        <v>5280</v>
      </c>
      <c r="G269" s="230"/>
      <c r="H269" s="233">
        <v>92.25</v>
      </c>
      <c r="I269" s="234"/>
      <c r="J269" s="230"/>
      <c r="K269" s="230"/>
      <c r="L269" s="235"/>
      <c r="M269" s="236"/>
      <c r="N269" s="237"/>
      <c r="O269" s="237"/>
      <c r="P269" s="237"/>
      <c r="Q269" s="237"/>
      <c r="R269" s="237"/>
      <c r="S269" s="237"/>
      <c r="T269" s="23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9" t="s">
        <v>186</v>
      </c>
      <c r="AU269" s="239" t="s">
        <v>88</v>
      </c>
      <c r="AV269" s="13" t="s">
        <v>88</v>
      </c>
      <c r="AW269" s="13" t="s">
        <v>39</v>
      </c>
      <c r="AX269" s="13" t="s">
        <v>86</v>
      </c>
      <c r="AY269" s="239" t="s">
        <v>146</v>
      </c>
    </row>
    <row r="270" s="2" customFormat="1" ht="21.75" customHeight="1">
      <c r="A270" s="42"/>
      <c r="B270" s="43"/>
      <c r="C270" s="208" t="s">
        <v>547</v>
      </c>
      <c r="D270" s="208" t="s">
        <v>149</v>
      </c>
      <c r="E270" s="209" t="s">
        <v>548</v>
      </c>
      <c r="F270" s="210" t="s">
        <v>549</v>
      </c>
      <c r="G270" s="211" t="s">
        <v>294</v>
      </c>
      <c r="H270" s="212">
        <v>86.900000000000006</v>
      </c>
      <c r="I270" s="213"/>
      <c r="J270" s="214">
        <f>ROUND(I270*H270,2)</f>
        <v>0</v>
      </c>
      <c r="K270" s="210" t="s">
        <v>152</v>
      </c>
      <c r="L270" s="48"/>
      <c r="M270" s="215" t="s">
        <v>32</v>
      </c>
      <c r="N270" s="216" t="s">
        <v>49</v>
      </c>
      <c r="O270" s="88"/>
      <c r="P270" s="217">
        <f>O270*H270</f>
        <v>0</v>
      </c>
      <c r="Q270" s="217">
        <v>0</v>
      </c>
      <c r="R270" s="217">
        <f>Q270*H270</f>
        <v>0</v>
      </c>
      <c r="S270" s="217">
        <v>0</v>
      </c>
      <c r="T270" s="218">
        <f>S270*H270</f>
        <v>0</v>
      </c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R270" s="219" t="s">
        <v>171</v>
      </c>
      <c r="AT270" s="219" t="s">
        <v>149</v>
      </c>
      <c r="AU270" s="219" t="s">
        <v>88</v>
      </c>
      <c r="AY270" s="20" t="s">
        <v>146</v>
      </c>
      <c r="BE270" s="220">
        <f>IF(N270="základní",J270,0)</f>
        <v>0</v>
      </c>
      <c r="BF270" s="220">
        <f>IF(N270="snížená",J270,0)</f>
        <v>0</v>
      </c>
      <c r="BG270" s="220">
        <f>IF(N270="zákl. přenesená",J270,0)</f>
        <v>0</v>
      </c>
      <c r="BH270" s="220">
        <f>IF(N270="sníž. přenesená",J270,0)</f>
        <v>0</v>
      </c>
      <c r="BI270" s="220">
        <f>IF(N270="nulová",J270,0)</f>
        <v>0</v>
      </c>
      <c r="BJ270" s="20" t="s">
        <v>86</v>
      </c>
      <c r="BK270" s="220">
        <f>ROUND(I270*H270,2)</f>
        <v>0</v>
      </c>
      <c r="BL270" s="20" t="s">
        <v>171</v>
      </c>
      <c r="BM270" s="219" t="s">
        <v>5282</v>
      </c>
    </row>
    <row r="271" s="2" customFormat="1">
      <c r="A271" s="42"/>
      <c r="B271" s="43"/>
      <c r="C271" s="44"/>
      <c r="D271" s="221" t="s">
        <v>155</v>
      </c>
      <c r="E271" s="44"/>
      <c r="F271" s="222" t="s">
        <v>551</v>
      </c>
      <c r="G271" s="44"/>
      <c r="H271" s="44"/>
      <c r="I271" s="223"/>
      <c r="J271" s="44"/>
      <c r="K271" s="44"/>
      <c r="L271" s="48"/>
      <c r="M271" s="224"/>
      <c r="N271" s="225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0" t="s">
        <v>155</v>
      </c>
      <c r="AU271" s="20" t="s">
        <v>88</v>
      </c>
    </row>
    <row r="272" s="2" customFormat="1">
      <c r="A272" s="42"/>
      <c r="B272" s="43"/>
      <c r="C272" s="44"/>
      <c r="D272" s="226" t="s">
        <v>156</v>
      </c>
      <c r="E272" s="44"/>
      <c r="F272" s="227" t="s">
        <v>552</v>
      </c>
      <c r="G272" s="44"/>
      <c r="H272" s="44"/>
      <c r="I272" s="223"/>
      <c r="J272" s="44"/>
      <c r="K272" s="44"/>
      <c r="L272" s="48"/>
      <c r="M272" s="224"/>
      <c r="N272" s="225"/>
      <c r="O272" s="88"/>
      <c r="P272" s="88"/>
      <c r="Q272" s="88"/>
      <c r="R272" s="88"/>
      <c r="S272" s="88"/>
      <c r="T272" s="89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T272" s="20" t="s">
        <v>156</v>
      </c>
      <c r="AU272" s="20" t="s">
        <v>88</v>
      </c>
    </row>
    <row r="273" s="14" customFormat="1">
      <c r="A273" s="14"/>
      <c r="B273" s="244"/>
      <c r="C273" s="245"/>
      <c r="D273" s="221" t="s">
        <v>186</v>
      </c>
      <c r="E273" s="246" t="s">
        <v>32</v>
      </c>
      <c r="F273" s="247" t="s">
        <v>5169</v>
      </c>
      <c r="G273" s="245"/>
      <c r="H273" s="246" t="s">
        <v>32</v>
      </c>
      <c r="I273" s="248"/>
      <c r="J273" s="245"/>
      <c r="K273" s="245"/>
      <c r="L273" s="249"/>
      <c r="M273" s="250"/>
      <c r="N273" s="251"/>
      <c r="O273" s="251"/>
      <c r="P273" s="251"/>
      <c r="Q273" s="251"/>
      <c r="R273" s="251"/>
      <c r="S273" s="251"/>
      <c r="T273" s="25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3" t="s">
        <v>186</v>
      </c>
      <c r="AU273" s="253" t="s">
        <v>88</v>
      </c>
      <c r="AV273" s="14" t="s">
        <v>86</v>
      </c>
      <c r="AW273" s="14" t="s">
        <v>39</v>
      </c>
      <c r="AX273" s="14" t="s">
        <v>78</v>
      </c>
      <c r="AY273" s="253" t="s">
        <v>146</v>
      </c>
    </row>
    <row r="274" s="14" customFormat="1">
      <c r="A274" s="14"/>
      <c r="B274" s="244"/>
      <c r="C274" s="245"/>
      <c r="D274" s="221" t="s">
        <v>186</v>
      </c>
      <c r="E274" s="246" t="s">
        <v>32</v>
      </c>
      <c r="F274" s="247" t="s">
        <v>5170</v>
      </c>
      <c r="G274" s="245"/>
      <c r="H274" s="246" t="s">
        <v>32</v>
      </c>
      <c r="I274" s="248"/>
      <c r="J274" s="245"/>
      <c r="K274" s="245"/>
      <c r="L274" s="249"/>
      <c r="M274" s="250"/>
      <c r="N274" s="251"/>
      <c r="O274" s="251"/>
      <c r="P274" s="251"/>
      <c r="Q274" s="251"/>
      <c r="R274" s="251"/>
      <c r="S274" s="251"/>
      <c r="T274" s="25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3" t="s">
        <v>186</v>
      </c>
      <c r="AU274" s="253" t="s">
        <v>88</v>
      </c>
      <c r="AV274" s="14" t="s">
        <v>86</v>
      </c>
      <c r="AW274" s="14" t="s">
        <v>39</v>
      </c>
      <c r="AX274" s="14" t="s">
        <v>78</v>
      </c>
      <c r="AY274" s="253" t="s">
        <v>146</v>
      </c>
    </row>
    <row r="275" s="13" customFormat="1">
      <c r="A275" s="13"/>
      <c r="B275" s="229"/>
      <c r="C275" s="230"/>
      <c r="D275" s="221" t="s">
        <v>186</v>
      </c>
      <c r="E275" s="231" t="s">
        <v>32</v>
      </c>
      <c r="F275" s="232" t="s">
        <v>5202</v>
      </c>
      <c r="G275" s="230"/>
      <c r="H275" s="233">
        <v>8.3000000000000007</v>
      </c>
      <c r="I275" s="234"/>
      <c r="J275" s="230"/>
      <c r="K275" s="230"/>
      <c r="L275" s="235"/>
      <c r="M275" s="236"/>
      <c r="N275" s="237"/>
      <c r="O275" s="237"/>
      <c r="P275" s="237"/>
      <c r="Q275" s="237"/>
      <c r="R275" s="237"/>
      <c r="S275" s="237"/>
      <c r="T275" s="238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9" t="s">
        <v>186</v>
      </c>
      <c r="AU275" s="239" t="s">
        <v>88</v>
      </c>
      <c r="AV275" s="13" t="s">
        <v>88</v>
      </c>
      <c r="AW275" s="13" t="s">
        <v>39</v>
      </c>
      <c r="AX275" s="13" t="s">
        <v>78</v>
      </c>
      <c r="AY275" s="239" t="s">
        <v>146</v>
      </c>
    </row>
    <row r="276" s="14" customFormat="1">
      <c r="A276" s="14"/>
      <c r="B276" s="244"/>
      <c r="C276" s="245"/>
      <c r="D276" s="221" t="s">
        <v>186</v>
      </c>
      <c r="E276" s="246" t="s">
        <v>32</v>
      </c>
      <c r="F276" s="247" t="s">
        <v>5172</v>
      </c>
      <c r="G276" s="245"/>
      <c r="H276" s="246" t="s">
        <v>32</v>
      </c>
      <c r="I276" s="248"/>
      <c r="J276" s="245"/>
      <c r="K276" s="245"/>
      <c r="L276" s="249"/>
      <c r="M276" s="250"/>
      <c r="N276" s="251"/>
      <c r="O276" s="251"/>
      <c r="P276" s="251"/>
      <c r="Q276" s="251"/>
      <c r="R276" s="251"/>
      <c r="S276" s="251"/>
      <c r="T276" s="25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3" t="s">
        <v>186</v>
      </c>
      <c r="AU276" s="253" t="s">
        <v>88</v>
      </c>
      <c r="AV276" s="14" t="s">
        <v>86</v>
      </c>
      <c r="AW276" s="14" t="s">
        <v>39</v>
      </c>
      <c r="AX276" s="14" t="s">
        <v>78</v>
      </c>
      <c r="AY276" s="253" t="s">
        <v>146</v>
      </c>
    </row>
    <row r="277" s="13" customFormat="1">
      <c r="A277" s="13"/>
      <c r="B277" s="229"/>
      <c r="C277" s="230"/>
      <c r="D277" s="221" t="s">
        <v>186</v>
      </c>
      <c r="E277" s="231" t="s">
        <v>32</v>
      </c>
      <c r="F277" s="232" t="s">
        <v>5203</v>
      </c>
      <c r="G277" s="230"/>
      <c r="H277" s="233">
        <v>33.200000000000003</v>
      </c>
      <c r="I277" s="234"/>
      <c r="J277" s="230"/>
      <c r="K277" s="230"/>
      <c r="L277" s="235"/>
      <c r="M277" s="236"/>
      <c r="N277" s="237"/>
      <c r="O277" s="237"/>
      <c r="P277" s="237"/>
      <c r="Q277" s="237"/>
      <c r="R277" s="237"/>
      <c r="S277" s="237"/>
      <c r="T277" s="23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9" t="s">
        <v>186</v>
      </c>
      <c r="AU277" s="239" t="s">
        <v>88</v>
      </c>
      <c r="AV277" s="13" t="s">
        <v>88</v>
      </c>
      <c r="AW277" s="13" t="s">
        <v>39</v>
      </c>
      <c r="AX277" s="13" t="s">
        <v>78</v>
      </c>
      <c r="AY277" s="239" t="s">
        <v>146</v>
      </c>
    </row>
    <row r="278" s="14" customFormat="1">
      <c r="A278" s="14"/>
      <c r="B278" s="244"/>
      <c r="C278" s="245"/>
      <c r="D278" s="221" t="s">
        <v>186</v>
      </c>
      <c r="E278" s="246" t="s">
        <v>32</v>
      </c>
      <c r="F278" s="247" t="s">
        <v>5174</v>
      </c>
      <c r="G278" s="245"/>
      <c r="H278" s="246" t="s">
        <v>32</v>
      </c>
      <c r="I278" s="248"/>
      <c r="J278" s="245"/>
      <c r="K278" s="245"/>
      <c r="L278" s="249"/>
      <c r="M278" s="250"/>
      <c r="N278" s="251"/>
      <c r="O278" s="251"/>
      <c r="P278" s="251"/>
      <c r="Q278" s="251"/>
      <c r="R278" s="251"/>
      <c r="S278" s="251"/>
      <c r="T278" s="25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3" t="s">
        <v>186</v>
      </c>
      <c r="AU278" s="253" t="s">
        <v>88</v>
      </c>
      <c r="AV278" s="14" t="s">
        <v>86</v>
      </c>
      <c r="AW278" s="14" t="s">
        <v>39</v>
      </c>
      <c r="AX278" s="14" t="s">
        <v>78</v>
      </c>
      <c r="AY278" s="253" t="s">
        <v>146</v>
      </c>
    </row>
    <row r="279" s="13" customFormat="1">
      <c r="A279" s="13"/>
      <c r="B279" s="229"/>
      <c r="C279" s="230"/>
      <c r="D279" s="221" t="s">
        <v>186</v>
      </c>
      <c r="E279" s="231" t="s">
        <v>32</v>
      </c>
      <c r="F279" s="232" t="s">
        <v>5204</v>
      </c>
      <c r="G279" s="230"/>
      <c r="H279" s="233">
        <v>12.5</v>
      </c>
      <c r="I279" s="234"/>
      <c r="J279" s="230"/>
      <c r="K279" s="230"/>
      <c r="L279" s="235"/>
      <c r="M279" s="236"/>
      <c r="N279" s="237"/>
      <c r="O279" s="237"/>
      <c r="P279" s="237"/>
      <c r="Q279" s="237"/>
      <c r="R279" s="237"/>
      <c r="S279" s="237"/>
      <c r="T279" s="238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9" t="s">
        <v>186</v>
      </c>
      <c r="AU279" s="239" t="s">
        <v>88</v>
      </c>
      <c r="AV279" s="13" t="s">
        <v>88</v>
      </c>
      <c r="AW279" s="13" t="s">
        <v>39</v>
      </c>
      <c r="AX279" s="13" t="s">
        <v>78</v>
      </c>
      <c r="AY279" s="239" t="s">
        <v>146</v>
      </c>
    </row>
    <row r="280" s="14" customFormat="1">
      <c r="A280" s="14"/>
      <c r="B280" s="244"/>
      <c r="C280" s="245"/>
      <c r="D280" s="221" t="s">
        <v>186</v>
      </c>
      <c r="E280" s="246" t="s">
        <v>32</v>
      </c>
      <c r="F280" s="247" t="s">
        <v>5176</v>
      </c>
      <c r="G280" s="245"/>
      <c r="H280" s="246" t="s">
        <v>32</v>
      </c>
      <c r="I280" s="248"/>
      <c r="J280" s="245"/>
      <c r="K280" s="245"/>
      <c r="L280" s="249"/>
      <c r="M280" s="250"/>
      <c r="N280" s="251"/>
      <c r="O280" s="251"/>
      <c r="P280" s="251"/>
      <c r="Q280" s="251"/>
      <c r="R280" s="251"/>
      <c r="S280" s="251"/>
      <c r="T280" s="25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3" t="s">
        <v>186</v>
      </c>
      <c r="AU280" s="253" t="s">
        <v>88</v>
      </c>
      <c r="AV280" s="14" t="s">
        <v>86</v>
      </c>
      <c r="AW280" s="14" t="s">
        <v>39</v>
      </c>
      <c r="AX280" s="14" t="s">
        <v>78</v>
      </c>
      <c r="AY280" s="253" t="s">
        <v>146</v>
      </c>
    </row>
    <row r="281" s="13" customFormat="1">
      <c r="A281" s="13"/>
      <c r="B281" s="229"/>
      <c r="C281" s="230"/>
      <c r="D281" s="221" t="s">
        <v>186</v>
      </c>
      <c r="E281" s="231" t="s">
        <v>32</v>
      </c>
      <c r="F281" s="232" t="s">
        <v>5205</v>
      </c>
      <c r="G281" s="230"/>
      <c r="H281" s="233">
        <v>5.5999999999999996</v>
      </c>
      <c r="I281" s="234"/>
      <c r="J281" s="230"/>
      <c r="K281" s="230"/>
      <c r="L281" s="235"/>
      <c r="M281" s="236"/>
      <c r="N281" s="237"/>
      <c r="O281" s="237"/>
      <c r="P281" s="237"/>
      <c r="Q281" s="237"/>
      <c r="R281" s="237"/>
      <c r="S281" s="237"/>
      <c r="T281" s="238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9" t="s">
        <v>186</v>
      </c>
      <c r="AU281" s="239" t="s">
        <v>88</v>
      </c>
      <c r="AV281" s="13" t="s">
        <v>88</v>
      </c>
      <c r="AW281" s="13" t="s">
        <v>39</v>
      </c>
      <c r="AX281" s="13" t="s">
        <v>78</v>
      </c>
      <c r="AY281" s="239" t="s">
        <v>146</v>
      </c>
    </row>
    <row r="282" s="14" customFormat="1">
      <c r="A282" s="14"/>
      <c r="B282" s="244"/>
      <c r="C282" s="245"/>
      <c r="D282" s="221" t="s">
        <v>186</v>
      </c>
      <c r="E282" s="246" t="s">
        <v>32</v>
      </c>
      <c r="F282" s="247" t="s">
        <v>5178</v>
      </c>
      <c r="G282" s="245"/>
      <c r="H282" s="246" t="s">
        <v>32</v>
      </c>
      <c r="I282" s="248"/>
      <c r="J282" s="245"/>
      <c r="K282" s="245"/>
      <c r="L282" s="249"/>
      <c r="M282" s="250"/>
      <c r="N282" s="251"/>
      <c r="O282" s="251"/>
      <c r="P282" s="251"/>
      <c r="Q282" s="251"/>
      <c r="R282" s="251"/>
      <c r="S282" s="251"/>
      <c r="T282" s="25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3" t="s">
        <v>186</v>
      </c>
      <c r="AU282" s="253" t="s">
        <v>88</v>
      </c>
      <c r="AV282" s="14" t="s">
        <v>86</v>
      </c>
      <c r="AW282" s="14" t="s">
        <v>39</v>
      </c>
      <c r="AX282" s="14" t="s">
        <v>78</v>
      </c>
      <c r="AY282" s="253" t="s">
        <v>146</v>
      </c>
    </row>
    <row r="283" s="13" customFormat="1">
      <c r="A283" s="13"/>
      <c r="B283" s="229"/>
      <c r="C283" s="230"/>
      <c r="D283" s="221" t="s">
        <v>186</v>
      </c>
      <c r="E283" s="231" t="s">
        <v>32</v>
      </c>
      <c r="F283" s="232" t="s">
        <v>5206</v>
      </c>
      <c r="G283" s="230"/>
      <c r="H283" s="233">
        <v>27.300000000000001</v>
      </c>
      <c r="I283" s="234"/>
      <c r="J283" s="230"/>
      <c r="K283" s="230"/>
      <c r="L283" s="235"/>
      <c r="M283" s="236"/>
      <c r="N283" s="237"/>
      <c r="O283" s="237"/>
      <c r="P283" s="237"/>
      <c r="Q283" s="237"/>
      <c r="R283" s="237"/>
      <c r="S283" s="237"/>
      <c r="T283" s="23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9" t="s">
        <v>186</v>
      </c>
      <c r="AU283" s="239" t="s">
        <v>88</v>
      </c>
      <c r="AV283" s="13" t="s">
        <v>88</v>
      </c>
      <c r="AW283" s="13" t="s">
        <v>39</v>
      </c>
      <c r="AX283" s="13" t="s">
        <v>78</v>
      </c>
      <c r="AY283" s="239" t="s">
        <v>146</v>
      </c>
    </row>
    <row r="284" s="15" customFormat="1">
      <c r="A284" s="15"/>
      <c r="B284" s="254"/>
      <c r="C284" s="255"/>
      <c r="D284" s="221" t="s">
        <v>186</v>
      </c>
      <c r="E284" s="256" t="s">
        <v>32</v>
      </c>
      <c r="F284" s="257" t="s">
        <v>256</v>
      </c>
      <c r="G284" s="255"/>
      <c r="H284" s="258">
        <v>86.900000000000006</v>
      </c>
      <c r="I284" s="259"/>
      <c r="J284" s="255"/>
      <c r="K284" s="255"/>
      <c r="L284" s="260"/>
      <c r="M284" s="261"/>
      <c r="N284" s="262"/>
      <c r="O284" s="262"/>
      <c r="P284" s="262"/>
      <c r="Q284" s="262"/>
      <c r="R284" s="262"/>
      <c r="S284" s="262"/>
      <c r="T284" s="263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4" t="s">
        <v>186</v>
      </c>
      <c r="AU284" s="264" t="s">
        <v>88</v>
      </c>
      <c r="AV284" s="15" t="s">
        <v>171</v>
      </c>
      <c r="AW284" s="15" t="s">
        <v>39</v>
      </c>
      <c r="AX284" s="15" t="s">
        <v>86</v>
      </c>
      <c r="AY284" s="264" t="s">
        <v>146</v>
      </c>
    </row>
    <row r="285" s="2" customFormat="1" ht="33" customHeight="1">
      <c r="A285" s="42"/>
      <c r="B285" s="43"/>
      <c r="C285" s="208" t="s">
        <v>558</v>
      </c>
      <c r="D285" s="208" t="s">
        <v>149</v>
      </c>
      <c r="E285" s="209" t="s">
        <v>5283</v>
      </c>
      <c r="F285" s="210" t="s">
        <v>5284</v>
      </c>
      <c r="G285" s="211" t="s">
        <v>294</v>
      </c>
      <c r="H285" s="212">
        <v>7.7999999999999998</v>
      </c>
      <c r="I285" s="213"/>
      <c r="J285" s="214">
        <f>ROUND(I285*H285,2)</f>
        <v>0</v>
      </c>
      <c r="K285" s="210" t="s">
        <v>152</v>
      </c>
      <c r="L285" s="48"/>
      <c r="M285" s="215" t="s">
        <v>32</v>
      </c>
      <c r="N285" s="216" t="s">
        <v>49</v>
      </c>
      <c r="O285" s="88"/>
      <c r="P285" s="217">
        <f>O285*H285</f>
        <v>0</v>
      </c>
      <c r="Q285" s="217">
        <v>0.13188</v>
      </c>
      <c r="R285" s="217">
        <f>Q285*H285</f>
        <v>1.028664</v>
      </c>
      <c r="S285" s="217">
        <v>0</v>
      </c>
      <c r="T285" s="218">
        <f>S285*H285</f>
        <v>0</v>
      </c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R285" s="219" t="s">
        <v>171</v>
      </c>
      <c r="AT285" s="219" t="s">
        <v>149</v>
      </c>
      <c r="AU285" s="219" t="s">
        <v>88</v>
      </c>
      <c r="AY285" s="20" t="s">
        <v>146</v>
      </c>
      <c r="BE285" s="220">
        <f>IF(N285="základní",J285,0)</f>
        <v>0</v>
      </c>
      <c r="BF285" s="220">
        <f>IF(N285="snížená",J285,0)</f>
        <v>0</v>
      </c>
      <c r="BG285" s="220">
        <f>IF(N285="zákl. přenesená",J285,0)</f>
        <v>0</v>
      </c>
      <c r="BH285" s="220">
        <f>IF(N285="sníž. přenesená",J285,0)</f>
        <v>0</v>
      </c>
      <c r="BI285" s="220">
        <f>IF(N285="nulová",J285,0)</f>
        <v>0</v>
      </c>
      <c r="BJ285" s="20" t="s">
        <v>86</v>
      </c>
      <c r="BK285" s="220">
        <f>ROUND(I285*H285,2)</f>
        <v>0</v>
      </c>
      <c r="BL285" s="20" t="s">
        <v>171</v>
      </c>
      <c r="BM285" s="219" t="s">
        <v>5285</v>
      </c>
    </row>
    <row r="286" s="2" customFormat="1">
      <c r="A286" s="42"/>
      <c r="B286" s="43"/>
      <c r="C286" s="44"/>
      <c r="D286" s="221" t="s">
        <v>155</v>
      </c>
      <c r="E286" s="44"/>
      <c r="F286" s="222" t="s">
        <v>5286</v>
      </c>
      <c r="G286" s="44"/>
      <c r="H286" s="44"/>
      <c r="I286" s="223"/>
      <c r="J286" s="44"/>
      <c r="K286" s="44"/>
      <c r="L286" s="48"/>
      <c r="M286" s="224"/>
      <c r="N286" s="225"/>
      <c r="O286" s="88"/>
      <c r="P286" s="88"/>
      <c r="Q286" s="88"/>
      <c r="R286" s="88"/>
      <c r="S286" s="88"/>
      <c r="T286" s="89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T286" s="20" t="s">
        <v>155</v>
      </c>
      <c r="AU286" s="20" t="s">
        <v>88</v>
      </c>
    </row>
    <row r="287" s="2" customFormat="1">
      <c r="A287" s="42"/>
      <c r="B287" s="43"/>
      <c r="C287" s="44"/>
      <c r="D287" s="226" t="s">
        <v>156</v>
      </c>
      <c r="E287" s="44"/>
      <c r="F287" s="227" t="s">
        <v>5287</v>
      </c>
      <c r="G287" s="44"/>
      <c r="H287" s="44"/>
      <c r="I287" s="223"/>
      <c r="J287" s="44"/>
      <c r="K287" s="44"/>
      <c r="L287" s="48"/>
      <c r="M287" s="224"/>
      <c r="N287" s="225"/>
      <c r="O287" s="88"/>
      <c r="P287" s="88"/>
      <c r="Q287" s="88"/>
      <c r="R287" s="88"/>
      <c r="S287" s="88"/>
      <c r="T287" s="89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T287" s="20" t="s">
        <v>156</v>
      </c>
      <c r="AU287" s="20" t="s">
        <v>88</v>
      </c>
    </row>
    <row r="288" s="14" customFormat="1">
      <c r="A288" s="14"/>
      <c r="B288" s="244"/>
      <c r="C288" s="245"/>
      <c r="D288" s="221" t="s">
        <v>186</v>
      </c>
      <c r="E288" s="246" t="s">
        <v>32</v>
      </c>
      <c r="F288" s="247" t="s">
        <v>5127</v>
      </c>
      <c r="G288" s="245"/>
      <c r="H288" s="246" t="s">
        <v>32</v>
      </c>
      <c r="I288" s="248"/>
      <c r="J288" s="245"/>
      <c r="K288" s="245"/>
      <c r="L288" s="249"/>
      <c r="M288" s="250"/>
      <c r="N288" s="251"/>
      <c r="O288" s="251"/>
      <c r="P288" s="251"/>
      <c r="Q288" s="251"/>
      <c r="R288" s="251"/>
      <c r="S288" s="251"/>
      <c r="T288" s="25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3" t="s">
        <v>186</v>
      </c>
      <c r="AU288" s="253" t="s">
        <v>88</v>
      </c>
      <c r="AV288" s="14" t="s">
        <v>86</v>
      </c>
      <c r="AW288" s="14" t="s">
        <v>39</v>
      </c>
      <c r="AX288" s="14" t="s">
        <v>78</v>
      </c>
      <c r="AY288" s="253" t="s">
        <v>146</v>
      </c>
    </row>
    <row r="289" s="13" customFormat="1">
      <c r="A289" s="13"/>
      <c r="B289" s="229"/>
      <c r="C289" s="230"/>
      <c r="D289" s="221" t="s">
        <v>186</v>
      </c>
      <c r="E289" s="231" t="s">
        <v>32</v>
      </c>
      <c r="F289" s="232" t="s">
        <v>5148</v>
      </c>
      <c r="G289" s="230"/>
      <c r="H289" s="233">
        <v>7.7999999999999998</v>
      </c>
      <c r="I289" s="234"/>
      <c r="J289" s="230"/>
      <c r="K289" s="230"/>
      <c r="L289" s="235"/>
      <c r="M289" s="236"/>
      <c r="N289" s="237"/>
      <c r="O289" s="237"/>
      <c r="P289" s="237"/>
      <c r="Q289" s="237"/>
      <c r="R289" s="237"/>
      <c r="S289" s="237"/>
      <c r="T289" s="238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9" t="s">
        <v>186</v>
      </c>
      <c r="AU289" s="239" t="s">
        <v>88</v>
      </c>
      <c r="AV289" s="13" t="s">
        <v>88</v>
      </c>
      <c r="AW289" s="13" t="s">
        <v>39</v>
      </c>
      <c r="AX289" s="13" t="s">
        <v>86</v>
      </c>
      <c r="AY289" s="239" t="s">
        <v>146</v>
      </c>
    </row>
    <row r="290" s="2" customFormat="1" ht="33" customHeight="1">
      <c r="A290" s="42"/>
      <c r="B290" s="43"/>
      <c r="C290" s="208" t="s">
        <v>568</v>
      </c>
      <c r="D290" s="208" t="s">
        <v>149</v>
      </c>
      <c r="E290" s="209" t="s">
        <v>5288</v>
      </c>
      <c r="F290" s="210" t="s">
        <v>5289</v>
      </c>
      <c r="G290" s="211" t="s">
        <v>294</v>
      </c>
      <c r="H290" s="212">
        <v>7.7999999999999998</v>
      </c>
      <c r="I290" s="213"/>
      <c r="J290" s="214">
        <f>ROUND(I290*H290,2)</f>
        <v>0</v>
      </c>
      <c r="K290" s="210" t="s">
        <v>152</v>
      </c>
      <c r="L290" s="48"/>
      <c r="M290" s="215" t="s">
        <v>32</v>
      </c>
      <c r="N290" s="216" t="s">
        <v>49</v>
      </c>
      <c r="O290" s="88"/>
      <c r="P290" s="217">
        <f>O290*H290</f>
        <v>0</v>
      </c>
      <c r="Q290" s="217">
        <v>0.20745</v>
      </c>
      <c r="R290" s="217">
        <f>Q290*H290</f>
        <v>1.6181099999999999</v>
      </c>
      <c r="S290" s="217">
        <v>0</v>
      </c>
      <c r="T290" s="218">
        <f>S290*H290</f>
        <v>0</v>
      </c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R290" s="219" t="s">
        <v>171</v>
      </c>
      <c r="AT290" s="219" t="s">
        <v>149</v>
      </c>
      <c r="AU290" s="219" t="s">
        <v>88</v>
      </c>
      <c r="AY290" s="20" t="s">
        <v>146</v>
      </c>
      <c r="BE290" s="220">
        <f>IF(N290="základní",J290,0)</f>
        <v>0</v>
      </c>
      <c r="BF290" s="220">
        <f>IF(N290="snížená",J290,0)</f>
        <v>0</v>
      </c>
      <c r="BG290" s="220">
        <f>IF(N290="zákl. přenesená",J290,0)</f>
        <v>0</v>
      </c>
      <c r="BH290" s="220">
        <f>IF(N290="sníž. přenesená",J290,0)</f>
        <v>0</v>
      </c>
      <c r="BI290" s="220">
        <f>IF(N290="nulová",J290,0)</f>
        <v>0</v>
      </c>
      <c r="BJ290" s="20" t="s">
        <v>86</v>
      </c>
      <c r="BK290" s="220">
        <f>ROUND(I290*H290,2)</f>
        <v>0</v>
      </c>
      <c r="BL290" s="20" t="s">
        <v>171</v>
      </c>
      <c r="BM290" s="219" t="s">
        <v>5290</v>
      </c>
    </row>
    <row r="291" s="2" customFormat="1">
      <c r="A291" s="42"/>
      <c r="B291" s="43"/>
      <c r="C291" s="44"/>
      <c r="D291" s="221" t="s">
        <v>155</v>
      </c>
      <c r="E291" s="44"/>
      <c r="F291" s="222" t="s">
        <v>5291</v>
      </c>
      <c r="G291" s="44"/>
      <c r="H291" s="44"/>
      <c r="I291" s="223"/>
      <c r="J291" s="44"/>
      <c r="K291" s="44"/>
      <c r="L291" s="48"/>
      <c r="M291" s="224"/>
      <c r="N291" s="225"/>
      <c r="O291" s="88"/>
      <c r="P291" s="88"/>
      <c r="Q291" s="88"/>
      <c r="R291" s="88"/>
      <c r="S291" s="88"/>
      <c r="T291" s="89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T291" s="20" t="s">
        <v>155</v>
      </c>
      <c r="AU291" s="20" t="s">
        <v>88</v>
      </c>
    </row>
    <row r="292" s="2" customFormat="1">
      <c r="A292" s="42"/>
      <c r="B292" s="43"/>
      <c r="C292" s="44"/>
      <c r="D292" s="226" t="s">
        <v>156</v>
      </c>
      <c r="E292" s="44"/>
      <c r="F292" s="227" t="s">
        <v>5292</v>
      </c>
      <c r="G292" s="44"/>
      <c r="H292" s="44"/>
      <c r="I292" s="223"/>
      <c r="J292" s="44"/>
      <c r="K292" s="44"/>
      <c r="L292" s="48"/>
      <c r="M292" s="224"/>
      <c r="N292" s="225"/>
      <c r="O292" s="88"/>
      <c r="P292" s="88"/>
      <c r="Q292" s="88"/>
      <c r="R292" s="88"/>
      <c r="S292" s="88"/>
      <c r="T292" s="89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T292" s="20" t="s">
        <v>156</v>
      </c>
      <c r="AU292" s="20" t="s">
        <v>88</v>
      </c>
    </row>
    <row r="293" s="14" customFormat="1">
      <c r="A293" s="14"/>
      <c r="B293" s="244"/>
      <c r="C293" s="245"/>
      <c r="D293" s="221" t="s">
        <v>186</v>
      </c>
      <c r="E293" s="246" t="s">
        <v>32</v>
      </c>
      <c r="F293" s="247" t="s">
        <v>5127</v>
      </c>
      <c r="G293" s="245"/>
      <c r="H293" s="246" t="s">
        <v>32</v>
      </c>
      <c r="I293" s="248"/>
      <c r="J293" s="245"/>
      <c r="K293" s="245"/>
      <c r="L293" s="249"/>
      <c r="M293" s="250"/>
      <c r="N293" s="251"/>
      <c r="O293" s="251"/>
      <c r="P293" s="251"/>
      <c r="Q293" s="251"/>
      <c r="R293" s="251"/>
      <c r="S293" s="251"/>
      <c r="T293" s="25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3" t="s">
        <v>186</v>
      </c>
      <c r="AU293" s="253" t="s">
        <v>88</v>
      </c>
      <c r="AV293" s="14" t="s">
        <v>86</v>
      </c>
      <c r="AW293" s="14" t="s">
        <v>39</v>
      </c>
      <c r="AX293" s="14" t="s">
        <v>78</v>
      </c>
      <c r="AY293" s="253" t="s">
        <v>146</v>
      </c>
    </row>
    <row r="294" s="13" customFormat="1">
      <c r="A294" s="13"/>
      <c r="B294" s="229"/>
      <c r="C294" s="230"/>
      <c r="D294" s="221" t="s">
        <v>186</v>
      </c>
      <c r="E294" s="231" t="s">
        <v>32</v>
      </c>
      <c r="F294" s="232" t="s">
        <v>5148</v>
      </c>
      <c r="G294" s="230"/>
      <c r="H294" s="233">
        <v>7.7999999999999998</v>
      </c>
      <c r="I294" s="234"/>
      <c r="J294" s="230"/>
      <c r="K294" s="230"/>
      <c r="L294" s="235"/>
      <c r="M294" s="236"/>
      <c r="N294" s="237"/>
      <c r="O294" s="237"/>
      <c r="P294" s="237"/>
      <c r="Q294" s="237"/>
      <c r="R294" s="237"/>
      <c r="S294" s="237"/>
      <c r="T294" s="238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9" t="s">
        <v>186</v>
      </c>
      <c r="AU294" s="239" t="s">
        <v>88</v>
      </c>
      <c r="AV294" s="13" t="s">
        <v>88</v>
      </c>
      <c r="AW294" s="13" t="s">
        <v>39</v>
      </c>
      <c r="AX294" s="13" t="s">
        <v>86</v>
      </c>
      <c r="AY294" s="239" t="s">
        <v>146</v>
      </c>
    </row>
    <row r="295" s="2" customFormat="1" ht="24.15" customHeight="1">
      <c r="A295" s="42"/>
      <c r="B295" s="43"/>
      <c r="C295" s="208" t="s">
        <v>574</v>
      </c>
      <c r="D295" s="208" t="s">
        <v>149</v>
      </c>
      <c r="E295" s="209" t="s">
        <v>5293</v>
      </c>
      <c r="F295" s="210" t="s">
        <v>5294</v>
      </c>
      <c r="G295" s="211" t="s">
        <v>294</v>
      </c>
      <c r="H295" s="212">
        <v>2.7599999999999998</v>
      </c>
      <c r="I295" s="213"/>
      <c r="J295" s="214">
        <f>ROUND(I295*H295,2)</f>
        <v>0</v>
      </c>
      <c r="K295" s="210" t="s">
        <v>5295</v>
      </c>
      <c r="L295" s="48"/>
      <c r="M295" s="215" t="s">
        <v>32</v>
      </c>
      <c r="N295" s="216" t="s">
        <v>49</v>
      </c>
      <c r="O295" s="88"/>
      <c r="P295" s="217">
        <f>O295*H295</f>
        <v>0</v>
      </c>
      <c r="Q295" s="217">
        <v>0.1837</v>
      </c>
      <c r="R295" s="217">
        <f>Q295*H295</f>
        <v>0.50701200000000002</v>
      </c>
      <c r="S295" s="217">
        <v>0</v>
      </c>
      <c r="T295" s="218">
        <f>S295*H295</f>
        <v>0</v>
      </c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R295" s="219" t="s">
        <v>171</v>
      </c>
      <c r="AT295" s="219" t="s">
        <v>149</v>
      </c>
      <c r="AU295" s="219" t="s">
        <v>88</v>
      </c>
      <c r="AY295" s="20" t="s">
        <v>146</v>
      </c>
      <c r="BE295" s="220">
        <f>IF(N295="základní",J295,0)</f>
        <v>0</v>
      </c>
      <c r="BF295" s="220">
        <f>IF(N295="snížená",J295,0)</f>
        <v>0</v>
      </c>
      <c r="BG295" s="220">
        <f>IF(N295="zákl. přenesená",J295,0)</f>
        <v>0</v>
      </c>
      <c r="BH295" s="220">
        <f>IF(N295="sníž. přenesená",J295,0)</f>
        <v>0</v>
      </c>
      <c r="BI295" s="220">
        <f>IF(N295="nulová",J295,0)</f>
        <v>0</v>
      </c>
      <c r="BJ295" s="20" t="s">
        <v>86</v>
      </c>
      <c r="BK295" s="220">
        <f>ROUND(I295*H295,2)</f>
        <v>0</v>
      </c>
      <c r="BL295" s="20" t="s">
        <v>171</v>
      </c>
      <c r="BM295" s="219" t="s">
        <v>5296</v>
      </c>
    </row>
    <row r="296" s="2" customFormat="1">
      <c r="A296" s="42"/>
      <c r="B296" s="43"/>
      <c r="C296" s="44"/>
      <c r="D296" s="221" t="s">
        <v>155</v>
      </c>
      <c r="E296" s="44"/>
      <c r="F296" s="222" t="s">
        <v>5297</v>
      </c>
      <c r="G296" s="44"/>
      <c r="H296" s="44"/>
      <c r="I296" s="223"/>
      <c r="J296" s="44"/>
      <c r="K296" s="44"/>
      <c r="L296" s="48"/>
      <c r="M296" s="224"/>
      <c r="N296" s="225"/>
      <c r="O296" s="88"/>
      <c r="P296" s="88"/>
      <c r="Q296" s="88"/>
      <c r="R296" s="88"/>
      <c r="S296" s="88"/>
      <c r="T296" s="89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T296" s="20" t="s">
        <v>155</v>
      </c>
      <c r="AU296" s="20" t="s">
        <v>88</v>
      </c>
    </row>
    <row r="297" s="14" customFormat="1">
      <c r="A297" s="14"/>
      <c r="B297" s="244"/>
      <c r="C297" s="245"/>
      <c r="D297" s="221" t="s">
        <v>186</v>
      </c>
      <c r="E297" s="246" t="s">
        <v>32</v>
      </c>
      <c r="F297" s="247" t="s">
        <v>5127</v>
      </c>
      <c r="G297" s="245"/>
      <c r="H297" s="246" t="s">
        <v>32</v>
      </c>
      <c r="I297" s="248"/>
      <c r="J297" s="245"/>
      <c r="K297" s="245"/>
      <c r="L297" s="249"/>
      <c r="M297" s="250"/>
      <c r="N297" s="251"/>
      <c r="O297" s="251"/>
      <c r="P297" s="251"/>
      <c r="Q297" s="251"/>
      <c r="R297" s="251"/>
      <c r="S297" s="251"/>
      <c r="T297" s="25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3" t="s">
        <v>186</v>
      </c>
      <c r="AU297" s="253" t="s">
        <v>88</v>
      </c>
      <c r="AV297" s="14" t="s">
        <v>86</v>
      </c>
      <c r="AW297" s="14" t="s">
        <v>39</v>
      </c>
      <c r="AX297" s="14" t="s">
        <v>78</v>
      </c>
      <c r="AY297" s="253" t="s">
        <v>146</v>
      </c>
    </row>
    <row r="298" s="13" customFormat="1">
      <c r="A298" s="13"/>
      <c r="B298" s="229"/>
      <c r="C298" s="230"/>
      <c r="D298" s="221" t="s">
        <v>186</v>
      </c>
      <c r="E298" s="231" t="s">
        <v>32</v>
      </c>
      <c r="F298" s="232" t="s">
        <v>5136</v>
      </c>
      <c r="G298" s="230"/>
      <c r="H298" s="233">
        <v>2.7599999999999998</v>
      </c>
      <c r="I298" s="234"/>
      <c r="J298" s="230"/>
      <c r="K298" s="230"/>
      <c r="L298" s="235"/>
      <c r="M298" s="236"/>
      <c r="N298" s="237"/>
      <c r="O298" s="237"/>
      <c r="P298" s="237"/>
      <c r="Q298" s="237"/>
      <c r="R298" s="237"/>
      <c r="S298" s="237"/>
      <c r="T298" s="238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9" t="s">
        <v>186</v>
      </c>
      <c r="AU298" s="239" t="s">
        <v>88</v>
      </c>
      <c r="AV298" s="13" t="s">
        <v>88</v>
      </c>
      <c r="AW298" s="13" t="s">
        <v>39</v>
      </c>
      <c r="AX298" s="13" t="s">
        <v>86</v>
      </c>
      <c r="AY298" s="239" t="s">
        <v>146</v>
      </c>
    </row>
    <row r="299" s="2" customFormat="1" ht="16.5" customHeight="1">
      <c r="A299" s="42"/>
      <c r="B299" s="43"/>
      <c r="C299" s="265" t="s">
        <v>580</v>
      </c>
      <c r="D299" s="265" t="s">
        <v>286</v>
      </c>
      <c r="E299" s="266" t="s">
        <v>5298</v>
      </c>
      <c r="F299" s="267" t="s">
        <v>5299</v>
      </c>
      <c r="G299" s="268" t="s">
        <v>294</v>
      </c>
      <c r="H299" s="269">
        <v>0.55200000000000005</v>
      </c>
      <c r="I299" s="270"/>
      <c r="J299" s="271">
        <f>ROUND(I299*H299,2)</f>
        <v>0</v>
      </c>
      <c r="K299" s="267" t="s">
        <v>152</v>
      </c>
      <c r="L299" s="272"/>
      <c r="M299" s="273" t="s">
        <v>32</v>
      </c>
      <c r="N299" s="274" t="s">
        <v>49</v>
      </c>
      <c r="O299" s="88"/>
      <c r="P299" s="217">
        <f>O299*H299</f>
        <v>0</v>
      </c>
      <c r="Q299" s="217">
        <v>0.222</v>
      </c>
      <c r="R299" s="217">
        <f>Q299*H299</f>
        <v>0.12254400000000001</v>
      </c>
      <c r="S299" s="217">
        <v>0</v>
      </c>
      <c r="T299" s="218">
        <f>S299*H299</f>
        <v>0</v>
      </c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R299" s="219" t="s">
        <v>277</v>
      </c>
      <c r="AT299" s="219" t="s">
        <v>286</v>
      </c>
      <c r="AU299" s="219" t="s">
        <v>88</v>
      </c>
      <c r="AY299" s="20" t="s">
        <v>146</v>
      </c>
      <c r="BE299" s="220">
        <f>IF(N299="základní",J299,0)</f>
        <v>0</v>
      </c>
      <c r="BF299" s="220">
        <f>IF(N299="snížená",J299,0)</f>
        <v>0</v>
      </c>
      <c r="BG299" s="220">
        <f>IF(N299="zákl. přenesená",J299,0)</f>
        <v>0</v>
      </c>
      <c r="BH299" s="220">
        <f>IF(N299="sníž. přenesená",J299,0)</f>
        <v>0</v>
      </c>
      <c r="BI299" s="220">
        <f>IF(N299="nulová",J299,0)</f>
        <v>0</v>
      </c>
      <c r="BJ299" s="20" t="s">
        <v>86</v>
      </c>
      <c r="BK299" s="220">
        <f>ROUND(I299*H299,2)</f>
        <v>0</v>
      </c>
      <c r="BL299" s="20" t="s">
        <v>171</v>
      </c>
      <c r="BM299" s="219" t="s">
        <v>5300</v>
      </c>
    </row>
    <row r="300" s="2" customFormat="1">
      <c r="A300" s="42"/>
      <c r="B300" s="43"/>
      <c r="C300" s="44"/>
      <c r="D300" s="221" t="s">
        <v>155</v>
      </c>
      <c r="E300" s="44"/>
      <c r="F300" s="222" t="s">
        <v>5299</v>
      </c>
      <c r="G300" s="44"/>
      <c r="H300" s="44"/>
      <c r="I300" s="223"/>
      <c r="J300" s="44"/>
      <c r="K300" s="44"/>
      <c r="L300" s="48"/>
      <c r="M300" s="224"/>
      <c r="N300" s="225"/>
      <c r="O300" s="88"/>
      <c r="P300" s="88"/>
      <c r="Q300" s="88"/>
      <c r="R300" s="88"/>
      <c r="S300" s="88"/>
      <c r="T300" s="89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T300" s="20" t="s">
        <v>155</v>
      </c>
      <c r="AU300" s="20" t="s">
        <v>88</v>
      </c>
    </row>
    <row r="301" s="2" customFormat="1">
      <c r="A301" s="42"/>
      <c r="B301" s="43"/>
      <c r="C301" s="44"/>
      <c r="D301" s="221" t="s">
        <v>162</v>
      </c>
      <c r="E301" s="44"/>
      <c r="F301" s="228" t="s">
        <v>5301</v>
      </c>
      <c r="G301" s="44"/>
      <c r="H301" s="44"/>
      <c r="I301" s="223"/>
      <c r="J301" s="44"/>
      <c r="K301" s="44"/>
      <c r="L301" s="48"/>
      <c r="M301" s="224"/>
      <c r="N301" s="225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0" t="s">
        <v>162</v>
      </c>
      <c r="AU301" s="20" t="s">
        <v>88</v>
      </c>
    </row>
    <row r="302" s="13" customFormat="1">
      <c r="A302" s="13"/>
      <c r="B302" s="229"/>
      <c r="C302" s="230"/>
      <c r="D302" s="221" t="s">
        <v>186</v>
      </c>
      <c r="E302" s="230"/>
      <c r="F302" s="232" t="s">
        <v>5302</v>
      </c>
      <c r="G302" s="230"/>
      <c r="H302" s="233">
        <v>0.55200000000000005</v>
      </c>
      <c r="I302" s="234"/>
      <c r="J302" s="230"/>
      <c r="K302" s="230"/>
      <c r="L302" s="235"/>
      <c r="M302" s="236"/>
      <c r="N302" s="237"/>
      <c r="O302" s="237"/>
      <c r="P302" s="237"/>
      <c r="Q302" s="237"/>
      <c r="R302" s="237"/>
      <c r="S302" s="237"/>
      <c r="T302" s="238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9" t="s">
        <v>186</v>
      </c>
      <c r="AU302" s="239" t="s">
        <v>88</v>
      </c>
      <c r="AV302" s="13" t="s">
        <v>88</v>
      </c>
      <c r="AW302" s="13" t="s">
        <v>4</v>
      </c>
      <c r="AX302" s="13" t="s">
        <v>86</v>
      </c>
      <c r="AY302" s="239" t="s">
        <v>146</v>
      </c>
    </row>
    <row r="303" s="2" customFormat="1" ht="24.15" customHeight="1">
      <c r="A303" s="42"/>
      <c r="B303" s="43"/>
      <c r="C303" s="208" t="s">
        <v>592</v>
      </c>
      <c r="D303" s="208" t="s">
        <v>149</v>
      </c>
      <c r="E303" s="209" t="s">
        <v>4816</v>
      </c>
      <c r="F303" s="210" t="s">
        <v>4817</v>
      </c>
      <c r="G303" s="211" t="s">
        <v>294</v>
      </c>
      <c r="H303" s="212">
        <v>18.382999999999999</v>
      </c>
      <c r="I303" s="213"/>
      <c r="J303" s="214">
        <f>ROUND(I303*H303,2)</f>
        <v>0</v>
      </c>
      <c r="K303" s="210" t="s">
        <v>152</v>
      </c>
      <c r="L303" s="48"/>
      <c r="M303" s="215" t="s">
        <v>32</v>
      </c>
      <c r="N303" s="216" t="s">
        <v>49</v>
      </c>
      <c r="O303" s="88"/>
      <c r="P303" s="217">
        <f>O303*H303</f>
        <v>0</v>
      </c>
      <c r="Q303" s="217">
        <v>0.089219999999999994</v>
      </c>
      <c r="R303" s="217">
        <f>Q303*H303</f>
        <v>1.6401312599999998</v>
      </c>
      <c r="S303" s="217">
        <v>0</v>
      </c>
      <c r="T303" s="218">
        <f>S303*H303</f>
        <v>0</v>
      </c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R303" s="219" t="s">
        <v>171</v>
      </c>
      <c r="AT303" s="219" t="s">
        <v>149</v>
      </c>
      <c r="AU303" s="219" t="s">
        <v>88</v>
      </c>
      <c r="AY303" s="20" t="s">
        <v>146</v>
      </c>
      <c r="BE303" s="220">
        <f>IF(N303="základní",J303,0)</f>
        <v>0</v>
      </c>
      <c r="BF303" s="220">
        <f>IF(N303="snížená",J303,0)</f>
        <v>0</v>
      </c>
      <c r="BG303" s="220">
        <f>IF(N303="zákl. přenesená",J303,0)</f>
        <v>0</v>
      </c>
      <c r="BH303" s="220">
        <f>IF(N303="sníž. přenesená",J303,0)</f>
        <v>0</v>
      </c>
      <c r="BI303" s="220">
        <f>IF(N303="nulová",J303,0)</f>
        <v>0</v>
      </c>
      <c r="BJ303" s="20" t="s">
        <v>86</v>
      </c>
      <c r="BK303" s="220">
        <f>ROUND(I303*H303,2)</f>
        <v>0</v>
      </c>
      <c r="BL303" s="20" t="s">
        <v>171</v>
      </c>
      <c r="BM303" s="219" t="s">
        <v>5303</v>
      </c>
    </row>
    <row r="304" s="2" customFormat="1">
      <c r="A304" s="42"/>
      <c r="B304" s="43"/>
      <c r="C304" s="44"/>
      <c r="D304" s="221" t="s">
        <v>155</v>
      </c>
      <c r="E304" s="44"/>
      <c r="F304" s="222" t="s">
        <v>4819</v>
      </c>
      <c r="G304" s="44"/>
      <c r="H304" s="44"/>
      <c r="I304" s="223"/>
      <c r="J304" s="44"/>
      <c r="K304" s="44"/>
      <c r="L304" s="48"/>
      <c r="M304" s="224"/>
      <c r="N304" s="225"/>
      <c r="O304" s="88"/>
      <c r="P304" s="88"/>
      <c r="Q304" s="88"/>
      <c r="R304" s="88"/>
      <c r="S304" s="88"/>
      <c r="T304" s="89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T304" s="20" t="s">
        <v>155</v>
      </c>
      <c r="AU304" s="20" t="s">
        <v>88</v>
      </c>
    </row>
    <row r="305" s="2" customFormat="1">
      <c r="A305" s="42"/>
      <c r="B305" s="43"/>
      <c r="C305" s="44"/>
      <c r="D305" s="226" t="s">
        <v>156</v>
      </c>
      <c r="E305" s="44"/>
      <c r="F305" s="227" t="s">
        <v>4820</v>
      </c>
      <c r="G305" s="44"/>
      <c r="H305" s="44"/>
      <c r="I305" s="223"/>
      <c r="J305" s="44"/>
      <c r="K305" s="44"/>
      <c r="L305" s="48"/>
      <c r="M305" s="224"/>
      <c r="N305" s="225"/>
      <c r="O305" s="88"/>
      <c r="P305" s="88"/>
      <c r="Q305" s="88"/>
      <c r="R305" s="88"/>
      <c r="S305" s="88"/>
      <c r="T305" s="89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T305" s="20" t="s">
        <v>156</v>
      </c>
      <c r="AU305" s="20" t="s">
        <v>88</v>
      </c>
    </row>
    <row r="306" s="14" customFormat="1">
      <c r="A306" s="14"/>
      <c r="B306" s="244"/>
      <c r="C306" s="245"/>
      <c r="D306" s="221" t="s">
        <v>186</v>
      </c>
      <c r="E306" s="246" t="s">
        <v>32</v>
      </c>
      <c r="F306" s="247" t="s">
        <v>5304</v>
      </c>
      <c r="G306" s="245"/>
      <c r="H306" s="246" t="s">
        <v>32</v>
      </c>
      <c r="I306" s="248"/>
      <c r="J306" s="245"/>
      <c r="K306" s="245"/>
      <c r="L306" s="249"/>
      <c r="M306" s="250"/>
      <c r="N306" s="251"/>
      <c r="O306" s="251"/>
      <c r="P306" s="251"/>
      <c r="Q306" s="251"/>
      <c r="R306" s="251"/>
      <c r="S306" s="251"/>
      <c r="T306" s="25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3" t="s">
        <v>186</v>
      </c>
      <c r="AU306" s="253" t="s">
        <v>88</v>
      </c>
      <c r="AV306" s="14" t="s">
        <v>86</v>
      </c>
      <c r="AW306" s="14" t="s">
        <v>39</v>
      </c>
      <c r="AX306" s="14" t="s">
        <v>78</v>
      </c>
      <c r="AY306" s="253" t="s">
        <v>146</v>
      </c>
    </row>
    <row r="307" s="13" customFormat="1">
      <c r="A307" s="13"/>
      <c r="B307" s="229"/>
      <c r="C307" s="230"/>
      <c r="D307" s="221" t="s">
        <v>186</v>
      </c>
      <c r="E307" s="231" t="s">
        <v>32</v>
      </c>
      <c r="F307" s="232" t="s">
        <v>5135</v>
      </c>
      <c r="G307" s="230"/>
      <c r="H307" s="233">
        <v>18.382999999999999</v>
      </c>
      <c r="I307" s="234"/>
      <c r="J307" s="230"/>
      <c r="K307" s="230"/>
      <c r="L307" s="235"/>
      <c r="M307" s="236"/>
      <c r="N307" s="237"/>
      <c r="O307" s="237"/>
      <c r="P307" s="237"/>
      <c r="Q307" s="237"/>
      <c r="R307" s="237"/>
      <c r="S307" s="237"/>
      <c r="T307" s="238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9" t="s">
        <v>186</v>
      </c>
      <c r="AU307" s="239" t="s">
        <v>88</v>
      </c>
      <c r="AV307" s="13" t="s">
        <v>88</v>
      </c>
      <c r="AW307" s="13" t="s">
        <v>39</v>
      </c>
      <c r="AX307" s="13" t="s">
        <v>86</v>
      </c>
      <c r="AY307" s="239" t="s">
        <v>146</v>
      </c>
    </row>
    <row r="308" s="2" customFormat="1" ht="21.75" customHeight="1">
      <c r="A308" s="42"/>
      <c r="B308" s="43"/>
      <c r="C308" s="265" t="s">
        <v>630</v>
      </c>
      <c r="D308" s="265" t="s">
        <v>286</v>
      </c>
      <c r="E308" s="266" t="s">
        <v>4822</v>
      </c>
      <c r="F308" s="267" t="s">
        <v>4823</v>
      </c>
      <c r="G308" s="268" t="s">
        <v>294</v>
      </c>
      <c r="H308" s="269">
        <v>3.677</v>
      </c>
      <c r="I308" s="270"/>
      <c r="J308" s="271">
        <f>ROUND(I308*H308,2)</f>
        <v>0</v>
      </c>
      <c r="K308" s="267" t="s">
        <v>152</v>
      </c>
      <c r="L308" s="272"/>
      <c r="M308" s="273" t="s">
        <v>32</v>
      </c>
      <c r="N308" s="274" t="s">
        <v>49</v>
      </c>
      <c r="O308" s="88"/>
      <c r="P308" s="217">
        <f>O308*H308</f>
        <v>0</v>
      </c>
      <c r="Q308" s="217">
        <v>0.13100000000000001</v>
      </c>
      <c r="R308" s="217">
        <f>Q308*H308</f>
        <v>0.48168700000000003</v>
      </c>
      <c r="S308" s="217">
        <v>0</v>
      </c>
      <c r="T308" s="218">
        <f>S308*H308</f>
        <v>0</v>
      </c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R308" s="219" t="s">
        <v>277</v>
      </c>
      <c r="AT308" s="219" t="s">
        <v>286</v>
      </c>
      <c r="AU308" s="219" t="s">
        <v>88</v>
      </c>
      <c r="AY308" s="20" t="s">
        <v>146</v>
      </c>
      <c r="BE308" s="220">
        <f>IF(N308="základní",J308,0)</f>
        <v>0</v>
      </c>
      <c r="BF308" s="220">
        <f>IF(N308="snížená",J308,0)</f>
        <v>0</v>
      </c>
      <c r="BG308" s="220">
        <f>IF(N308="zákl. přenesená",J308,0)</f>
        <v>0</v>
      </c>
      <c r="BH308" s="220">
        <f>IF(N308="sníž. přenesená",J308,0)</f>
        <v>0</v>
      </c>
      <c r="BI308" s="220">
        <f>IF(N308="nulová",J308,0)</f>
        <v>0</v>
      </c>
      <c r="BJ308" s="20" t="s">
        <v>86</v>
      </c>
      <c r="BK308" s="220">
        <f>ROUND(I308*H308,2)</f>
        <v>0</v>
      </c>
      <c r="BL308" s="20" t="s">
        <v>171</v>
      </c>
      <c r="BM308" s="219" t="s">
        <v>5305</v>
      </c>
    </row>
    <row r="309" s="2" customFormat="1">
      <c r="A309" s="42"/>
      <c r="B309" s="43"/>
      <c r="C309" s="44"/>
      <c r="D309" s="221" t="s">
        <v>155</v>
      </c>
      <c r="E309" s="44"/>
      <c r="F309" s="222" t="s">
        <v>4823</v>
      </c>
      <c r="G309" s="44"/>
      <c r="H309" s="44"/>
      <c r="I309" s="223"/>
      <c r="J309" s="44"/>
      <c r="K309" s="44"/>
      <c r="L309" s="48"/>
      <c r="M309" s="224"/>
      <c r="N309" s="225"/>
      <c r="O309" s="88"/>
      <c r="P309" s="88"/>
      <c r="Q309" s="88"/>
      <c r="R309" s="88"/>
      <c r="S309" s="88"/>
      <c r="T309" s="89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T309" s="20" t="s">
        <v>155</v>
      </c>
      <c r="AU309" s="20" t="s">
        <v>88</v>
      </c>
    </row>
    <row r="310" s="2" customFormat="1">
      <c r="A310" s="42"/>
      <c r="B310" s="43"/>
      <c r="C310" s="44"/>
      <c r="D310" s="221" t="s">
        <v>162</v>
      </c>
      <c r="E310" s="44"/>
      <c r="F310" s="228" t="s">
        <v>5306</v>
      </c>
      <c r="G310" s="44"/>
      <c r="H310" s="44"/>
      <c r="I310" s="223"/>
      <c r="J310" s="44"/>
      <c r="K310" s="44"/>
      <c r="L310" s="48"/>
      <c r="M310" s="224"/>
      <c r="N310" s="225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0" t="s">
        <v>162</v>
      </c>
      <c r="AU310" s="20" t="s">
        <v>88</v>
      </c>
    </row>
    <row r="311" s="13" customFormat="1">
      <c r="A311" s="13"/>
      <c r="B311" s="229"/>
      <c r="C311" s="230"/>
      <c r="D311" s="221" t="s">
        <v>186</v>
      </c>
      <c r="E311" s="230"/>
      <c r="F311" s="232" t="s">
        <v>5307</v>
      </c>
      <c r="G311" s="230"/>
      <c r="H311" s="233">
        <v>3.677</v>
      </c>
      <c r="I311" s="234"/>
      <c r="J311" s="230"/>
      <c r="K311" s="230"/>
      <c r="L311" s="235"/>
      <c r="M311" s="236"/>
      <c r="N311" s="237"/>
      <c r="O311" s="237"/>
      <c r="P311" s="237"/>
      <c r="Q311" s="237"/>
      <c r="R311" s="237"/>
      <c r="S311" s="237"/>
      <c r="T311" s="238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9" t="s">
        <v>186</v>
      </c>
      <c r="AU311" s="239" t="s">
        <v>88</v>
      </c>
      <c r="AV311" s="13" t="s">
        <v>88</v>
      </c>
      <c r="AW311" s="13" t="s">
        <v>4</v>
      </c>
      <c r="AX311" s="13" t="s">
        <v>86</v>
      </c>
      <c r="AY311" s="239" t="s">
        <v>146</v>
      </c>
    </row>
    <row r="312" s="2" customFormat="1" ht="24.15" customHeight="1">
      <c r="A312" s="42"/>
      <c r="B312" s="43"/>
      <c r="C312" s="208" t="s">
        <v>637</v>
      </c>
      <c r="D312" s="208" t="s">
        <v>149</v>
      </c>
      <c r="E312" s="209" t="s">
        <v>4816</v>
      </c>
      <c r="F312" s="210" t="s">
        <v>4817</v>
      </c>
      <c r="G312" s="211" t="s">
        <v>294</v>
      </c>
      <c r="H312" s="212">
        <v>86.900000000000006</v>
      </c>
      <c r="I312" s="213"/>
      <c r="J312" s="214">
        <f>ROUND(I312*H312,2)</f>
        <v>0</v>
      </c>
      <c r="K312" s="210" t="s">
        <v>152</v>
      </c>
      <c r="L312" s="48"/>
      <c r="M312" s="215" t="s">
        <v>32</v>
      </c>
      <c r="N312" s="216" t="s">
        <v>49</v>
      </c>
      <c r="O312" s="88"/>
      <c r="P312" s="217">
        <f>O312*H312</f>
        <v>0</v>
      </c>
      <c r="Q312" s="217">
        <v>0.089219999999999994</v>
      </c>
      <c r="R312" s="217">
        <f>Q312*H312</f>
        <v>7.7532180000000004</v>
      </c>
      <c r="S312" s="217">
        <v>0</v>
      </c>
      <c r="T312" s="218">
        <f>S312*H312</f>
        <v>0</v>
      </c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R312" s="219" t="s">
        <v>171</v>
      </c>
      <c r="AT312" s="219" t="s">
        <v>149</v>
      </c>
      <c r="AU312" s="219" t="s">
        <v>88</v>
      </c>
      <c r="AY312" s="20" t="s">
        <v>146</v>
      </c>
      <c r="BE312" s="220">
        <f>IF(N312="základní",J312,0)</f>
        <v>0</v>
      </c>
      <c r="BF312" s="220">
        <f>IF(N312="snížená",J312,0)</f>
        <v>0</v>
      </c>
      <c r="BG312" s="220">
        <f>IF(N312="zákl. přenesená",J312,0)</f>
        <v>0</v>
      </c>
      <c r="BH312" s="220">
        <f>IF(N312="sníž. přenesená",J312,0)</f>
        <v>0</v>
      </c>
      <c r="BI312" s="220">
        <f>IF(N312="nulová",J312,0)</f>
        <v>0</v>
      </c>
      <c r="BJ312" s="20" t="s">
        <v>86</v>
      </c>
      <c r="BK312" s="220">
        <f>ROUND(I312*H312,2)</f>
        <v>0</v>
      </c>
      <c r="BL312" s="20" t="s">
        <v>171</v>
      </c>
      <c r="BM312" s="219" t="s">
        <v>5308</v>
      </c>
    </row>
    <row r="313" s="2" customFormat="1">
      <c r="A313" s="42"/>
      <c r="B313" s="43"/>
      <c r="C313" s="44"/>
      <c r="D313" s="221" t="s">
        <v>155</v>
      </c>
      <c r="E313" s="44"/>
      <c r="F313" s="222" t="s">
        <v>4819</v>
      </c>
      <c r="G313" s="44"/>
      <c r="H313" s="44"/>
      <c r="I313" s="223"/>
      <c r="J313" s="44"/>
      <c r="K313" s="44"/>
      <c r="L313" s="48"/>
      <c r="M313" s="224"/>
      <c r="N313" s="225"/>
      <c r="O313" s="88"/>
      <c r="P313" s="88"/>
      <c r="Q313" s="88"/>
      <c r="R313" s="88"/>
      <c r="S313" s="88"/>
      <c r="T313" s="89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T313" s="20" t="s">
        <v>155</v>
      </c>
      <c r="AU313" s="20" t="s">
        <v>88</v>
      </c>
    </row>
    <row r="314" s="2" customFormat="1">
      <c r="A314" s="42"/>
      <c r="B314" s="43"/>
      <c r="C314" s="44"/>
      <c r="D314" s="226" t="s">
        <v>156</v>
      </c>
      <c r="E314" s="44"/>
      <c r="F314" s="227" t="s">
        <v>4820</v>
      </c>
      <c r="G314" s="44"/>
      <c r="H314" s="44"/>
      <c r="I314" s="223"/>
      <c r="J314" s="44"/>
      <c r="K314" s="44"/>
      <c r="L314" s="48"/>
      <c r="M314" s="224"/>
      <c r="N314" s="225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T314" s="20" t="s">
        <v>156</v>
      </c>
      <c r="AU314" s="20" t="s">
        <v>88</v>
      </c>
    </row>
    <row r="315" s="14" customFormat="1">
      <c r="A315" s="14"/>
      <c r="B315" s="244"/>
      <c r="C315" s="245"/>
      <c r="D315" s="221" t="s">
        <v>186</v>
      </c>
      <c r="E315" s="246" t="s">
        <v>32</v>
      </c>
      <c r="F315" s="247" t="s">
        <v>5169</v>
      </c>
      <c r="G315" s="245"/>
      <c r="H315" s="246" t="s">
        <v>32</v>
      </c>
      <c r="I315" s="248"/>
      <c r="J315" s="245"/>
      <c r="K315" s="245"/>
      <c r="L315" s="249"/>
      <c r="M315" s="250"/>
      <c r="N315" s="251"/>
      <c r="O315" s="251"/>
      <c r="P315" s="251"/>
      <c r="Q315" s="251"/>
      <c r="R315" s="251"/>
      <c r="S315" s="251"/>
      <c r="T315" s="25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3" t="s">
        <v>186</v>
      </c>
      <c r="AU315" s="253" t="s">
        <v>88</v>
      </c>
      <c r="AV315" s="14" t="s">
        <v>86</v>
      </c>
      <c r="AW315" s="14" t="s">
        <v>39</v>
      </c>
      <c r="AX315" s="14" t="s">
        <v>78</v>
      </c>
      <c r="AY315" s="253" t="s">
        <v>146</v>
      </c>
    </row>
    <row r="316" s="14" customFormat="1">
      <c r="A316" s="14"/>
      <c r="B316" s="244"/>
      <c r="C316" s="245"/>
      <c r="D316" s="221" t="s">
        <v>186</v>
      </c>
      <c r="E316" s="246" t="s">
        <v>32</v>
      </c>
      <c r="F316" s="247" t="s">
        <v>5170</v>
      </c>
      <c r="G316" s="245"/>
      <c r="H316" s="246" t="s">
        <v>32</v>
      </c>
      <c r="I316" s="248"/>
      <c r="J316" s="245"/>
      <c r="K316" s="245"/>
      <c r="L316" s="249"/>
      <c r="M316" s="250"/>
      <c r="N316" s="251"/>
      <c r="O316" s="251"/>
      <c r="P316" s="251"/>
      <c r="Q316" s="251"/>
      <c r="R316" s="251"/>
      <c r="S316" s="251"/>
      <c r="T316" s="25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3" t="s">
        <v>186</v>
      </c>
      <c r="AU316" s="253" t="s">
        <v>88</v>
      </c>
      <c r="AV316" s="14" t="s">
        <v>86</v>
      </c>
      <c r="AW316" s="14" t="s">
        <v>39</v>
      </c>
      <c r="AX316" s="14" t="s">
        <v>78</v>
      </c>
      <c r="AY316" s="253" t="s">
        <v>146</v>
      </c>
    </row>
    <row r="317" s="13" customFormat="1">
      <c r="A317" s="13"/>
      <c r="B317" s="229"/>
      <c r="C317" s="230"/>
      <c r="D317" s="221" t="s">
        <v>186</v>
      </c>
      <c r="E317" s="231" t="s">
        <v>32</v>
      </c>
      <c r="F317" s="232" t="s">
        <v>5202</v>
      </c>
      <c r="G317" s="230"/>
      <c r="H317" s="233">
        <v>8.3000000000000007</v>
      </c>
      <c r="I317" s="234"/>
      <c r="J317" s="230"/>
      <c r="K317" s="230"/>
      <c r="L317" s="235"/>
      <c r="M317" s="236"/>
      <c r="N317" s="237"/>
      <c r="O317" s="237"/>
      <c r="P317" s="237"/>
      <c r="Q317" s="237"/>
      <c r="R317" s="237"/>
      <c r="S317" s="237"/>
      <c r="T317" s="238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9" t="s">
        <v>186</v>
      </c>
      <c r="AU317" s="239" t="s">
        <v>88</v>
      </c>
      <c r="AV317" s="13" t="s">
        <v>88</v>
      </c>
      <c r="AW317" s="13" t="s">
        <v>39</v>
      </c>
      <c r="AX317" s="13" t="s">
        <v>78</v>
      </c>
      <c r="AY317" s="239" t="s">
        <v>146</v>
      </c>
    </row>
    <row r="318" s="14" customFormat="1">
      <c r="A318" s="14"/>
      <c r="B318" s="244"/>
      <c r="C318" s="245"/>
      <c r="D318" s="221" t="s">
        <v>186</v>
      </c>
      <c r="E318" s="246" t="s">
        <v>32</v>
      </c>
      <c r="F318" s="247" t="s">
        <v>5172</v>
      </c>
      <c r="G318" s="245"/>
      <c r="H318" s="246" t="s">
        <v>32</v>
      </c>
      <c r="I318" s="248"/>
      <c r="J318" s="245"/>
      <c r="K318" s="245"/>
      <c r="L318" s="249"/>
      <c r="M318" s="250"/>
      <c r="N318" s="251"/>
      <c r="O318" s="251"/>
      <c r="P318" s="251"/>
      <c r="Q318" s="251"/>
      <c r="R318" s="251"/>
      <c r="S318" s="251"/>
      <c r="T318" s="25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3" t="s">
        <v>186</v>
      </c>
      <c r="AU318" s="253" t="s">
        <v>88</v>
      </c>
      <c r="AV318" s="14" t="s">
        <v>86</v>
      </c>
      <c r="AW318" s="14" t="s">
        <v>39</v>
      </c>
      <c r="AX318" s="14" t="s">
        <v>78</v>
      </c>
      <c r="AY318" s="253" t="s">
        <v>146</v>
      </c>
    </row>
    <row r="319" s="13" customFormat="1">
      <c r="A319" s="13"/>
      <c r="B319" s="229"/>
      <c r="C319" s="230"/>
      <c r="D319" s="221" t="s">
        <v>186</v>
      </c>
      <c r="E319" s="231" t="s">
        <v>32</v>
      </c>
      <c r="F319" s="232" t="s">
        <v>5203</v>
      </c>
      <c r="G319" s="230"/>
      <c r="H319" s="233">
        <v>33.200000000000003</v>
      </c>
      <c r="I319" s="234"/>
      <c r="J319" s="230"/>
      <c r="K319" s="230"/>
      <c r="L319" s="235"/>
      <c r="M319" s="236"/>
      <c r="N319" s="237"/>
      <c r="O319" s="237"/>
      <c r="P319" s="237"/>
      <c r="Q319" s="237"/>
      <c r="R319" s="237"/>
      <c r="S319" s="237"/>
      <c r="T319" s="238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9" t="s">
        <v>186</v>
      </c>
      <c r="AU319" s="239" t="s">
        <v>88</v>
      </c>
      <c r="AV319" s="13" t="s">
        <v>88</v>
      </c>
      <c r="AW319" s="13" t="s">
        <v>39</v>
      </c>
      <c r="AX319" s="13" t="s">
        <v>78</v>
      </c>
      <c r="AY319" s="239" t="s">
        <v>146</v>
      </c>
    </row>
    <row r="320" s="14" customFormat="1">
      <c r="A320" s="14"/>
      <c r="B320" s="244"/>
      <c r="C320" s="245"/>
      <c r="D320" s="221" t="s">
        <v>186</v>
      </c>
      <c r="E320" s="246" t="s">
        <v>32</v>
      </c>
      <c r="F320" s="247" t="s">
        <v>5174</v>
      </c>
      <c r="G320" s="245"/>
      <c r="H320" s="246" t="s">
        <v>32</v>
      </c>
      <c r="I320" s="248"/>
      <c r="J320" s="245"/>
      <c r="K320" s="245"/>
      <c r="L320" s="249"/>
      <c r="M320" s="250"/>
      <c r="N320" s="251"/>
      <c r="O320" s="251"/>
      <c r="P320" s="251"/>
      <c r="Q320" s="251"/>
      <c r="R320" s="251"/>
      <c r="S320" s="251"/>
      <c r="T320" s="25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3" t="s">
        <v>186</v>
      </c>
      <c r="AU320" s="253" t="s">
        <v>88</v>
      </c>
      <c r="AV320" s="14" t="s">
        <v>86</v>
      </c>
      <c r="AW320" s="14" t="s">
        <v>39</v>
      </c>
      <c r="AX320" s="14" t="s">
        <v>78</v>
      </c>
      <c r="AY320" s="253" t="s">
        <v>146</v>
      </c>
    </row>
    <row r="321" s="13" customFormat="1">
      <c r="A321" s="13"/>
      <c r="B321" s="229"/>
      <c r="C321" s="230"/>
      <c r="D321" s="221" t="s">
        <v>186</v>
      </c>
      <c r="E321" s="231" t="s">
        <v>32</v>
      </c>
      <c r="F321" s="232" t="s">
        <v>5204</v>
      </c>
      <c r="G321" s="230"/>
      <c r="H321" s="233">
        <v>12.5</v>
      </c>
      <c r="I321" s="234"/>
      <c r="J321" s="230"/>
      <c r="K321" s="230"/>
      <c r="L321" s="235"/>
      <c r="M321" s="236"/>
      <c r="N321" s="237"/>
      <c r="O321" s="237"/>
      <c r="P321" s="237"/>
      <c r="Q321" s="237"/>
      <c r="R321" s="237"/>
      <c r="S321" s="237"/>
      <c r="T321" s="238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9" t="s">
        <v>186</v>
      </c>
      <c r="AU321" s="239" t="s">
        <v>88</v>
      </c>
      <c r="AV321" s="13" t="s">
        <v>88</v>
      </c>
      <c r="AW321" s="13" t="s">
        <v>39</v>
      </c>
      <c r="AX321" s="13" t="s">
        <v>78</v>
      </c>
      <c r="AY321" s="239" t="s">
        <v>146</v>
      </c>
    </row>
    <row r="322" s="14" customFormat="1">
      <c r="A322" s="14"/>
      <c r="B322" s="244"/>
      <c r="C322" s="245"/>
      <c r="D322" s="221" t="s">
        <v>186</v>
      </c>
      <c r="E322" s="246" t="s">
        <v>32</v>
      </c>
      <c r="F322" s="247" t="s">
        <v>5176</v>
      </c>
      <c r="G322" s="245"/>
      <c r="H322" s="246" t="s">
        <v>32</v>
      </c>
      <c r="I322" s="248"/>
      <c r="J322" s="245"/>
      <c r="K322" s="245"/>
      <c r="L322" s="249"/>
      <c r="M322" s="250"/>
      <c r="N322" s="251"/>
      <c r="O322" s="251"/>
      <c r="P322" s="251"/>
      <c r="Q322" s="251"/>
      <c r="R322" s="251"/>
      <c r="S322" s="251"/>
      <c r="T322" s="25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3" t="s">
        <v>186</v>
      </c>
      <c r="AU322" s="253" t="s">
        <v>88</v>
      </c>
      <c r="AV322" s="14" t="s">
        <v>86</v>
      </c>
      <c r="AW322" s="14" t="s">
        <v>39</v>
      </c>
      <c r="AX322" s="14" t="s">
        <v>78</v>
      </c>
      <c r="AY322" s="253" t="s">
        <v>146</v>
      </c>
    </row>
    <row r="323" s="13" customFormat="1">
      <c r="A323" s="13"/>
      <c r="B323" s="229"/>
      <c r="C323" s="230"/>
      <c r="D323" s="221" t="s">
        <v>186</v>
      </c>
      <c r="E323" s="231" t="s">
        <v>32</v>
      </c>
      <c r="F323" s="232" t="s">
        <v>5205</v>
      </c>
      <c r="G323" s="230"/>
      <c r="H323" s="233">
        <v>5.5999999999999996</v>
      </c>
      <c r="I323" s="234"/>
      <c r="J323" s="230"/>
      <c r="K323" s="230"/>
      <c r="L323" s="235"/>
      <c r="M323" s="236"/>
      <c r="N323" s="237"/>
      <c r="O323" s="237"/>
      <c r="P323" s="237"/>
      <c r="Q323" s="237"/>
      <c r="R323" s="237"/>
      <c r="S323" s="237"/>
      <c r="T323" s="238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9" t="s">
        <v>186</v>
      </c>
      <c r="AU323" s="239" t="s">
        <v>88</v>
      </c>
      <c r="AV323" s="13" t="s">
        <v>88</v>
      </c>
      <c r="AW323" s="13" t="s">
        <v>39</v>
      </c>
      <c r="AX323" s="13" t="s">
        <v>78</v>
      </c>
      <c r="AY323" s="239" t="s">
        <v>146</v>
      </c>
    </row>
    <row r="324" s="14" customFormat="1">
      <c r="A324" s="14"/>
      <c r="B324" s="244"/>
      <c r="C324" s="245"/>
      <c r="D324" s="221" t="s">
        <v>186</v>
      </c>
      <c r="E324" s="246" t="s">
        <v>32</v>
      </c>
      <c r="F324" s="247" t="s">
        <v>5178</v>
      </c>
      <c r="G324" s="245"/>
      <c r="H324" s="246" t="s">
        <v>32</v>
      </c>
      <c r="I324" s="248"/>
      <c r="J324" s="245"/>
      <c r="K324" s="245"/>
      <c r="L324" s="249"/>
      <c r="M324" s="250"/>
      <c r="N324" s="251"/>
      <c r="O324" s="251"/>
      <c r="P324" s="251"/>
      <c r="Q324" s="251"/>
      <c r="R324" s="251"/>
      <c r="S324" s="251"/>
      <c r="T324" s="25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3" t="s">
        <v>186</v>
      </c>
      <c r="AU324" s="253" t="s">
        <v>88</v>
      </c>
      <c r="AV324" s="14" t="s">
        <v>86</v>
      </c>
      <c r="AW324" s="14" t="s">
        <v>39</v>
      </c>
      <c r="AX324" s="14" t="s">
        <v>78</v>
      </c>
      <c r="AY324" s="253" t="s">
        <v>146</v>
      </c>
    </row>
    <row r="325" s="13" customFormat="1">
      <c r="A325" s="13"/>
      <c r="B325" s="229"/>
      <c r="C325" s="230"/>
      <c r="D325" s="221" t="s">
        <v>186</v>
      </c>
      <c r="E325" s="231" t="s">
        <v>32</v>
      </c>
      <c r="F325" s="232" t="s">
        <v>5206</v>
      </c>
      <c r="G325" s="230"/>
      <c r="H325" s="233">
        <v>27.300000000000001</v>
      </c>
      <c r="I325" s="234"/>
      <c r="J325" s="230"/>
      <c r="K325" s="230"/>
      <c r="L325" s="235"/>
      <c r="M325" s="236"/>
      <c r="N325" s="237"/>
      <c r="O325" s="237"/>
      <c r="P325" s="237"/>
      <c r="Q325" s="237"/>
      <c r="R325" s="237"/>
      <c r="S325" s="237"/>
      <c r="T325" s="238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9" t="s">
        <v>186</v>
      </c>
      <c r="AU325" s="239" t="s">
        <v>88</v>
      </c>
      <c r="AV325" s="13" t="s">
        <v>88</v>
      </c>
      <c r="AW325" s="13" t="s">
        <v>39</v>
      </c>
      <c r="AX325" s="13" t="s">
        <v>78</v>
      </c>
      <c r="AY325" s="239" t="s">
        <v>146</v>
      </c>
    </row>
    <row r="326" s="15" customFormat="1">
      <c r="A326" s="15"/>
      <c r="B326" s="254"/>
      <c r="C326" s="255"/>
      <c r="D326" s="221" t="s">
        <v>186</v>
      </c>
      <c r="E326" s="256" t="s">
        <v>32</v>
      </c>
      <c r="F326" s="257" t="s">
        <v>256</v>
      </c>
      <c r="G326" s="255"/>
      <c r="H326" s="258">
        <v>86.900000000000006</v>
      </c>
      <c r="I326" s="259"/>
      <c r="J326" s="255"/>
      <c r="K326" s="255"/>
      <c r="L326" s="260"/>
      <c r="M326" s="261"/>
      <c r="N326" s="262"/>
      <c r="O326" s="262"/>
      <c r="P326" s="262"/>
      <c r="Q326" s="262"/>
      <c r="R326" s="262"/>
      <c r="S326" s="262"/>
      <c r="T326" s="263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64" t="s">
        <v>186</v>
      </c>
      <c r="AU326" s="264" t="s">
        <v>88</v>
      </c>
      <c r="AV326" s="15" t="s">
        <v>171</v>
      </c>
      <c r="AW326" s="15" t="s">
        <v>39</v>
      </c>
      <c r="AX326" s="15" t="s">
        <v>86</v>
      </c>
      <c r="AY326" s="264" t="s">
        <v>146</v>
      </c>
    </row>
    <row r="327" s="2" customFormat="1" ht="21.75" customHeight="1">
      <c r="A327" s="42"/>
      <c r="B327" s="43"/>
      <c r="C327" s="265" t="s">
        <v>643</v>
      </c>
      <c r="D327" s="265" t="s">
        <v>286</v>
      </c>
      <c r="E327" s="266" t="s">
        <v>4822</v>
      </c>
      <c r="F327" s="267" t="s">
        <v>4823</v>
      </c>
      <c r="G327" s="268" t="s">
        <v>294</v>
      </c>
      <c r="H327" s="269">
        <v>89.507000000000005</v>
      </c>
      <c r="I327" s="270"/>
      <c r="J327" s="271">
        <f>ROUND(I327*H327,2)</f>
        <v>0</v>
      </c>
      <c r="K327" s="267" t="s">
        <v>152</v>
      </c>
      <c r="L327" s="272"/>
      <c r="M327" s="273" t="s">
        <v>32</v>
      </c>
      <c r="N327" s="274" t="s">
        <v>49</v>
      </c>
      <c r="O327" s="88"/>
      <c r="P327" s="217">
        <f>O327*H327</f>
        <v>0</v>
      </c>
      <c r="Q327" s="217">
        <v>0.13100000000000001</v>
      </c>
      <c r="R327" s="217">
        <f>Q327*H327</f>
        <v>11.725417000000002</v>
      </c>
      <c r="S327" s="217">
        <v>0</v>
      </c>
      <c r="T327" s="218">
        <f>S327*H327</f>
        <v>0</v>
      </c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R327" s="219" t="s">
        <v>277</v>
      </c>
      <c r="AT327" s="219" t="s">
        <v>286</v>
      </c>
      <c r="AU327" s="219" t="s">
        <v>88</v>
      </c>
      <c r="AY327" s="20" t="s">
        <v>146</v>
      </c>
      <c r="BE327" s="220">
        <f>IF(N327="základní",J327,0)</f>
        <v>0</v>
      </c>
      <c r="BF327" s="220">
        <f>IF(N327="snížená",J327,0)</f>
        <v>0</v>
      </c>
      <c r="BG327" s="220">
        <f>IF(N327="zákl. přenesená",J327,0)</f>
        <v>0</v>
      </c>
      <c r="BH327" s="220">
        <f>IF(N327="sníž. přenesená",J327,0)</f>
        <v>0</v>
      </c>
      <c r="BI327" s="220">
        <f>IF(N327="nulová",J327,0)</f>
        <v>0</v>
      </c>
      <c r="BJ327" s="20" t="s">
        <v>86</v>
      </c>
      <c r="BK327" s="220">
        <f>ROUND(I327*H327,2)</f>
        <v>0</v>
      </c>
      <c r="BL327" s="20" t="s">
        <v>171</v>
      </c>
      <c r="BM327" s="219" t="s">
        <v>5309</v>
      </c>
    </row>
    <row r="328" s="2" customFormat="1">
      <c r="A328" s="42"/>
      <c r="B328" s="43"/>
      <c r="C328" s="44"/>
      <c r="D328" s="221" t="s">
        <v>155</v>
      </c>
      <c r="E328" s="44"/>
      <c r="F328" s="222" t="s">
        <v>4823</v>
      </c>
      <c r="G328" s="44"/>
      <c r="H328" s="44"/>
      <c r="I328" s="223"/>
      <c r="J328" s="44"/>
      <c r="K328" s="44"/>
      <c r="L328" s="48"/>
      <c r="M328" s="224"/>
      <c r="N328" s="225"/>
      <c r="O328" s="88"/>
      <c r="P328" s="88"/>
      <c r="Q328" s="88"/>
      <c r="R328" s="88"/>
      <c r="S328" s="88"/>
      <c r="T328" s="89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T328" s="20" t="s">
        <v>155</v>
      </c>
      <c r="AU328" s="20" t="s">
        <v>88</v>
      </c>
    </row>
    <row r="329" s="13" customFormat="1">
      <c r="A329" s="13"/>
      <c r="B329" s="229"/>
      <c r="C329" s="230"/>
      <c r="D329" s="221" t="s">
        <v>186</v>
      </c>
      <c r="E329" s="230"/>
      <c r="F329" s="232" t="s">
        <v>5310</v>
      </c>
      <c r="G329" s="230"/>
      <c r="H329" s="233">
        <v>89.507000000000005</v>
      </c>
      <c r="I329" s="234"/>
      <c r="J329" s="230"/>
      <c r="K329" s="230"/>
      <c r="L329" s="235"/>
      <c r="M329" s="236"/>
      <c r="N329" s="237"/>
      <c r="O329" s="237"/>
      <c r="P329" s="237"/>
      <c r="Q329" s="237"/>
      <c r="R329" s="237"/>
      <c r="S329" s="237"/>
      <c r="T329" s="238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9" t="s">
        <v>186</v>
      </c>
      <c r="AU329" s="239" t="s">
        <v>88</v>
      </c>
      <c r="AV329" s="13" t="s">
        <v>88</v>
      </c>
      <c r="AW329" s="13" t="s">
        <v>4</v>
      </c>
      <c r="AX329" s="13" t="s">
        <v>86</v>
      </c>
      <c r="AY329" s="239" t="s">
        <v>146</v>
      </c>
    </row>
    <row r="330" s="2" customFormat="1" ht="24.15" customHeight="1">
      <c r="A330" s="42"/>
      <c r="B330" s="43"/>
      <c r="C330" s="208" t="s">
        <v>680</v>
      </c>
      <c r="D330" s="208" t="s">
        <v>149</v>
      </c>
      <c r="E330" s="209" t="s">
        <v>5311</v>
      </c>
      <c r="F330" s="210" t="s">
        <v>5312</v>
      </c>
      <c r="G330" s="211" t="s">
        <v>294</v>
      </c>
      <c r="H330" s="212">
        <v>28.079999999999998</v>
      </c>
      <c r="I330" s="213"/>
      <c r="J330" s="214">
        <f>ROUND(I330*H330,2)</f>
        <v>0</v>
      </c>
      <c r="K330" s="210" t="s">
        <v>152</v>
      </c>
      <c r="L330" s="48"/>
      <c r="M330" s="215" t="s">
        <v>32</v>
      </c>
      <c r="N330" s="216" t="s">
        <v>49</v>
      </c>
      <c r="O330" s="88"/>
      <c r="P330" s="217">
        <f>O330*H330</f>
        <v>0</v>
      </c>
      <c r="Q330" s="217">
        <v>0.11162</v>
      </c>
      <c r="R330" s="217">
        <f>Q330*H330</f>
        <v>3.1342895999999998</v>
      </c>
      <c r="S330" s="217">
        <v>0</v>
      </c>
      <c r="T330" s="218">
        <f>S330*H330</f>
        <v>0</v>
      </c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R330" s="219" t="s">
        <v>171</v>
      </c>
      <c r="AT330" s="219" t="s">
        <v>149</v>
      </c>
      <c r="AU330" s="219" t="s">
        <v>88</v>
      </c>
      <c r="AY330" s="20" t="s">
        <v>146</v>
      </c>
      <c r="BE330" s="220">
        <f>IF(N330="základní",J330,0)</f>
        <v>0</v>
      </c>
      <c r="BF330" s="220">
        <f>IF(N330="snížená",J330,0)</f>
        <v>0</v>
      </c>
      <c r="BG330" s="220">
        <f>IF(N330="zákl. přenesená",J330,0)</f>
        <v>0</v>
      </c>
      <c r="BH330" s="220">
        <f>IF(N330="sníž. přenesená",J330,0)</f>
        <v>0</v>
      </c>
      <c r="BI330" s="220">
        <f>IF(N330="nulová",J330,0)</f>
        <v>0</v>
      </c>
      <c r="BJ330" s="20" t="s">
        <v>86</v>
      </c>
      <c r="BK330" s="220">
        <f>ROUND(I330*H330,2)</f>
        <v>0</v>
      </c>
      <c r="BL330" s="20" t="s">
        <v>171</v>
      </c>
      <c r="BM330" s="219" t="s">
        <v>5313</v>
      </c>
    </row>
    <row r="331" s="2" customFormat="1">
      <c r="A331" s="42"/>
      <c r="B331" s="43"/>
      <c r="C331" s="44"/>
      <c r="D331" s="221" t="s">
        <v>155</v>
      </c>
      <c r="E331" s="44"/>
      <c r="F331" s="222" t="s">
        <v>5314</v>
      </c>
      <c r="G331" s="44"/>
      <c r="H331" s="44"/>
      <c r="I331" s="223"/>
      <c r="J331" s="44"/>
      <c r="K331" s="44"/>
      <c r="L331" s="48"/>
      <c r="M331" s="224"/>
      <c r="N331" s="225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0" t="s">
        <v>155</v>
      </c>
      <c r="AU331" s="20" t="s">
        <v>88</v>
      </c>
    </row>
    <row r="332" s="2" customFormat="1">
      <c r="A332" s="42"/>
      <c r="B332" s="43"/>
      <c r="C332" s="44"/>
      <c r="D332" s="226" t="s">
        <v>156</v>
      </c>
      <c r="E332" s="44"/>
      <c r="F332" s="227" t="s">
        <v>5315</v>
      </c>
      <c r="G332" s="44"/>
      <c r="H332" s="44"/>
      <c r="I332" s="223"/>
      <c r="J332" s="44"/>
      <c r="K332" s="44"/>
      <c r="L332" s="48"/>
      <c r="M332" s="224"/>
      <c r="N332" s="225"/>
      <c r="O332" s="88"/>
      <c r="P332" s="88"/>
      <c r="Q332" s="88"/>
      <c r="R332" s="88"/>
      <c r="S332" s="88"/>
      <c r="T332" s="89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T332" s="20" t="s">
        <v>156</v>
      </c>
      <c r="AU332" s="20" t="s">
        <v>88</v>
      </c>
    </row>
    <row r="333" s="14" customFormat="1">
      <c r="A333" s="14"/>
      <c r="B333" s="244"/>
      <c r="C333" s="245"/>
      <c r="D333" s="221" t="s">
        <v>186</v>
      </c>
      <c r="E333" s="246" t="s">
        <v>32</v>
      </c>
      <c r="F333" s="247" t="s">
        <v>5316</v>
      </c>
      <c r="G333" s="245"/>
      <c r="H333" s="246" t="s">
        <v>32</v>
      </c>
      <c r="I333" s="248"/>
      <c r="J333" s="245"/>
      <c r="K333" s="245"/>
      <c r="L333" s="249"/>
      <c r="M333" s="250"/>
      <c r="N333" s="251"/>
      <c r="O333" s="251"/>
      <c r="P333" s="251"/>
      <c r="Q333" s="251"/>
      <c r="R333" s="251"/>
      <c r="S333" s="251"/>
      <c r="T333" s="252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3" t="s">
        <v>186</v>
      </c>
      <c r="AU333" s="253" t="s">
        <v>88</v>
      </c>
      <c r="AV333" s="14" t="s">
        <v>86</v>
      </c>
      <c r="AW333" s="14" t="s">
        <v>39</v>
      </c>
      <c r="AX333" s="14" t="s">
        <v>78</v>
      </c>
      <c r="AY333" s="253" t="s">
        <v>146</v>
      </c>
    </row>
    <row r="334" s="13" customFormat="1">
      <c r="A334" s="13"/>
      <c r="B334" s="229"/>
      <c r="C334" s="230"/>
      <c r="D334" s="221" t="s">
        <v>186</v>
      </c>
      <c r="E334" s="231" t="s">
        <v>32</v>
      </c>
      <c r="F334" s="232" t="s">
        <v>5317</v>
      </c>
      <c r="G334" s="230"/>
      <c r="H334" s="233">
        <v>28.079999999999998</v>
      </c>
      <c r="I334" s="234"/>
      <c r="J334" s="230"/>
      <c r="K334" s="230"/>
      <c r="L334" s="235"/>
      <c r="M334" s="236"/>
      <c r="N334" s="237"/>
      <c r="O334" s="237"/>
      <c r="P334" s="237"/>
      <c r="Q334" s="237"/>
      <c r="R334" s="237"/>
      <c r="S334" s="237"/>
      <c r="T334" s="238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9" t="s">
        <v>186</v>
      </c>
      <c r="AU334" s="239" t="s">
        <v>88</v>
      </c>
      <c r="AV334" s="13" t="s">
        <v>88</v>
      </c>
      <c r="AW334" s="13" t="s">
        <v>39</v>
      </c>
      <c r="AX334" s="13" t="s">
        <v>86</v>
      </c>
      <c r="AY334" s="239" t="s">
        <v>146</v>
      </c>
    </row>
    <row r="335" s="2" customFormat="1" ht="21.75" customHeight="1">
      <c r="A335" s="42"/>
      <c r="B335" s="43"/>
      <c r="C335" s="265" t="s">
        <v>692</v>
      </c>
      <c r="D335" s="265" t="s">
        <v>286</v>
      </c>
      <c r="E335" s="266" t="s">
        <v>5318</v>
      </c>
      <c r="F335" s="267" t="s">
        <v>5319</v>
      </c>
      <c r="G335" s="268" t="s">
        <v>294</v>
      </c>
      <c r="H335" s="269">
        <v>28.922000000000001</v>
      </c>
      <c r="I335" s="270"/>
      <c r="J335" s="271">
        <f>ROUND(I335*H335,2)</f>
        <v>0</v>
      </c>
      <c r="K335" s="267" t="s">
        <v>152</v>
      </c>
      <c r="L335" s="272"/>
      <c r="M335" s="273" t="s">
        <v>32</v>
      </c>
      <c r="N335" s="274" t="s">
        <v>49</v>
      </c>
      <c r="O335" s="88"/>
      <c r="P335" s="217">
        <f>O335*H335</f>
        <v>0</v>
      </c>
      <c r="Q335" s="217">
        <v>0.17599999999999999</v>
      </c>
      <c r="R335" s="217">
        <f>Q335*H335</f>
        <v>5.0902719999999997</v>
      </c>
      <c r="S335" s="217">
        <v>0</v>
      </c>
      <c r="T335" s="218">
        <f>S335*H335</f>
        <v>0</v>
      </c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R335" s="219" t="s">
        <v>277</v>
      </c>
      <c r="AT335" s="219" t="s">
        <v>286</v>
      </c>
      <c r="AU335" s="219" t="s">
        <v>88</v>
      </c>
      <c r="AY335" s="20" t="s">
        <v>146</v>
      </c>
      <c r="BE335" s="220">
        <f>IF(N335="základní",J335,0)</f>
        <v>0</v>
      </c>
      <c r="BF335" s="220">
        <f>IF(N335="snížená",J335,0)</f>
        <v>0</v>
      </c>
      <c r="BG335" s="220">
        <f>IF(N335="zákl. přenesená",J335,0)</f>
        <v>0</v>
      </c>
      <c r="BH335" s="220">
        <f>IF(N335="sníž. přenesená",J335,0)</f>
        <v>0</v>
      </c>
      <c r="BI335" s="220">
        <f>IF(N335="nulová",J335,0)</f>
        <v>0</v>
      </c>
      <c r="BJ335" s="20" t="s">
        <v>86</v>
      </c>
      <c r="BK335" s="220">
        <f>ROUND(I335*H335,2)</f>
        <v>0</v>
      </c>
      <c r="BL335" s="20" t="s">
        <v>171</v>
      </c>
      <c r="BM335" s="219" t="s">
        <v>5320</v>
      </c>
    </row>
    <row r="336" s="2" customFormat="1">
      <c r="A336" s="42"/>
      <c r="B336" s="43"/>
      <c r="C336" s="44"/>
      <c r="D336" s="221" t="s">
        <v>155</v>
      </c>
      <c r="E336" s="44"/>
      <c r="F336" s="222" t="s">
        <v>5319</v>
      </c>
      <c r="G336" s="44"/>
      <c r="H336" s="44"/>
      <c r="I336" s="223"/>
      <c r="J336" s="44"/>
      <c r="K336" s="44"/>
      <c r="L336" s="48"/>
      <c r="M336" s="224"/>
      <c r="N336" s="225"/>
      <c r="O336" s="88"/>
      <c r="P336" s="88"/>
      <c r="Q336" s="88"/>
      <c r="R336" s="88"/>
      <c r="S336" s="88"/>
      <c r="T336" s="89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T336" s="20" t="s">
        <v>155</v>
      </c>
      <c r="AU336" s="20" t="s">
        <v>88</v>
      </c>
    </row>
    <row r="337" s="13" customFormat="1">
      <c r="A337" s="13"/>
      <c r="B337" s="229"/>
      <c r="C337" s="230"/>
      <c r="D337" s="221" t="s">
        <v>186</v>
      </c>
      <c r="E337" s="230"/>
      <c r="F337" s="232" t="s">
        <v>5321</v>
      </c>
      <c r="G337" s="230"/>
      <c r="H337" s="233">
        <v>28.922000000000001</v>
      </c>
      <c r="I337" s="234"/>
      <c r="J337" s="230"/>
      <c r="K337" s="230"/>
      <c r="L337" s="235"/>
      <c r="M337" s="236"/>
      <c r="N337" s="237"/>
      <c r="O337" s="237"/>
      <c r="P337" s="237"/>
      <c r="Q337" s="237"/>
      <c r="R337" s="237"/>
      <c r="S337" s="237"/>
      <c r="T337" s="238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9" t="s">
        <v>186</v>
      </c>
      <c r="AU337" s="239" t="s">
        <v>88</v>
      </c>
      <c r="AV337" s="13" t="s">
        <v>88</v>
      </c>
      <c r="AW337" s="13" t="s">
        <v>4</v>
      </c>
      <c r="AX337" s="13" t="s">
        <v>86</v>
      </c>
      <c r="AY337" s="239" t="s">
        <v>146</v>
      </c>
    </row>
    <row r="338" s="2" customFormat="1" ht="24.15" customHeight="1">
      <c r="A338" s="42"/>
      <c r="B338" s="43"/>
      <c r="C338" s="208" t="s">
        <v>697</v>
      </c>
      <c r="D338" s="208" t="s">
        <v>149</v>
      </c>
      <c r="E338" s="209" t="s">
        <v>5322</v>
      </c>
      <c r="F338" s="210" t="s">
        <v>5323</v>
      </c>
      <c r="G338" s="211" t="s">
        <v>294</v>
      </c>
      <c r="H338" s="212">
        <v>92.25</v>
      </c>
      <c r="I338" s="213"/>
      <c r="J338" s="214">
        <f>ROUND(I338*H338,2)</f>
        <v>0</v>
      </c>
      <c r="K338" s="210" t="s">
        <v>152</v>
      </c>
      <c r="L338" s="48"/>
      <c r="M338" s="215" t="s">
        <v>32</v>
      </c>
      <c r="N338" s="216" t="s">
        <v>49</v>
      </c>
      <c r="O338" s="88"/>
      <c r="P338" s="217">
        <f>O338*H338</f>
        <v>0</v>
      </c>
      <c r="Q338" s="217">
        <v>0.080030000000000004</v>
      </c>
      <c r="R338" s="217">
        <f>Q338*H338</f>
        <v>7.3827674999999999</v>
      </c>
      <c r="S338" s="217">
        <v>0</v>
      </c>
      <c r="T338" s="218">
        <f>S338*H338</f>
        <v>0</v>
      </c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R338" s="219" t="s">
        <v>171</v>
      </c>
      <c r="AT338" s="219" t="s">
        <v>149</v>
      </c>
      <c r="AU338" s="219" t="s">
        <v>88</v>
      </c>
      <c r="AY338" s="20" t="s">
        <v>146</v>
      </c>
      <c r="BE338" s="220">
        <f>IF(N338="základní",J338,0)</f>
        <v>0</v>
      </c>
      <c r="BF338" s="220">
        <f>IF(N338="snížená",J338,0)</f>
        <v>0</v>
      </c>
      <c r="BG338" s="220">
        <f>IF(N338="zákl. přenesená",J338,0)</f>
        <v>0</v>
      </c>
      <c r="BH338" s="220">
        <f>IF(N338="sníž. přenesená",J338,0)</f>
        <v>0</v>
      </c>
      <c r="BI338" s="220">
        <f>IF(N338="nulová",J338,0)</f>
        <v>0</v>
      </c>
      <c r="BJ338" s="20" t="s">
        <v>86</v>
      </c>
      <c r="BK338" s="220">
        <f>ROUND(I338*H338,2)</f>
        <v>0</v>
      </c>
      <c r="BL338" s="20" t="s">
        <v>171</v>
      </c>
      <c r="BM338" s="219" t="s">
        <v>5324</v>
      </c>
    </row>
    <row r="339" s="2" customFormat="1">
      <c r="A339" s="42"/>
      <c r="B339" s="43"/>
      <c r="C339" s="44"/>
      <c r="D339" s="221" t="s">
        <v>155</v>
      </c>
      <c r="E339" s="44"/>
      <c r="F339" s="222" t="s">
        <v>5325</v>
      </c>
      <c r="G339" s="44"/>
      <c r="H339" s="44"/>
      <c r="I339" s="223"/>
      <c r="J339" s="44"/>
      <c r="K339" s="44"/>
      <c r="L339" s="48"/>
      <c r="M339" s="224"/>
      <c r="N339" s="225"/>
      <c r="O339" s="88"/>
      <c r="P339" s="88"/>
      <c r="Q339" s="88"/>
      <c r="R339" s="88"/>
      <c r="S339" s="88"/>
      <c r="T339" s="89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T339" s="20" t="s">
        <v>155</v>
      </c>
      <c r="AU339" s="20" t="s">
        <v>88</v>
      </c>
    </row>
    <row r="340" s="2" customFormat="1">
      <c r="A340" s="42"/>
      <c r="B340" s="43"/>
      <c r="C340" s="44"/>
      <c r="D340" s="226" t="s">
        <v>156</v>
      </c>
      <c r="E340" s="44"/>
      <c r="F340" s="227" t="s">
        <v>5326</v>
      </c>
      <c r="G340" s="44"/>
      <c r="H340" s="44"/>
      <c r="I340" s="223"/>
      <c r="J340" s="44"/>
      <c r="K340" s="44"/>
      <c r="L340" s="48"/>
      <c r="M340" s="224"/>
      <c r="N340" s="225"/>
      <c r="O340" s="88"/>
      <c r="P340" s="88"/>
      <c r="Q340" s="88"/>
      <c r="R340" s="88"/>
      <c r="S340" s="88"/>
      <c r="T340" s="89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T340" s="20" t="s">
        <v>156</v>
      </c>
      <c r="AU340" s="20" t="s">
        <v>88</v>
      </c>
    </row>
    <row r="341" s="14" customFormat="1">
      <c r="A341" s="14"/>
      <c r="B341" s="244"/>
      <c r="C341" s="245"/>
      <c r="D341" s="221" t="s">
        <v>186</v>
      </c>
      <c r="E341" s="246" t="s">
        <v>32</v>
      </c>
      <c r="F341" s="247" t="s">
        <v>5166</v>
      </c>
      <c r="G341" s="245"/>
      <c r="H341" s="246" t="s">
        <v>32</v>
      </c>
      <c r="I341" s="248"/>
      <c r="J341" s="245"/>
      <c r="K341" s="245"/>
      <c r="L341" s="249"/>
      <c r="M341" s="250"/>
      <c r="N341" s="251"/>
      <c r="O341" s="251"/>
      <c r="P341" s="251"/>
      <c r="Q341" s="251"/>
      <c r="R341" s="251"/>
      <c r="S341" s="251"/>
      <c r="T341" s="252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3" t="s">
        <v>186</v>
      </c>
      <c r="AU341" s="253" t="s">
        <v>88</v>
      </c>
      <c r="AV341" s="14" t="s">
        <v>86</v>
      </c>
      <c r="AW341" s="14" t="s">
        <v>39</v>
      </c>
      <c r="AX341" s="14" t="s">
        <v>78</v>
      </c>
      <c r="AY341" s="253" t="s">
        <v>146</v>
      </c>
    </row>
    <row r="342" s="13" customFormat="1">
      <c r="A342" s="13"/>
      <c r="B342" s="229"/>
      <c r="C342" s="230"/>
      <c r="D342" s="221" t="s">
        <v>186</v>
      </c>
      <c r="E342" s="231" t="s">
        <v>32</v>
      </c>
      <c r="F342" s="232" t="s">
        <v>5280</v>
      </c>
      <c r="G342" s="230"/>
      <c r="H342" s="233">
        <v>92.25</v>
      </c>
      <c r="I342" s="234"/>
      <c r="J342" s="230"/>
      <c r="K342" s="230"/>
      <c r="L342" s="235"/>
      <c r="M342" s="236"/>
      <c r="N342" s="237"/>
      <c r="O342" s="237"/>
      <c r="P342" s="237"/>
      <c r="Q342" s="237"/>
      <c r="R342" s="237"/>
      <c r="S342" s="237"/>
      <c r="T342" s="238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9" t="s">
        <v>186</v>
      </c>
      <c r="AU342" s="239" t="s">
        <v>88</v>
      </c>
      <c r="AV342" s="13" t="s">
        <v>88</v>
      </c>
      <c r="AW342" s="13" t="s">
        <v>39</v>
      </c>
      <c r="AX342" s="13" t="s">
        <v>86</v>
      </c>
      <c r="AY342" s="239" t="s">
        <v>146</v>
      </c>
    </row>
    <row r="343" s="2" customFormat="1" ht="24.15" customHeight="1">
      <c r="A343" s="42"/>
      <c r="B343" s="43"/>
      <c r="C343" s="265" t="s">
        <v>699</v>
      </c>
      <c r="D343" s="265" t="s">
        <v>286</v>
      </c>
      <c r="E343" s="266" t="s">
        <v>5327</v>
      </c>
      <c r="F343" s="267" t="s">
        <v>5328</v>
      </c>
      <c r="G343" s="268" t="s">
        <v>294</v>
      </c>
      <c r="H343" s="269">
        <v>95.018000000000001</v>
      </c>
      <c r="I343" s="270"/>
      <c r="J343" s="271">
        <f>ROUND(I343*H343,2)</f>
        <v>0</v>
      </c>
      <c r="K343" s="267" t="s">
        <v>152</v>
      </c>
      <c r="L343" s="272"/>
      <c r="M343" s="273" t="s">
        <v>32</v>
      </c>
      <c r="N343" s="274" t="s">
        <v>49</v>
      </c>
      <c r="O343" s="88"/>
      <c r="P343" s="217">
        <f>O343*H343</f>
        <v>0</v>
      </c>
      <c r="Q343" s="217">
        <v>0.14499999999999999</v>
      </c>
      <c r="R343" s="217">
        <f>Q343*H343</f>
        <v>13.777609999999999</v>
      </c>
      <c r="S343" s="217">
        <v>0</v>
      </c>
      <c r="T343" s="218">
        <f>S343*H343</f>
        <v>0</v>
      </c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R343" s="219" t="s">
        <v>277</v>
      </c>
      <c r="AT343" s="219" t="s">
        <v>286</v>
      </c>
      <c r="AU343" s="219" t="s">
        <v>88</v>
      </c>
      <c r="AY343" s="20" t="s">
        <v>146</v>
      </c>
      <c r="BE343" s="220">
        <f>IF(N343="základní",J343,0)</f>
        <v>0</v>
      </c>
      <c r="BF343" s="220">
        <f>IF(N343="snížená",J343,0)</f>
        <v>0</v>
      </c>
      <c r="BG343" s="220">
        <f>IF(N343="zákl. přenesená",J343,0)</f>
        <v>0</v>
      </c>
      <c r="BH343" s="220">
        <f>IF(N343="sníž. přenesená",J343,0)</f>
        <v>0</v>
      </c>
      <c r="BI343" s="220">
        <f>IF(N343="nulová",J343,0)</f>
        <v>0</v>
      </c>
      <c r="BJ343" s="20" t="s">
        <v>86</v>
      </c>
      <c r="BK343" s="220">
        <f>ROUND(I343*H343,2)</f>
        <v>0</v>
      </c>
      <c r="BL343" s="20" t="s">
        <v>171</v>
      </c>
      <c r="BM343" s="219" t="s">
        <v>5329</v>
      </c>
    </row>
    <row r="344" s="2" customFormat="1">
      <c r="A344" s="42"/>
      <c r="B344" s="43"/>
      <c r="C344" s="44"/>
      <c r="D344" s="221" t="s">
        <v>155</v>
      </c>
      <c r="E344" s="44"/>
      <c r="F344" s="222" t="s">
        <v>5328</v>
      </c>
      <c r="G344" s="44"/>
      <c r="H344" s="44"/>
      <c r="I344" s="223"/>
      <c r="J344" s="44"/>
      <c r="K344" s="44"/>
      <c r="L344" s="48"/>
      <c r="M344" s="224"/>
      <c r="N344" s="225"/>
      <c r="O344" s="88"/>
      <c r="P344" s="88"/>
      <c r="Q344" s="88"/>
      <c r="R344" s="88"/>
      <c r="S344" s="88"/>
      <c r="T344" s="89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T344" s="20" t="s">
        <v>155</v>
      </c>
      <c r="AU344" s="20" t="s">
        <v>88</v>
      </c>
    </row>
    <row r="345" s="13" customFormat="1">
      <c r="A345" s="13"/>
      <c r="B345" s="229"/>
      <c r="C345" s="230"/>
      <c r="D345" s="221" t="s">
        <v>186</v>
      </c>
      <c r="E345" s="230"/>
      <c r="F345" s="232" t="s">
        <v>5330</v>
      </c>
      <c r="G345" s="230"/>
      <c r="H345" s="233">
        <v>95.018000000000001</v>
      </c>
      <c r="I345" s="234"/>
      <c r="J345" s="230"/>
      <c r="K345" s="230"/>
      <c r="L345" s="235"/>
      <c r="M345" s="236"/>
      <c r="N345" s="237"/>
      <c r="O345" s="237"/>
      <c r="P345" s="237"/>
      <c r="Q345" s="237"/>
      <c r="R345" s="237"/>
      <c r="S345" s="237"/>
      <c r="T345" s="238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9" t="s">
        <v>186</v>
      </c>
      <c r="AU345" s="239" t="s">
        <v>88</v>
      </c>
      <c r="AV345" s="13" t="s">
        <v>88</v>
      </c>
      <c r="AW345" s="13" t="s">
        <v>4</v>
      </c>
      <c r="AX345" s="13" t="s">
        <v>86</v>
      </c>
      <c r="AY345" s="239" t="s">
        <v>146</v>
      </c>
    </row>
    <row r="346" s="12" customFormat="1" ht="22.8" customHeight="1">
      <c r="A346" s="12"/>
      <c r="B346" s="192"/>
      <c r="C346" s="193"/>
      <c r="D346" s="194" t="s">
        <v>77</v>
      </c>
      <c r="E346" s="206" t="s">
        <v>181</v>
      </c>
      <c r="F346" s="206" t="s">
        <v>557</v>
      </c>
      <c r="G346" s="193"/>
      <c r="H346" s="193"/>
      <c r="I346" s="196"/>
      <c r="J346" s="207">
        <f>BK346</f>
        <v>0</v>
      </c>
      <c r="K346" s="193"/>
      <c r="L346" s="198"/>
      <c r="M346" s="199"/>
      <c r="N346" s="200"/>
      <c r="O346" s="200"/>
      <c r="P346" s="201">
        <f>SUM(P347:P351)</f>
        <v>0</v>
      </c>
      <c r="Q346" s="200"/>
      <c r="R346" s="201">
        <f>SUM(R347:R351)</f>
        <v>2.3150400000000002</v>
      </c>
      <c r="S346" s="200"/>
      <c r="T346" s="202">
        <f>SUM(T347:T351)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03" t="s">
        <v>86</v>
      </c>
      <c r="AT346" s="204" t="s">
        <v>77</v>
      </c>
      <c r="AU346" s="204" t="s">
        <v>86</v>
      </c>
      <c r="AY346" s="203" t="s">
        <v>146</v>
      </c>
      <c r="BK346" s="205">
        <f>SUM(BK347:BK351)</f>
        <v>0</v>
      </c>
    </row>
    <row r="347" s="2" customFormat="1" ht="21.75" customHeight="1">
      <c r="A347" s="42"/>
      <c r="B347" s="43"/>
      <c r="C347" s="208" t="s">
        <v>704</v>
      </c>
      <c r="D347" s="208" t="s">
        <v>149</v>
      </c>
      <c r="E347" s="209" t="s">
        <v>5331</v>
      </c>
      <c r="F347" s="210" t="s">
        <v>5332</v>
      </c>
      <c r="G347" s="211" t="s">
        <v>294</v>
      </c>
      <c r="H347" s="212">
        <v>8.4000000000000004</v>
      </c>
      <c r="I347" s="213"/>
      <c r="J347" s="214">
        <f>ROUND(I347*H347,2)</f>
        <v>0</v>
      </c>
      <c r="K347" s="210" t="s">
        <v>152</v>
      </c>
      <c r="L347" s="48"/>
      <c r="M347" s="215" t="s">
        <v>32</v>
      </c>
      <c r="N347" s="216" t="s">
        <v>49</v>
      </c>
      <c r="O347" s="88"/>
      <c r="P347" s="217">
        <f>O347*H347</f>
        <v>0</v>
      </c>
      <c r="Q347" s="217">
        <v>0.27560000000000001</v>
      </c>
      <c r="R347" s="217">
        <f>Q347*H347</f>
        <v>2.3150400000000002</v>
      </c>
      <c r="S347" s="217">
        <v>0</v>
      </c>
      <c r="T347" s="218">
        <f>S347*H347</f>
        <v>0</v>
      </c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R347" s="219" t="s">
        <v>171</v>
      </c>
      <c r="AT347" s="219" t="s">
        <v>149</v>
      </c>
      <c r="AU347" s="219" t="s">
        <v>88</v>
      </c>
      <c r="AY347" s="20" t="s">
        <v>146</v>
      </c>
      <c r="BE347" s="220">
        <f>IF(N347="základní",J347,0)</f>
        <v>0</v>
      </c>
      <c r="BF347" s="220">
        <f>IF(N347="snížená",J347,0)</f>
        <v>0</v>
      </c>
      <c r="BG347" s="220">
        <f>IF(N347="zákl. přenesená",J347,0)</f>
        <v>0</v>
      </c>
      <c r="BH347" s="220">
        <f>IF(N347="sníž. přenesená",J347,0)</f>
        <v>0</v>
      </c>
      <c r="BI347" s="220">
        <f>IF(N347="nulová",J347,0)</f>
        <v>0</v>
      </c>
      <c r="BJ347" s="20" t="s">
        <v>86</v>
      </c>
      <c r="BK347" s="220">
        <f>ROUND(I347*H347,2)</f>
        <v>0</v>
      </c>
      <c r="BL347" s="20" t="s">
        <v>171</v>
      </c>
      <c r="BM347" s="219" t="s">
        <v>5333</v>
      </c>
    </row>
    <row r="348" s="2" customFormat="1">
      <c r="A348" s="42"/>
      <c r="B348" s="43"/>
      <c r="C348" s="44"/>
      <c r="D348" s="221" t="s">
        <v>155</v>
      </c>
      <c r="E348" s="44"/>
      <c r="F348" s="222" t="s">
        <v>5334</v>
      </c>
      <c r="G348" s="44"/>
      <c r="H348" s="44"/>
      <c r="I348" s="223"/>
      <c r="J348" s="44"/>
      <c r="K348" s="44"/>
      <c r="L348" s="48"/>
      <c r="M348" s="224"/>
      <c r="N348" s="225"/>
      <c r="O348" s="88"/>
      <c r="P348" s="88"/>
      <c r="Q348" s="88"/>
      <c r="R348" s="88"/>
      <c r="S348" s="88"/>
      <c r="T348" s="89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T348" s="20" t="s">
        <v>155</v>
      </c>
      <c r="AU348" s="20" t="s">
        <v>88</v>
      </c>
    </row>
    <row r="349" s="2" customFormat="1">
      <c r="A349" s="42"/>
      <c r="B349" s="43"/>
      <c r="C349" s="44"/>
      <c r="D349" s="226" t="s">
        <v>156</v>
      </c>
      <c r="E349" s="44"/>
      <c r="F349" s="227" t="s">
        <v>5335</v>
      </c>
      <c r="G349" s="44"/>
      <c r="H349" s="44"/>
      <c r="I349" s="223"/>
      <c r="J349" s="44"/>
      <c r="K349" s="44"/>
      <c r="L349" s="48"/>
      <c r="M349" s="224"/>
      <c r="N349" s="225"/>
      <c r="O349" s="88"/>
      <c r="P349" s="88"/>
      <c r="Q349" s="88"/>
      <c r="R349" s="88"/>
      <c r="S349" s="88"/>
      <c r="T349" s="89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T349" s="20" t="s">
        <v>156</v>
      </c>
      <c r="AU349" s="20" t="s">
        <v>88</v>
      </c>
    </row>
    <row r="350" s="14" customFormat="1">
      <c r="A350" s="14"/>
      <c r="B350" s="244"/>
      <c r="C350" s="245"/>
      <c r="D350" s="221" t="s">
        <v>186</v>
      </c>
      <c r="E350" s="246" t="s">
        <v>32</v>
      </c>
      <c r="F350" s="247" t="s">
        <v>5336</v>
      </c>
      <c r="G350" s="245"/>
      <c r="H350" s="246" t="s">
        <v>32</v>
      </c>
      <c r="I350" s="248"/>
      <c r="J350" s="245"/>
      <c r="K350" s="245"/>
      <c r="L350" s="249"/>
      <c r="M350" s="250"/>
      <c r="N350" s="251"/>
      <c r="O350" s="251"/>
      <c r="P350" s="251"/>
      <c r="Q350" s="251"/>
      <c r="R350" s="251"/>
      <c r="S350" s="251"/>
      <c r="T350" s="252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3" t="s">
        <v>186</v>
      </c>
      <c r="AU350" s="253" t="s">
        <v>88</v>
      </c>
      <c r="AV350" s="14" t="s">
        <v>86</v>
      </c>
      <c r="AW350" s="14" t="s">
        <v>39</v>
      </c>
      <c r="AX350" s="14" t="s">
        <v>78</v>
      </c>
      <c r="AY350" s="253" t="s">
        <v>146</v>
      </c>
    </row>
    <row r="351" s="13" customFormat="1">
      <c r="A351" s="13"/>
      <c r="B351" s="229"/>
      <c r="C351" s="230"/>
      <c r="D351" s="221" t="s">
        <v>186</v>
      </c>
      <c r="E351" s="231" t="s">
        <v>32</v>
      </c>
      <c r="F351" s="232" t="s">
        <v>5337</v>
      </c>
      <c r="G351" s="230"/>
      <c r="H351" s="233">
        <v>8.4000000000000004</v>
      </c>
      <c r="I351" s="234"/>
      <c r="J351" s="230"/>
      <c r="K351" s="230"/>
      <c r="L351" s="235"/>
      <c r="M351" s="236"/>
      <c r="N351" s="237"/>
      <c r="O351" s="237"/>
      <c r="P351" s="237"/>
      <c r="Q351" s="237"/>
      <c r="R351" s="237"/>
      <c r="S351" s="237"/>
      <c r="T351" s="238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9" t="s">
        <v>186</v>
      </c>
      <c r="AU351" s="239" t="s">
        <v>88</v>
      </c>
      <c r="AV351" s="13" t="s">
        <v>88</v>
      </c>
      <c r="AW351" s="13" t="s">
        <v>39</v>
      </c>
      <c r="AX351" s="13" t="s">
        <v>86</v>
      </c>
      <c r="AY351" s="239" t="s">
        <v>146</v>
      </c>
    </row>
    <row r="352" s="12" customFormat="1" ht="22.8" customHeight="1">
      <c r="A352" s="12"/>
      <c r="B352" s="192"/>
      <c r="C352" s="193"/>
      <c r="D352" s="194" t="s">
        <v>77</v>
      </c>
      <c r="E352" s="206" t="s">
        <v>285</v>
      </c>
      <c r="F352" s="206" t="s">
        <v>748</v>
      </c>
      <c r="G352" s="193"/>
      <c r="H352" s="193"/>
      <c r="I352" s="196"/>
      <c r="J352" s="207">
        <f>BK352</f>
        <v>0</v>
      </c>
      <c r="K352" s="193"/>
      <c r="L352" s="198"/>
      <c r="M352" s="199"/>
      <c r="N352" s="200"/>
      <c r="O352" s="200"/>
      <c r="P352" s="201">
        <f>SUM(P353:P469)</f>
        <v>0</v>
      </c>
      <c r="Q352" s="200"/>
      <c r="R352" s="201">
        <f>SUM(R353:R469)</f>
        <v>24.763363160000004</v>
      </c>
      <c r="S352" s="200"/>
      <c r="T352" s="202">
        <f>SUM(T353:T469)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03" t="s">
        <v>86</v>
      </c>
      <c r="AT352" s="204" t="s">
        <v>77</v>
      </c>
      <c r="AU352" s="204" t="s">
        <v>86</v>
      </c>
      <c r="AY352" s="203" t="s">
        <v>146</v>
      </c>
      <c r="BK352" s="205">
        <f>SUM(BK353:BK469)</f>
        <v>0</v>
      </c>
    </row>
    <row r="353" s="2" customFormat="1" ht="24.15" customHeight="1">
      <c r="A353" s="42"/>
      <c r="B353" s="43"/>
      <c r="C353" s="208" t="s">
        <v>712</v>
      </c>
      <c r="D353" s="208" t="s">
        <v>149</v>
      </c>
      <c r="E353" s="209" t="s">
        <v>5338</v>
      </c>
      <c r="F353" s="210" t="s">
        <v>5339</v>
      </c>
      <c r="G353" s="211" t="s">
        <v>802</v>
      </c>
      <c r="H353" s="212">
        <v>2</v>
      </c>
      <c r="I353" s="213"/>
      <c r="J353" s="214">
        <f>ROUND(I353*H353,2)</f>
        <v>0</v>
      </c>
      <c r="K353" s="210" t="s">
        <v>152</v>
      </c>
      <c r="L353" s="48"/>
      <c r="M353" s="215" t="s">
        <v>32</v>
      </c>
      <c r="N353" s="216" t="s">
        <v>49</v>
      </c>
      <c r="O353" s="88"/>
      <c r="P353" s="217">
        <f>O353*H353</f>
        <v>0</v>
      </c>
      <c r="Q353" s="217">
        <v>0.00069999999999999999</v>
      </c>
      <c r="R353" s="217">
        <f>Q353*H353</f>
        <v>0.0014</v>
      </c>
      <c r="S353" s="217">
        <v>0</v>
      </c>
      <c r="T353" s="218">
        <f>S353*H353</f>
        <v>0</v>
      </c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R353" s="219" t="s">
        <v>171</v>
      </c>
      <c r="AT353" s="219" t="s">
        <v>149</v>
      </c>
      <c r="AU353" s="219" t="s">
        <v>88</v>
      </c>
      <c r="AY353" s="20" t="s">
        <v>146</v>
      </c>
      <c r="BE353" s="220">
        <f>IF(N353="základní",J353,0)</f>
        <v>0</v>
      </c>
      <c r="BF353" s="220">
        <f>IF(N353="snížená",J353,0)</f>
        <v>0</v>
      </c>
      <c r="BG353" s="220">
        <f>IF(N353="zákl. přenesená",J353,0)</f>
        <v>0</v>
      </c>
      <c r="BH353" s="220">
        <f>IF(N353="sníž. přenesená",J353,0)</f>
        <v>0</v>
      </c>
      <c r="BI353" s="220">
        <f>IF(N353="nulová",J353,0)</f>
        <v>0</v>
      </c>
      <c r="BJ353" s="20" t="s">
        <v>86</v>
      </c>
      <c r="BK353" s="220">
        <f>ROUND(I353*H353,2)</f>
        <v>0</v>
      </c>
      <c r="BL353" s="20" t="s">
        <v>171</v>
      </c>
      <c r="BM353" s="219" t="s">
        <v>5340</v>
      </c>
    </row>
    <row r="354" s="2" customFormat="1">
      <c r="A354" s="42"/>
      <c r="B354" s="43"/>
      <c r="C354" s="44"/>
      <c r="D354" s="221" t="s">
        <v>155</v>
      </c>
      <c r="E354" s="44"/>
      <c r="F354" s="222" t="s">
        <v>5341</v>
      </c>
      <c r="G354" s="44"/>
      <c r="H354" s="44"/>
      <c r="I354" s="223"/>
      <c r="J354" s="44"/>
      <c r="K354" s="44"/>
      <c r="L354" s="48"/>
      <c r="M354" s="224"/>
      <c r="N354" s="225"/>
      <c r="O354" s="88"/>
      <c r="P354" s="88"/>
      <c r="Q354" s="88"/>
      <c r="R354" s="88"/>
      <c r="S354" s="88"/>
      <c r="T354" s="89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T354" s="20" t="s">
        <v>155</v>
      </c>
      <c r="AU354" s="20" t="s">
        <v>88</v>
      </c>
    </row>
    <row r="355" s="2" customFormat="1">
      <c r="A355" s="42"/>
      <c r="B355" s="43"/>
      <c r="C355" s="44"/>
      <c r="D355" s="226" t="s">
        <v>156</v>
      </c>
      <c r="E355" s="44"/>
      <c r="F355" s="227" t="s">
        <v>5342</v>
      </c>
      <c r="G355" s="44"/>
      <c r="H355" s="44"/>
      <c r="I355" s="223"/>
      <c r="J355" s="44"/>
      <c r="K355" s="44"/>
      <c r="L355" s="48"/>
      <c r="M355" s="224"/>
      <c r="N355" s="225"/>
      <c r="O355" s="88"/>
      <c r="P355" s="88"/>
      <c r="Q355" s="88"/>
      <c r="R355" s="88"/>
      <c r="S355" s="88"/>
      <c r="T355" s="89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T355" s="20" t="s">
        <v>156</v>
      </c>
      <c r="AU355" s="20" t="s">
        <v>88</v>
      </c>
    </row>
    <row r="356" s="14" customFormat="1">
      <c r="A356" s="14"/>
      <c r="B356" s="244"/>
      <c r="C356" s="245"/>
      <c r="D356" s="221" t="s">
        <v>186</v>
      </c>
      <c r="E356" s="246" t="s">
        <v>32</v>
      </c>
      <c r="F356" s="247" t="s">
        <v>5343</v>
      </c>
      <c r="G356" s="245"/>
      <c r="H356" s="246" t="s">
        <v>32</v>
      </c>
      <c r="I356" s="248"/>
      <c r="J356" s="245"/>
      <c r="K356" s="245"/>
      <c r="L356" s="249"/>
      <c r="M356" s="250"/>
      <c r="N356" s="251"/>
      <c r="O356" s="251"/>
      <c r="P356" s="251"/>
      <c r="Q356" s="251"/>
      <c r="R356" s="251"/>
      <c r="S356" s="251"/>
      <c r="T356" s="252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3" t="s">
        <v>186</v>
      </c>
      <c r="AU356" s="253" t="s">
        <v>88</v>
      </c>
      <c r="AV356" s="14" t="s">
        <v>86</v>
      </c>
      <c r="AW356" s="14" t="s">
        <v>39</v>
      </c>
      <c r="AX356" s="14" t="s">
        <v>78</v>
      </c>
      <c r="AY356" s="253" t="s">
        <v>146</v>
      </c>
    </row>
    <row r="357" s="13" customFormat="1">
      <c r="A357" s="13"/>
      <c r="B357" s="229"/>
      <c r="C357" s="230"/>
      <c r="D357" s="221" t="s">
        <v>186</v>
      </c>
      <c r="E357" s="231" t="s">
        <v>32</v>
      </c>
      <c r="F357" s="232" t="s">
        <v>88</v>
      </c>
      <c r="G357" s="230"/>
      <c r="H357" s="233">
        <v>2</v>
      </c>
      <c r="I357" s="234"/>
      <c r="J357" s="230"/>
      <c r="K357" s="230"/>
      <c r="L357" s="235"/>
      <c r="M357" s="236"/>
      <c r="N357" s="237"/>
      <c r="O357" s="237"/>
      <c r="P357" s="237"/>
      <c r="Q357" s="237"/>
      <c r="R357" s="237"/>
      <c r="S357" s="237"/>
      <c r="T357" s="238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9" t="s">
        <v>186</v>
      </c>
      <c r="AU357" s="239" t="s">
        <v>88</v>
      </c>
      <c r="AV357" s="13" t="s">
        <v>88</v>
      </c>
      <c r="AW357" s="13" t="s">
        <v>39</v>
      </c>
      <c r="AX357" s="13" t="s">
        <v>86</v>
      </c>
      <c r="AY357" s="239" t="s">
        <v>146</v>
      </c>
    </row>
    <row r="358" s="2" customFormat="1" ht="16.5" customHeight="1">
      <c r="A358" s="42"/>
      <c r="B358" s="43"/>
      <c r="C358" s="265" t="s">
        <v>717</v>
      </c>
      <c r="D358" s="265" t="s">
        <v>286</v>
      </c>
      <c r="E358" s="266" t="s">
        <v>5344</v>
      </c>
      <c r="F358" s="267" t="s">
        <v>5345</v>
      </c>
      <c r="G358" s="268" t="s">
        <v>802</v>
      </c>
      <c r="H358" s="269">
        <v>2</v>
      </c>
      <c r="I358" s="270"/>
      <c r="J358" s="271">
        <f>ROUND(I358*H358,2)</f>
        <v>0</v>
      </c>
      <c r="K358" s="267" t="s">
        <v>152</v>
      </c>
      <c r="L358" s="272"/>
      <c r="M358" s="273" t="s">
        <v>32</v>
      </c>
      <c r="N358" s="274" t="s">
        <v>49</v>
      </c>
      <c r="O358" s="88"/>
      <c r="P358" s="217">
        <f>O358*H358</f>
        <v>0</v>
      </c>
      <c r="Q358" s="217">
        <v>0.0016999999999999999</v>
      </c>
      <c r="R358" s="217">
        <f>Q358*H358</f>
        <v>0.0033999999999999998</v>
      </c>
      <c r="S358" s="217">
        <v>0</v>
      </c>
      <c r="T358" s="218">
        <f>S358*H358</f>
        <v>0</v>
      </c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R358" s="219" t="s">
        <v>277</v>
      </c>
      <c r="AT358" s="219" t="s">
        <v>286</v>
      </c>
      <c r="AU358" s="219" t="s">
        <v>88</v>
      </c>
      <c r="AY358" s="20" t="s">
        <v>146</v>
      </c>
      <c r="BE358" s="220">
        <f>IF(N358="základní",J358,0)</f>
        <v>0</v>
      </c>
      <c r="BF358" s="220">
        <f>IF(N358="snížená",J358,0)</f>
        <v>0</v>
      </c>
      <c r="BG358" s="220">
        <f>IF(N358="zákl. přenesená",J358,0)</f>
        <v>0</v>
      </c>
      <c r="BH358" s="220">
        <f>IF(N358="sníž. přenesená",J358,0)</f>
        <v>0</v>
      </c>
      <c r="BI358" s="220">
        <f>IF(N358="nulová",J358,0)</f>
        <v>0</v>
      </c>
      <c r="BJ358" s="20" t="s">
        <v>86</v>
      </c>
      <c r="BK358" s="220">
        <f>ROUND(I358*H358,2)</f>
        <v>0</v>
      </c>
      <c r="BL358" s="20" t="s">
        <v>171</v>
      </c>
      <c r="BM358" s="219" t="s">
        <v>5346</v>
      </c>
    </row>
    <row r="359" s="2" customFormat="1">
      <c r="A359" s="42"/>
      <c r="B359" s="43"/>
      <c r="C359" s="44"/>
      <c r="D359" s="221" t="s">
        <v>155</v>
      </c>
      <c r="E359" s="44"/>
      <c r="F359" s="222" t="s">
        <v>5345</v>
      </c>
      <c r="G359" s="44"/>
      <c r="H359" s="44"/>
      <c r="I359" s="223"/>
      <c r="J359" s="44"/>
      <c r="K359" s="44"/>
      <c r="L359" s="48"/>
      <c r="M359" s="224"/>
      <c r="N359" s="225"/>
      <c r="O359" s="88"/>
      <c r="P359" s="88"/>
      <c r="Q359" s="88"/>
      <c r="R359" s="88"/>
      <c r="S359" s="88"/>
      <c r="T359" s="89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T359" s="20" t="s">
        <v>155</v>
      </c>
      <c r="AU359" s="20" t="s">
        <v>88</v>
      </c>
    </row>
    <row r="360" s="2" customFormat="1" ht="24.15" customHeight="1">
      <c r="A360" s="42"/>
      <c r="B360" s="43"/>
      <c r="C360" s="208" t="s">
        <v>724</v>
      </c>
      <c r="D360" s="208" t="s">
        <v>149</v>
      </c>
      <c r="E360" s="209" t="s">
        <v>5338</v>
      </c>
      <c r="F360" s="210" t="s">
        <v>5339</v>
      </c>
      <c r="G360" s="211" t="s">
        <v>802</v>
      </c>
      <c r="H360" s="212">
        <v>2</v>
      </c>
      <c r="I360" s="213"/>
      <c r="J360" s="214">
        <f>ROUND(I360*H360,2)</f>
        <v>0</v>
      </c>
      <c r="K360" s="210" t="s">
        <v>152</v>
      </c>
      <c r="L360" s="48"/>
      <c r="M360" s="215" t="s">
        <v>32</v>
      </c>
      <c r="N360" s="216" t="s">
        <v>49</v>
      </c>
      <c r="O360" s="88"/>
      <c r="P360" s="217">
        <f>O360*H360</f>
        <v>0</v>
      </c>
      <c r="Q360" s="217">
        <v>0.00069999999999999999</v>
      </c>
      <c r="R360" s="217">
        <f>Q360*H360</f>
        <v>0.0014</v>
      </c>
      <c r="S360" s="217">
        <v>0</v>
      </c>
      <c r="T360" s="218">
        <f>S360*H360</f>
        <v>0</v>
      </c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R360" s="219" t="s">
        <v>171</v>
      </c>
      <c r="AT360" s="219" t="s">
        <v>149</v>
      </c>
      <c r="AU360" s="219" t="s">
        <v>88</v>
      </c>
      <c r="AY360" s="20" t="s">
        <v>146</v>
      </c>
      <c r="BE360" s="220">
        <f>IF(N360="základní",J360,0)</f>
        <v>0</v>
      </c>
      <c r="BF360" s="220">
        <f>IF(N360="snížená",J360,0)</f>
        <v>0</v>
      </c>
      <c r="BG360" s="220">
        <f>IF(N360="zákl. přenesená",J360,0)</f>
        <v>0</v>
      </c>
      <c r="BH360" s="220">
        <f>IF(N360="sníž. přenesená",J360,0)</f>
        <v>0</v>
      </c>
      <c r="BI360" s="220">
        <f>IF(N360="nulová",J360,0)</f>
        <v>0</v>
      </c>
      <c r="BJ360" s="20" t="s">
        <v>86</v>
      </c>
      <c r="BK360" s="220">
        <f>ROUND(I360*H360,2)</f>
        <v>0</v>
      </c>
      <c r="BL360" s="20" t="s">
        <v>171</v>
      </c>
      <c r="BM360" s="219" t="s">
        <v>5347</v>
      </c>
    </row>
    <row r="361" s="2" customFormat="1">
      <c r="A361" s="42"/>
      <c r="B361" s="43"/>
      <c r="C361" s="44"/>
      <c r="D361" s="221" t="s">
        <v>155</v>
      </c>
      <c r="E361" s="44"/>
      <c r="F361" s="222" t="s">
        <v>5341</v>
      </c>
      <c r="G361" s="44"/>
      <c r="H361" s="44"/>
      <c r="I361" s="223"/>
      <c r="J361" s="44"/>
      <c r="K361" s="44"/>
      <c r="L361" s="48"/>
      <c r="M361" s="224"/>
      <c r="N361" s="225"/>
      <c r="O361" s="88"/>
      <c r="P361" s="88"/>
      <c r="Q361" s="88"/>
      <c r="R361" s="88"/>
      <c r="S361" s="88"/>
      <c r="T361" s="89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T361" s="20" t="s">
        <v>155</v>
      </c>
      <c r="AU361" s="20" t="s">
        <v>88</v>
      </c>
    </row>
    <row r="362" s="2" customFormat="1">
      <c r="A362" s="42"/>
      <c r="B362" s="43"/>
      <c r="C362" s="44"/>
      <c r="D362" s="226" t="s">
        <v>156</v>
      </c>
      <c r="E362" s="44"/>
      <c r="F362" s="227" t="s">
        <v>5342</v>
      </c>
      <c r="G362" s="44"/>
      <c r="H362" s="44"/>
      <c r="I362" s="223"/>
      <c r="J362" s="44"/>
      <c r="K362" s="44"/>
      <c r="L362" s="48"/>
      <c r="M362" s="224"/>
      <c r="N362" s="225"/>
      <c r="O362" s="88"/>
      <c r="P362" s="88"/>
      <c r="Q362" s="88"/>
      <c r="R362" s="88"/>
      <c r="S362" s="88"/>
      <c r="T362" s="89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T362" s="20" t="s">
        <v>156</v>
      </c>
      <c r="AU362" s="20" t="s">
        <v>88</v>
      </c>
    </row>
    <row r="363" s="13" customFormat="1">
      <c r="A363" s="13"/>
      <c r="B363" s="229"/>
      <c r="C363" s="230"/>
      <c r="D363" s="221" t="s">
        <v>186</v>
      </c>
      <c r="E363" s="231" t="s">
        <v>32</v>
      </c>
      <c r="F363" s="232" t="s">
        <v>5348</v>
      </c>
      <c r="G363" s="230"/>
      <c r="H363" s="233">
        <v>1</v>
      </c>
      <c r="I363" s="234"/>
      <c r="J363" s="230"/>
      <c r="K363" s="230"/>
      <c r="L363" s="235"/>
      <c r="M363" s="236"/>
      <c r="N363" s="237"/>
      <c r="O363" s="237"/>
      <c r="P363" s="237"/>
      <c r="Q363" s="237"/>
      <c r="R363" s="237"/>
      <c r="S363" s="237"/>
      <c r="T363" s="238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9" t="s">
        <v>186</v>
      </c>
      <c r="AU363" s="239" t="s">
        <v>88</v>
      </c>
      <c r="AV363" s="13" t="s">
        <v>88</v>
      </c>
      <c r="AW363" s="13" t="s">
        <v>39</v>
      </c>
      <c r="AX363" s="13" t="s">
        <v>78</v>
      </c>
      <c r="AY363" s="239" t="s">
        <v>146</v>
      </c>
    </row>
    <row r="364" s="13" customFormat="1">
      <c r="A364" s="13"/>
      <c r="B364" s="229"/>
      <c r="C364" s="230"/>
      <c r="D364" s="221" t="s">
        <v>186</v>
      </c>
      <c r="E364" s="231" t="s">
        <v>32</v>
      </c>
      <c r="F364" s="232" t="s">
        <v>5349</v>
      </c>
      <c r="G364" s="230"/>
      <c r="H364" s="233">
        <v>1</v>
      </c>
      <c r="I364" s="234"/>
      <c r="J364" s="230"/>
      <c r="K364" s="230"/>
      <c r="L364" s="235"/>
      <c r="M364" s="236"/>
      <c r="N364" s="237"/>
      <c r="O364" s="237"/>
      <c r="P364" s="237"/>
      <c r="Q364" s="237"/>
      <c r="R364" s="237"/>
      <c r="S364" s="237"/>
      <c r="T364" s="238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9" t="s">
        <v>186</v>
      </c>
      <c r="AU364" s="239" t="s">
        <v>88</v>
      </c>
      <c r="AV364" s="13" t="s">
        <v>88</v>
      </c>
      <c r="AW364" s="13" t="s">
        <v>39</v>
      </c>
      <c r="AX364" s="13" t="s">
        <v>78</v>
      </c>
      <c r="AY364" s="239" t="s">
        <v>146</v>
      </c>
    </row>
    <row r="365" s="15" customFormat="1">
      <c r="A365" s="15"/>
      <c r="B365" s="254"/>
      <c r="C365" s="255"/>
      <c r="D365" s="221" t="s">
        <v>186</v>
      </c>
      <c r="E365" s="256" t="s">
        <v>32</v>
      </c>
      <c r="F365" s="257" t="s">
        <v>256</v>
      </c>
      <c r="G365" s="255"/>
      <c r="H365" s="258">
        <v>2</v>
      </c>
      <c r="I365" s="259"/>
      <c r="J365" s="255"/>
      <c r="K365" s="255"/>
      <c r="L365" s="260"/>
      <c r="M365" s="261"/>
      <c r="N365" s="262"/>
      <c r="O365" s="262"/>
      <c r="P365" s="262"/>
      <c r="Q365" s="262"/>
      <c r="R365" s="262"/>
      <c r="S365" s="262"/>
      <c r="T365" s="263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64" t="s">
        <v>186</v>
      </c>
      <c r="AU365" s="264" t="s">
        <v>88</v>
      </c>
      <c r="AV365" s="15" t="s">
        <v>171</v>
      </c>
      <c r="AW365" s="15" t="s">
        <v>39</v>
      </c>
      <c r="AX365" s="15" t="s">
        <v>86</v>
      </c>
      <c r="AY365" s="264" t="s">
        <v>146</v>
      </c>
    </row>
    <row r="366" s="2" customFormat="1" ht="24.15" customHeight="1">
      <c r="A366" s="42"/>
      <c r="B366" s="43"/>
      <c r="C366" s="265" t="s">
        <v>732</v>
      </c>
      <c r="D366" s="265" t="s">
        <v>286</v>
      </c>
      <c r="E366" s="266" t="s">
        <v>5350</v>
      </c>
      <c r="F366" s="267" t="s">
        <v>5351</v>
      </c>
      <c r="G366" s="268" t="s">
        <v>802</v>
      </c>
      <c r="H366" s="269">
        <v>2</v>
      </c>
      <c r="I366" s="270"/>
      <c r="J366" s="271">
        <f>ROUND(I366*H366,2)</f>
        <v>0</v>
      </c>
      <c r="K366" s="267" t="s">
        <v>152</v>
      </c>
      <c r="L366" s="272"/>
      <c r="M366" s="273" t="s">
        <v>32</v>
      </c>
      <c r="N366" s="274" t="s">
        <v>49</v>
      </c>
      <c r="O366" s="88"/>
      <c r="P366" s="217">
        <f>O366*H366</f>
        <v>0</v>
      </c>
      <c r="Q366" s="217">
        <v>0.0035000000000000001</v>
      </c>
      <c r="R366" s="217">
        <f>Q366*H366</f>
        <v>0.0070000000000000001</v>
      </c>
      <c r="S366" s="217">
        <v>0</v>
      </c>
      <c r="T366" s="218">
        <f>S366*H366</f>
        <v>0</v>
      </c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R366" s="219" t="s">
        <v>277</v>
      </c>
      <c r="AT366" s="219" t="s">
        <v>286</v>
      </c>
      <c r="AU366" s="219" t="s">
        <v>88</v>
      </c>
      <c r="AY366" s="20" t="s">
        <v>146</v>
      </c>
      <c r="BE366" s="220">
        <f>IF(N366="základní",J366,0)</f>
        <v>0</v>
      </c>
      <c r="BF366" s="220">
        <f>IF(N366="snížená",J366,0)</f>
        <v>0</v>
      </c>
      <c r="BG366" s="220">
        <f>IF(N366="zákl. přenesená",J366,0)</f>
        <v>0</v>
      </c>
      <c r="BH366" s="220">
        <f>IF(N366="sníž. přenesená",J366,0)</f>
        <v>0</v>
      </c>
      <c r="BI366" s="220">
        <f>IF(N366="nulová",J366,0)</f>
        <v>0</v>
      </c>
      <c r="BJ366" s="20" t="s">
        <v>86</v>
      </c>
      <c r="BK366" s="220">
        <f>ROUND(I366*H366,2)</f>
        <v>0</v>
      </c>
      <c r="BL366" s="20" t="s">
        <v>171</v>
      </c>
      <c r="BM366" s="219" t="s">
        <v>5352</v>
      </c>
    </row>
    <row r="367" s="2" customFormat="1">
      <c r="A367" s="42"/>
      <c r="B367" s="43"/>
      <c r="C367" s="44"/>
      <c r="D367" s="221" t="s">
        <v>155</v>
      </c>
      <c r="E367" s="44"/>
      <c r="F367" s="222" t="s">
        <v>5351</v>
      </c>
      <c r="G367" s="44"/>
      <c r="H367" s="44"/>
      <c r="I367" s="223"/>
      <c r="J367" s="44"/>
      <c r="K367" s="44"/>
      <c r="L367" s="48"/>
      <c r="M367" s="224"/>
      <c r="N367" s="225"/>
      <c r="O367" s="88"/>
      <c r="P367" s="88"/>
      <c r="Q367" s="88"/>
      <c r="R367" s="88"/>
      <c r="S367" s="88"/>
      <c r="T367" s="89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T367" s="20" t="s">
        <v>155</v>
      </c>
      <c r="AU367" s="20" t="s">
        <v>88</v>
      </c>
    </row>
    <row r="368" s="2" customFormat="1" ht="24.15" customHeight="1">
      <c r="A368" s="42"/>
      <c r="B368" s="43"/>
      <c r="C368" s="208" t="s">
        <v>737</v>
      </c>
      <c r="D368" s="208" t="s">
        <v>149</v>
      </c>
      <c r="E368" s="209" t="s">
        <v>5353</v>
      </c>
      <c r="F368" s="210" t="s">
        <v>5354</v>
      </c>
      <c r="G368" s="211" t="s">
        <v>802</v>
      </c>
      <c r="H368" s="212">
        <v>2</v>
      </c>
      <c r="I368" s="213"/>
      <c r="J368" s="214">
        <f>ROUND(I368*H368,2)</f>
        <v>0</v>
      </c>
      <c r="K368" s="210" t="s">
        <v>152</v>
      </c>
      <c r="L368" s="48"/>
      <c r="M368" s="215" t="s">
        <v>32</v>
      </c>
      <c r="N368" s="216" t="s">
        <v>49</v>
      </c>
      <c r="O368" s="88"/>
      <c r="P368" s="217">
        <f>O368*H368</f>
        <v>0</v>
      </c>
      <c r="Q368" s="217">
        <v>0.11241</v>
      </c>
      <c r="R368" s="217">
        <f>Q368*H368</f>
        <v>0.22481999999999999</v>
      </c>
      <c r="S368" s="217">
        <v>0</v>
      </c>
      <c r="T368" s="218">
        <f>S368*H368</f>
        <v>0</v>
      </c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R368" s="219" t="s">
        <v>171</v>
      </c>
      <c r="AT368" s="219" t="s">
        <v>149</v>
      </c>
      <c r="AU368" s="219" t="s">
        <v>88</v>
      </c>
      <c r="AY368" s="20" t="s">
        <v>146</v>
      </c>
      <c r="BE368" s="220">
        <f>IF(N368="základní",J368,0)</f>
        <v>0</v>
      </c>
      <c r="BF368" s="220">
        <f>IF(N368="snížená",J368,0)</f>
        <v>0</v>
      </c>
      <c r="BG368" s="220">
        <f>IF(N368="zákl. přenesená",J368,0)</f>
        <v>0</v>
      </c>
      <c r="BH368" s="220">
        <f>IF(N368="sníž. přenesená",J368,0)</f>
        <v>0</v>
      </c>
      <c r="BI368" s="220">
        <f>IF(N368="nulová",J368,0)</f>
        <v>0</v>
      </c>
      <c r="BJ368" s="20" t="s">
        <v>86</v>
      </c>
      <c r="BK368" s="220">
        <f>ROUND(I368*H368,2)</f>
        <v>0</v>
      </c>
      <c r="BL368" s="20" t="s">
        <v>171</v>
      </c>
      <c r="BM368" s="219" t="s">
        <v>5355</v>
      </c>
    </row>
    <row r="369" s="2" customFormat="1">
      <c r="A369" s="42"/>
      <c r="B369" s="43"/>
      <c r="C369" s="44"/>
      <c r="D369" s="221" t="s">
        <v>155</v>
      </c>
      <c r="E369" s="44"/>
      <c r="F369" s="222" t="s">
        <v>5356</v>
      </c>
      <c r="G369" s="44"/>
      <c r="H369" s="44"/>
      <c r="I369" s="223"/>
      <c r="J369" s="44"/>
      <c r="K369" s="44"/>
      <c r="L369" s="48"/>
      <c r="M369" s="224"/>
      <c r="N369" s="225"/>
      <c r="O369" s="88"/>
      <c r="P369" s="88"/>
      <c r="Q369" s="88"/>
      <c r="R369" s="88"/>
      <c r="S369" s="88"/>
      <c r="T369" s="89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T369" s="20" t="s">
        <v>155</v>
      </c>
      <c r="AU369" s="20" t="s">
        <v>88</v>
      </c>
    </row>
    <row r="370" s="2" customFormat="1">
      <c r="A370" s="42"/>
      <c r="B370" s="43"/>
      <c r="C370" s="44"/>
      <c r="D370" s="226" t="s">
        <v>156</v>
      </c>
      <c r="E370" s="44"/>
      <c r="F370" s="227" t="s">
        <v>5357</v>
      </c>
      <c r="G370" s="44"/>
      <c r="H370" s="44"/>
      <c r="I370" s="223"/>
      <c r="J370" s="44"/>
      <c r="K370" s="44"/>
      <c r="L370" s="48"/>
      <c r="M370" s="224"/>
      <c r="N370" s="225"/>
      <c r="O370" s="88"/>
      <c r="P370" s="88"/>
      <c r="Q370" s="88"/>
      <c r="R370" s="88"/>
      <c r="S370" s="88"/>
      <c r="T370" s="89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T370" s="20" t="s">
        <v>156</v>
      </c>
      <c r="AU370" s="20" t="s">
        <v>88</v>
      </c>
    </row>
    <row r="371" s="13" customFormat="1">
      <c r="A371" s="13"/>
      <c r="B371" s="229"/>
      <c r="C371" s="230"/>
      <c r="D371" s="221" t="s">
        <v>186</v>
      </c>
      <c r="E371" s="231" t="s">
        <v>32</v>
      </c>
      <c r="F371" s="232" t="s">
        <v>5348</v>
      </c>
      <c r="G371" s="230"/>
      <c r="H371" s="233">
        <v>1</v>
      </c>
      <c r="I371" s="234"/>
      <c r="J371" s="230"/>
      <c r="K371" s="230"/>
      <c r="L371" s="235"/>
      <c r="M371" s="236"/>
      <c r="N371" s="237"/>
      <c r="O371" s="237"/>
      <c r="P371" s="237"/>
      <c r="Q371" s="237"/>
      <c r="R371" s="237"/>
      <c r="S371" s="237"/>
      <c r="T371" s="238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9" t="s">
        <v>186</v>
      </c>
      <c r="AU371" s="239" t="s">
        <v>88</v>
      </c>
      <c r="AV371" s="13" t="s">
        <v>88</v>
      </c>
      <c r="AW371" s="13" t="s">
        <v>39</v>
      </c>
      <c r="AX371" s="13" t="s">
        <v>78</v>
      </c>
      <c r="AY371" s="239" t="s">
        <v>146</v>
      </c>
    </row>
    <row r="372" s="13" customFormat="1">
      <c r="A372" s="13"/>
      <c r="B372" s="229"/>
      <c r="C372" s="230"/>
      <c r="D372" s="221" t="s">
        <v>186</v>
      </c>
      <c r="E372" s="231" t="s">
        <v>32</v>
      </c>
      <c r="F372" s="232" t="s">
        <v>5349</v>
      </c>
      <c r="G372" s="230"/>
      <c r="H372" s="233">
        <v>1</v>
      </c>
      <c r="I372" s="234"/>
      <c r="J372" s="230"/>
      <c r="K372" s="230"/>
      <c r="L372" s="235"/>
      <c r="M372" s="236"/>
      <c r="N372" s="237"/>
      <c r="O372" s="237"/>
      <c r="P372" s="237"/>
      <c r="Q372" s="237"/>
      <c r="R372" s="237"/>
      <c r="S372" s="237"/>
      <c r="T372" s="238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9" t="s">
        <v>186</v>
      </c>
      <c r="AU372" s="239" t="s">
        <v>88</v>
      </c>
      <c r="AV372" s="13" t="s">
        <v>88</v>
      </c>
      <c r="AW372" s="13" t="s">
        <v>39</v>
      </c>
      <c r="AX372" s="13" t="s">
        <v>78</v>
      </c>
      <c r="AY372" s="239" t="s">
        <v>146</v>
      </c>
    </row>
    <row r="373" s="15" customFormat="1">
      <c r="A373" s="15"/>
      <c r="B373" s="254"/>
      <c r="C373" s="255"/>
      <c r="D373" s="221" t="s">
        <v>186</v>
      </c>
      <c r="E373" s="256" t="s">
        <v>32</v>
      </c>
      <c r="F373" s="257" t="s">
        <v>256</v>
      </c>
      <c r="G373" s="255"/>
      <c r="H373" s="258">
        <v>2</v>
      </c>
      <c r="I373" s="259"/>
      <c r="J373" s="255"/>
      <c r="K373" s="255"/>
      <c r="L373" s="260"/>
      <c r="M373" s="261"/>
      <c r="N373" s="262"/>
      <c r="O373" s="262"/>
      <c r="P373" s="262"/>
      <c r="Q373" s="262"/>
      <c r="R373" s="262"/>
      <c r="S373" s="262"/>
      <c r="T373" s="263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64" t="s">
        <v>186</v>
      </c>
      <c r="AU373" s="264" t="s">
        <v>88</v>
      </c>
      <c r="AV373" s="15" t="s">
        <v>171</v>
      </c>
      <c r="AW373" s="15" t="s">
        <v>39</v>
      </c>
      <c r="AX373" s="15" t="s">
        <v>86</v>
      </c>
      <c r="AY373" s="264" t="s">
        <v>146</v>
      </c>
    </row>
    <row r="374" s="2" customFormat="1" ht="21.75" customHeight="1">
      <c r="A374" s="42"/>
      <c r="B374" s="43"/>
      <c r="C374" s="265" t="s">
        <v>743</v>
      </c>
      <c r="D374" s="265" t="s">
        <v>286</v>
      </c>
      <c r="E374" s="266" t="s">
        <v>5358</v>
      </c>
      <c r="F374" s="267" t="s">
        <v>5359</v>
      </c>
      <c r="G374" s="268" t="s">
        <v>802</v>
      </c>
      <c r="H374" s="269">
        <v>2</v>
      </c>
      <c r="I374" s="270"/>
      <c r="J374" s="271">
        <f>ROUND(I374*H374,2)</f>
        <v>0</v>
      </c>
      <c r="K374" s="267" t="s">
        <v>152</v>
      </c>
      <c r="L374" s="272"/>
      <c r="M374" s="273" t="s">
        <v>32</v>
      </c>
      <c r="N374" s="274" t="s">
        <v>49</v>
      </c>
      <c r="O374" s="88"/>
      <c r="P374" s="217">
        <f>O374*H374</f>
        <v>0</v>
      </c>
      <c r="Q374" s="217">
        <v>0.0025000000000000001</v>
      </c>
      <c r="R374" s="217">
        <f>Q374*H374</f>
        <v>0.0050000000000000001</v>
      </c>
      <c r="S374" s="217">
        <v>0</v>
      </c>
      <c r="T374" s="218">
        <f>S374*H374</f>
        <v>0</v>
      </c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R374" s="219" t="s">
        <v>277</v>
      </c>
      <c r="AT374" s="219" t="s">
        <v>286</v>
      </c>
      <c r="AU374" s="219" t="s">
        <v>88</v>
      </c>
      <c r="AY374" s="20" t="s">
        <v>146</v>
      </c>
      <c r="BE374" s="220">
        <f>IF(N374="základní",J374,0)</f>
        <v>0</v>
      </c>
      <c r="BF374" s="220">
        <f>IF(N374="snížená",J374,0)</f>
        <v>0</v>
      </c>
      <c r="BG374" s="220">
        <f>IF(N374="zákl. přenesená",J374,0)</f>
        <v>0</v>
      </c>
      <c r="BH374" s="220">
        <f>IF(N374="sníž. přenesená",J374,0)</f>
        <v>0</v>
      </c>
      <c r="BI374" s="220">
        <f>IF(N374="nulová",J374,0)</f>
        <v>0</v>
      </c>
      <c r="BJ374" s="20" t="s">
        <v>86</v>
      </c>
      <c r="BK374" s="220">
        <f>ROUND(I374*H374,2)</f>
        <v>0</v>
      </c>
      <c r="BL374" s="20" t="s">
        <v>171</v>
      </c>
      <c r="BM374" s="219" t="s">
        <v>5360</v>
      </c>
    </row>
    <row r="375" s="2" customFormat="1">
      <c r="A375" s="42"/>
      <c r="B375" s="43"/>
      <c r="C375" s="44"/>
      <c r="D375" s="221" t="s">
        <v>155</v>
      </c>
      <c r="E375" s="44"/>
      <c r="F375" s="222" t="s">
        <v>5359</v>
      </c>
      <c r="G375" s="44"/>
      <c r="H375" s="44"/>
      <c r="I375" s="223"/>
      <c r="J375" s="44"/>
      <c r="K375" s="44"/>
      <c r="L375" s="48"/>
      <c r="M375" s="224"/>
      <c r="N375" s="225"/>
      <c r="O375" s="88"/>
      <c r="P375" s="88"/>
      <c r="Q375" s="88"/>
      <c r="R375" s="88"/>
      <c r="S375" s="88"/>
      <c r="T375" s="89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T375" s="20" t="s">
        <v>155</v>
      </c>
      <c r="AU375" s="20" t="s">
        <v>88</v>
      </c>
    </row>
    <row r="376" s="2" customFormat="1" ht="16.5" customHeight="1">
      <c r="A376" s="42"/>
      <c r="B376" s="43"/>
      <c r="C376" s="265" t="s">
        <v>749</v>
      </c>
      <c r="D376" s="265" t="s">
        <v>286</v>
      </c>
      <c r="E376" s="266" t="s">
        <v>5361</v>
      </c>
      <c r="F376" s="267" t="s">
        <v>5362</v>
      </c>
      <c r="G376" s="268" t="s">
        <v>802</v>
      </c>
      <c r="H376" s="269">
        <v>2</v>
      </c>
      <c r="I376" s="270"/>
      <c r="J376" s="271">
        <f>ROUND(I376*H376,2)</f>
        <v>0</v>
      </c>
      <c r="K376" s="267" t="s">
        <v>152</v>
      </c>
      <c r="L376" s="272"/>
      <c r="M376" s="273" t="s">
        <v>32</v>
      </c>
      <c r="N376" s="274" t="s">
        <v>49</v>
      </c>
      <c r="O376" s="88"/>
      <c r="P376" s="217">
        <f>O376*H376</f>
        <v>0</v>
      </c>
      <c r="Q376" s="217">
        <v>0.0030000000000000001</v>
      </c>
      <c r="R376" s="217">
        <f>Q376*H376</f>
        <v>0.0060000000000000001</v>
      </c>
      <c r="S376" s="217">
        <v>0</v>
      </c>
      <c r="T376" s="218">
        <f>S376*H376</f>
        <v>0</v>
      </c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R376" s="219" t="s">
        <v>277</v>
      </c>
      <c r="AT376" s="219" t="s">
        <v>286</v>
      </c>
      <c r="AU376" s="219" t="s">
        <v>88</v>
      </c>
      <c r="AY376" s="20" t="s">
        <v>146</v>
      </c>
      <c r="BE376" s="220">
        <f>IF(N376="základní",J376,0)</f>
        <v>0</v>
      </c>
      <c r="BF376" s="220">
        <f>IF(N376="snížená",J376,0)</f>
        <v>0</v>
      </c>
      <c r="BG376" s="220">
        <f>IF(N376="zákl. přenesená",J376,0)</f>
        <v>0</v>
      </c>
      <c r="BH376" s="220">
        <f>IF(N376="sníž. přenesená",J376,0)</f>
        <v>0</v>
      </c>
      <c r="BI376" s="220">
        <f>IF(N376="nulová",J376,0)</f>
        <v>0</v>
      </c>
      <c r="BJ376" s="20" t="s">
        <v>86</v>
      </c>
      <c r="BK376" s="220">
        <f>ROUND(I376*H376,2)</f>
        <v>0</v>
      </c>
      <c r="BL376" s="20" t="s">
        <v>171</v>
      </c>
      <c r="BM376" s="219" t="s">
        <v>5363</v>
      </c>
    </row>
    <row r="377" s="2" customFormat="1">
      <c r="A377" s="42"/>
      <c r="B377" s="43"/>
      <c r="C377" s="44"/>
      <c r="D377" s="221" t="s">
        <v>155</v>
      </c>
      <c r="E377" s="44"/>
      <c r="F377" s="222" t="s">
        <v>5362</v>
      </c>
      <c r="G377" s="44"/>
      <c r="H377" s="44"/>
      <c r="I377" s="223"/>
      <c r="J377" s="44"/>
      <c r="K377" s="44"/>
      <c r="L377" s="48"/>
      <c r="M377" s="224"/>
      <c r="N377" s="225"/>
      <c r="O377" s="88"/>
      <c r="P377" s="88"/>
      <c r="Q377" s="88"/>
      <c r="R377" s="88"/>
      <c r="S377" s="88"/>
      <c r="T377" s="89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T377" s="20" t="s">
        <v>155</v>
      </c>
      <c r="AU377" s="20" t="s">
        <v>88</v>
      </c>
    </row>
    <row r="378" s="2" customFormat="1" ht="24.15" customHeight="1">
      <c r="A378" s="42"/>
      <c r="B378" s="43"/>
      <c r="C378" s="208" t="s">
        <v>755</v>
      </c>
      <c r="D378" s="208" t="s">
        <v>149</v>
      </c>
      <c r="E378" s="209" t="s">
        <v>5364</v>
      </c>
      <c r="F378" s="210" t="s">
        <v>5365</v>
      </c>
      <c r="G378" s="211" t="s">
        <v>303</v>
      </c>
      <c r="H378" s="212">
        <v>31.5</v>
      </c>
      <c r="I378" s="213"/>
      <c r="J378" s="214">
        <f>ROUND(I378*H378,2)</f>
        <v>0</v>
      </c>
      <c r="K378" s="210" t="s">
        <v>152</v>
      </c>
      <c r="L378" s="48"/>
      <c r="M378" s="215" t="s">
        <v>32</v>
      </c>
      <c r="N378" s="216" t="s">
        <v>49</v>
      </c>
      <c r="O378" s="88"/>
      <c r="P378" s="217">
        <f>O378*H378</f>
        <v>0</v>
      </c>
      <c r="Q378" s="217">
        <v>0.00012999999999999999</v>
      </c>
      <c r="R378" s="217">
        <f>Q378*H378</f>
        <v>0.0040949999999999997</v>
      </c>
      <c r="S378" s="217">
        <v>0</v>
      </c>
      <c r="T378" s="218">
        <f>S378*H378</f>
        <v>0</v>
      </c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R378" s="219" t="s">
        <v>171</v>
      </c>
      <c r="AT378" s="219" t="s">
        <v>149</v>
      </c>
      <c r="AU378" s="219" t="s">
        <v>88</v>
      </c>
      <c r="AY378" s="20" t="s">
        <v>146</v>
      </c>
      <c r="BE378" s="220">
        <f>IF(N378="základní",J378,0)</f>
        <v>0</v>
      </c>
      <c r="BF378" s="220">
        <f>IF(N378="snížená",J378,0)</f>
        <v>0</v>
      </c>
      <c r="BG378" s="220">
        <f>IF(N378="zákl. přenesená",J378,0)</f>
        <v>0</v>
      </c>
      <c r="BH378" s="220">
        <f>IF(N378="sníž. přenesená",J378,0)</f>
        <v>0</v>
      </c>
      <c r="BI378" s="220">
        <f>IF(N378="nulová",J378,0)</f>
        <v>0</v>
      </c>
      <c r="BJ378" s="20" t="s">
        <v>86</v>
      </c>
      <c r="BK378" s="220">
        <f>ROUND(I378*H378,2)</f>
        <v>0</v>
      </c>
      <c r="BL378" s="20" t="s">
        <v>171</v>
      </c>
      <c r="BM378" s="219" t="s">
        <v>5366</v>
      </c>
    </row>
    <row r="379" s="2" customFormat="1">
      <c r="A379" s="42"/>
      <c r="B379" s="43"/>
      <c r="C379" s="44"/>
      <c r="D379" s="221" t="s">
        <v>155</v>
      </c>
      <c r="E379" s="44"/>
      <c r="F379" s="222" t="s">
        <v>5367</v>
      </c>
      <c r="G379" s="44"/>
      <c r="H379" s="44"/>
      <c r="I379" s="223"/>
      <c r="J379" s="44"/>
      <c r="K379" s="44"/>
      <c r="L379" s="48"/>
      <c r="M379" s="224"/>
      <c r="N379" s="225"/>
      <c r="O379" s="88"/>
      <c r="P379" s="88"/>
      <c r="Q379" s="88"/>
      <c r="R379" s="88"/>
      <c r="S379" s="88"/>
      <c r="T379" s="89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T379" s="20" t="s">
        <v>155</v>
      </c>
      <c r="AU379" s="20" t="s">
        <v>88</v>
      </c>
    </row>
    <row r="380" s="2" customFormat="1">
      <c r="A380" s="42"/>
      <c r="B380" s="43"/>
      <c r="C380" s="44"/>
      <c r="D380" s="226" t="s">
        <v>156</v>
      </c>
      <c r="E380" s="44"/>
      <c r="F380" s="227" t="s">
        <v>5368</v>
      </c>
      <c r="G380" s="44"/>
      <c r="H380" s="44"/>
      <c r="I380" s="223"/>
      <c r="J380" s="44"/>
      <c r="K380" s="44"/>
      <c r="L380" s="48"/>
      <c r="M380" s="224"/>
      <c r="N380" s="225"/>
      <c r="O380" s="88"/>
      <c r="P380" s="88"/>
      <c r="Q380" s="88"/>
      <c r="R380" s="88"/>
      <c r="S380" s="88"/>
      <c r="T380" s="89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T380" s="20" t="s">
        <v>156</v>
      </c>
      <c r="AU380" s="20" t="s">
        <v>88</v>
      </c>
    </row>
    <row r="381" s="14" customFormat="1">
      <c r="A381" s="14"/>
      <c r="B381" s="244"/>
      <c r="C381" s="245"/>
      <c r="D381" s="221" t="s">
        <v>186</v>
      </c>
      <c r="E381" s="246" t="s">
        <v>32</v>
      </c>
      <c r="F381" s="247" t="s">
        <v>5369</v>
      </c>
      <c r="G381" s="245"/>
      <c r="H381" s="246" t="s">
        <v>32</v>
      </c>
      <c r="I381" s="248"/>
      <c r="J381" s="245"/>
      <c r="K381" s="245"/>
      <c r="L381" s="249"/>
      <c r="M381" s="250"/>
      <c r="N381" s="251"/>
      <c r="O381" s="251"/>
      <c r="P381" s="251"/>
      <c r="Q381" s="251"/>
      <c r="R381" s="251"/>
      <c r="S381" s="251"/>
      <c r="T381" s="252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3" t="s">
        <v>186</v>
      </c>
      <c r="AU381" s="253" t="s">
        <v>88</v>
      </c>
      <c r="AV381" s="14" t="s">
        <v>86</v>
      </c>
      <c r="AW381" s="14" t="s">
        <v>39</v>
      </c>
      <c r="AX381" s="14" t="s">
        <v>78</v>
      </c>
      <c r="AY381" s="253" t="s">
        <v>146</v>
      </c>
    </row>
    <row r="382" s="13" customFormat="1">
      <c r="A382" s="13"/>
      <c r="B382" s="229"/>
      <c r="C382" s="230"/>
      <c r="D382" s="221" t="s">
        <v>186</v>
      </c>
      <c r="E382" s="231" t="s">
        <v>32</v>
      </c>
      <c r="F382" s="232" t="s">
        <v>5370</v>
      </c>
      <c r="G382" s="230"/>
      <c r="H382" s="233">
        <v>31.5</v>
      </c>
      <c r="I382" s="234"/>
      <c r="J382" s="230"/>
      <c r="K382" s="230"/>
      <c r="L382" s="235"/>
      <c r="M382" s="236"/>
      <c r="N382" s="237"/>
      <c r="O382" s="237"/>
      <c r="P382" s="237"/>
      <c r="Q382" s="237"/>
      <c r="R382" s="237"/>
      <c r="S382" s="237"/>
      <c r="T382" s="238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9" t="s">
        <v>186</v>
      </c>
      <c r="AU382" s="239" t="s">
        <v>88</v>
      </c>
      <c r="AV382" s="13" t="s">
        <v>88</v>
      </c>
      <c r="AW382" s="13" t="s">
        <v>39</v>
      </c>
      <c r="AX382" s="13" t="s">
        <v>86</v>
      </c>
      <c r="AY382" s="239" t="s">
        <v>146</v>
      </c>
    </row>
    <row r="383" s="2" customFormat="1" ht="24.15" customHeight="1">
      <c r="A383" s="42"/>
      <c r="B383" s="43"/>
      <c r="C383" s="208" t="s">
        <v>762</v>
      </c>
      <c r="D383" s="208" t="s">
        <v>149</v>
      </c>
      <c r="E383" s="209" t="s">
        <v>5371</v>
      </c>
      <c r="F383" s="210" t="s">
        <v>5372</v>
      </c>
      <c r="G383" s="211" t="s">
        <v>294</v>
      </c>
      <c r="H383" s="212">
        <v>4</v>
      </c>
      <c r="I383" s="213"/>
      <c r="J383" s="214">
        <f>ROUND(I383*H383,2)</f>
        <v>0</v>
      </c>
      <c r="K383" s="210" t="s">
        <v>152</v>
      </c>
      <c r="L383" s="48"/>
      <c r="M383" s="215" t="s">
        <v>32</v>
      </c>
      <c r="N383" s="216" t="s">
        <v>49</v>
      </c>
      <c r="O383" s="88"/>
      <c r="P383" s="217">
        <f>O383*H383</f>
        <v>0</v>
      </c>
      <c r="Q383" s="217">
        <v>0.0014499999999999999</v>
      </c>
      <c r="R383" s="217">
        <f>Q383*H383</f>
        <v>0.0057999999999999996</v>
      </c>
      <c r="S383" s="217">
        <v>0</v>
      </c>
      <c r="T383" s="218">
        <f>S383*H383</f>
        <v>0</v>
      </c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R383" s="219" t="s">
        <v>171</v>
      </c>
      <c r="AT383" s="219" t="s">
        <v>149</v>
      </c>
      <c r="AU383" s="219" t="s">
        <v>88</v>
      </c>
      <c r="AY383" s="20" t="s">
        <v>146</v>
      </c>
      <c r="BE383" s="220">
        <f>IF(N383="základní",J383,0)</f>
        <v>0</v>
      </c>
      <c r="BF383" s="220">
        <f>IF(N383="snížená",J383,0)</f>
        <v>0</v>
      </c>
      <c r="BG383" s="220">
        <f>IF(N383="zákl. přenesená",J383,0)</f>
        <v>0</v>
      </c>
      <c r="BH383" s="220">
        <f>IF(N383="sníž. přenesená",J383,0)</f>
        <v>0</v>
      </c>
      <c r="BI383" s="220">
        <f>IF(N383="nulová",J383,0)</f>
        <v>0</v>
      </c>
      <c r="BJ383" s="20" t="s">
        <v>86</v>
      </c>
      <c r="BK383" s="220">
        <f>ROUND(I383*H383,2)</f>
        <v>0</v>
      </c>
      <c r="BL383" s="20" t="s">
        <v>171</v>
      </c>
      <c r="BM383" s="219" t="s">
        <v>5373</v>
      </c>
    </row>
    <row r="384" s="2" customFormat="1">
      <c r="A384" s="42"/>
      <c r="B384" s="43"/>
      <c r="C384" s="44"/>
      <c r="D384" s="221" t="s">
        <v>155</v>
      </c>
      <c r="E384" s="44"/>
      <c r="F384" s="222" t="s">
        <v>5374</v>
      </c>
      <c r="G384" s="44"/>
      <c r="H384" s="44"/>
      <c r="I384" s="223"/>
      <c r="J384" s="44"/>
      <c r="K384" s="44"/>
      <c r="L384" s="48"/>
      <c r="M384" s="224"/>
      <c r="N384" s="225"/>
      <c r="O384" s="88"/>
      <c r="P384" s="88"/>
      <c r="Q384" s="88"/>
      <c r="R384" s="88"/>
      <c r="S384" s="88"/>
      <c r="T384" s="89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T384" s="20" t="s">
        <v>155</v>
      </c>
      <c r="AU384" s="20" t="s">
        <v>88</v>
      </c>
    </row>
    <row r="385" s="2" customFormat="1">
      <c r="A385" s="42"/>
      <c r="B385" s="43"/>
      <c r="C385" s="44"/>
      <c r="D385" s="226" t="s">
        <v>156</v>
      </c>
      <c r="E385" s="44"/>
      <c r="F385" s="227" t="s">
        <v>5375</v>
      </c>
      <c r="G385" s="44"/>
      <c r="H385" s="44"/>
      <c r="I385" s="223"/>
      <c r="J385" s="44"/>
      <c r="K385" s="44"/>
      <c r="L385" s="48"/>
      <c r="M385" s="224"/>
      <c r="N385" s="225"/>
      <c r="O385" s="88"/>
      <c r="P385" s="88"/>
      <c r="Q385" s="88"/>
      <c r="R385" s="88"/>
      <c r="S385" s="88"/>
      <c r="T385" s="89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T385" s="20" t="s">
        <v>156</v>
      </c>
      <c r="AU385" s="20" t="s">
        <v>88</v>
      </c>
    </row>
    <row r="386" s="14" customFormat="1">
      <c r="A386" s="14"/>
      <c r="B386" s="244"/>
      <c r="C386" s="245"/>
      <c r="D386" s="221" t="s">
        <v>186</v>
      </c>
      <c r="E386" s="246" t="s">
        <v>32</v>
      </c>
      <c r="F386" s="247" t="s">
        <v>5316</v>
      </c>
      <c r="G386" s="245"/>
      <c r="H386" s="246" t="s">
        <v>32</v>
      </c>
      <c r="I386" s="248"/>
      <c r="J386" s="245"/>
      <c r="K386" s="245"/>
      <c r="L386" s="249"/>
      <c r="M386" s="250"/>
      <c r="N386" s="251"/>
      <c r="O386" s="251"/>
      <c r="P386" s="251"/>
      <c r="Q386" s="251"/>
      <c r="R386" s="251"/>
      <c r="S386" s="251"/>
      <c r="T386" s="252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3" t="s">
        <v>186</v>
      </c>
      <c r="AU386" s="253" t="s">
        <v>88</v>
      </c>
      <c r="AV386" s="14" t="s">
        <v>86</v>
      </c>
      <c r="AW386" s="14" t="s">
        <v>39</v>
      </c>
      <c r="AX386" s="14" t="s">
        <v>78</v>
      </c>
      <c r="AY386" s="253" t="s">
        <v>146</v>
      </c>
    </row>
    <row r="387" s="13" customFormat="1">
      <c r="A387" s="13"/>
      <c r="B387" s="229"/>
      <c r="C387" s="230"/>
      <c r="D387" s="221" t="s">
        <v>186</v>
      </c>
      <c r="E387" s="231" t="s">
        <v>32</v>
      </c>
      <c r="F387" s="232" t="s">
        <v>5376</v>
      </c>
      <c r="G387" s="230"/>
      <c r="H387" s="233">
        <v>4</v>
      </c>
      <c r="I387" s="234"/>
      <c r="J387" s="230"/>
      <c r="K387" s="230"/>
      <c r="L387" s="235"/>
      <c r="M387" s="236"/>
      <c r="N387" s="237"/>
      <c r="O387" s="237"/>
      <c r="P387" s="237"/>
      <c r="Q387" s="237"/>
      <c r="R387" s="237"/>
      <c r="S387" s="237"/>
      <c r="T387" s="238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9" t="s">
        <v>186</v>
      </c>
      <c r="AU387" s="239" t="s">
        <v>88</v>
      </c>
      <c r="AV387" s="13" t="s">
        <v>88</v>
      </c>
      <c r="AW387" s="13" t="s">
        <v>39</v>
      </c>
      <c r="AX387" s="13" t="s">
        <v>86</v>
      </c>
      <c r="AY387" s="239" t="s">
        <v>146</v>
      </c>
    </row>
    <row r="388" s="2" customFormat="1" ht="24.15" customHeight="1">
      <c r="A388" s="42"/>
      <c r="B388" s="43"/>
      <c r="C388" s="208" t="s">
        <v>768</v>
      </c>
      <c r="D388" s="208" t="s">
        <v>149</v>
      </c>
      <c r="E388" s="209" t="s">
        <v>5377</v>
      </c>
      <c r="F388" s="210" t="s">
        <v>5378</v>
      </c>
      <c r="G388" s="211" t="s">
        <v>303</v>
      </c>
      <c r="H388" s="212">
        <v>13</v>
      </c>
      <c r="I388" s="213"/>
      <c r="J388" s="214">
        <f>ROUND(I388*H388,2)</f>
        <v>0</v>
      </c>
      <c r="K388" s="210" t="s">
        <v>152</v>
      </c>
      <c r="L388" s="48"/>
      <c r="M388" s="215" t="s">
        <v>32</v>
      </c>
      <c r="N388" s="216" t="s">
        <v>49</v>
      </c>
      <c r="O388" s="88"/>
      <c r="P388" s="217">
        <f>O388*H388</f>
        <v>0</v>
      </c>
      <c r="Q388" s="217">
        <v>0.0035400000000000002</v>
      </c>
      <c r="R388" s="217">
        <f>Q388*H388</f>
        <v>0.046020000000000005</v>
      </c>
      <c r="S388" s="217">
        <v>0</v>
      </c>
      <c r="T388" s="218">
        <f>S388*H388</f>
        <v>0</v>
      </c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R388" s="219" t="s">
        <v>171</v>
      </c>
      <c r="AT388" s="219" t="s">
        <v>149</v>
      </c>
      <c r="AU388" s="219" t="s">
        <v>88</v>
      </c>
      <c r="AY388" s="20" t="s">
        <v>146</v>
      </c>
      <c r="BE388" s="220">
        <f>IF(N388="základní",J388,0)</f>
        <v>0</v>
      </c>
      <c r="BF388" s="220">
        <f>IF(N388="snížená",J388,0)</f>
        <v>0</v>
      </c>
      <c r="BG388" s="220">
        <f>IF(N388="zákl. přenesená",J388,0)</f>
        <v>0</v>
      </c>
      <c r="BH388" s="220">
        <f>IF(N388="sníž. přenesená",J388,0)</f>
        <v>0</v>
      </c>
      <c r="BI388" s="220">
        <f>IF(N388="nulová",J388,0)</f>
        <v>0</v>
      </c>
      <c r="BJ388" s="20" t="s">
        <v>86</v>
      </c>
      <c r="BK388" s="220">
        <f>ROUND(I388*H388,2)</f>
        <v>0</v>
      </c>
      <c r="BL388" s="20" t="s">
        <v>171</v>
      </c>
      <c r="BM388" s="219" t="s">
        <v>5379</v>
      </c>
    </row>
    <row r="389" s="2" customFormat="1">
      <c r="A389" s="42"/>
      <c r="B389" s="43"/>
      <c r="C389" s="44"/>
      <c r="D389" s="221" t="s">
        <v>155</v>
      </c>
      <c r="E389" s="44"/>
      <c r="F389" s="222" t="s">
        <v>5380</v>
      </c>
      <c r="G389" s="44"/>
      <c r="H389" s="44"/>
      <c r="I389" s="223"/>
      <c r="J389" s="44"/>
      <c r="K389" s="44"/>
      <c r="L389" s="48"/>
      <c r="M389" s="224"/>
      <c r="N389" s="225"/>
      <c r="O389" s="88"/>
      <c r="P389" s="88"/>
      <c r="Q389" s="88"/>
      <c r="R389" s="88"/>
      <c r="S389" s="88"/>
      <c r="T389" s="89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T389" s="20" t="s">
        <v>155</v>
      </c>
      <c r="AU389" s="20" t="s">
        <v>88</v>
      </c>
    </row>
    <row r="390" s="2" customFormat="1">
      <c r="A390" s="42"/>
      <c r="B390" s="43"/>
      <c r="C390" s="44"/>
      <c r="D390" s="226" t="s">
        <v>156</v>
      </c>
      <c r="E390" s="44"/>
      <c r="F390" s="227" t="s">
        <v>5381</v>
      </c>
      <c r="G390" s="44"/>
      <c r="H390" s="44"/>
      <c r="I390" s="223"/>
      <c r="J390" s="44"/>
      <c r="K390" s="44"/>
      <c r="L390" s="48"/>
      <c r="M390" s="224"/>
      <c r="N390" s="225"/>
      <c r="O390" s="88"/>
      <c r="P390" s="88"/>
      <c r="Q390" s="88"/>
      <c r="R390" s="88"/>
      <c r="S390" s="88"/>
      <c r="T390" s="89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T390" s="20" t="s">
        <v>156</v>
      </c>
      <c r="AU390" s="20" t="s">
        <v>88</v>
      </c>
    </row>
    <row r="391" s="14" customFormat="1">
      <c r="A391" s="14"/>
      <c r="B391" s="244"/>
      <c r="C391" s="245"/>
      <c r="D391" s="221" t="s">
        <v>186</v>
      </c>
      <c r="E391" s="246" t="s">
        <v>32</v>
      </c>
      <c r="F391" s="247" t="s">
        <v>5382</v>
      </c>
      <c r="G391" s="245"/>
      <c r="H391" s="246" t="s">
        <v>32</v>
      </c>
      <c r="I391" s="248"/>
      <c r="J391" s="245"/>
      <c r="K391" s="245"/>
      <c r="L391" s="249"/>
      <c r="M391" s="250"/>
      <c r="N391" s="251"/>
      <c r="O391" s="251"/>
      <c r="P391" s="251"/>
      <c r="Q391" s="251"/>
      <c r="R391" s="251"/>
      <c r="S391" s="251"/>
      <c r="T391" s="252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3" t="s">
        <v>186</v>
      </c>
      <c r="AU391" s="253" t="s">
        <v>88</v>
      </c>
      <c r="AV391" s="14" t="s">
        <v>86</v>
      </c>
      <c r="AW391" s="14" t="s">
        <v>39</v>
      </c>
      <c r="AX391" s="14" t="s">
        <v>78</v>
      </c>
      <c r="AY391" s="253" t="s">
        <v>146</v>
      </c>
    </row>
    <row r="392" s="13" customFormat="1">
      <c r="A392" s="13"/>
      <c r="B392" s="229"/>
      <c r="C392" s="230"/>
      <c r="D392" s="221" t="s">
        <v>186</v>
      </c>
      <c r="E392" s="231" t="s">
        <v>32</v>
      </c>
      <c r="F392" s="232" t="s">
        <v>5383</v>
      </c>
      <c r="G392" s="230"/>
      <c r="H392" s="233">
        <v>13</v>
      </c>
      <c r="I392" s="234"/>
      <c r="J392" s="230"/>
      <c r="K392" s="230"/>
      <c r="L392" s="235"/>
      <c r="M392" s="236"/>
      <c r="N392" s="237"/>
      <c r="O392" s="237"/>
      <c r="P392" s="237"/>
      <c r="Q392" s="237"/>
      <c r="R392" s="237"/>
      <c r="S392" s="237"/>
      <c r="T392" s="238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9" t="s">
        <v>186</v>
      </c>
      <c r="AU392" s="239" t="s">
        <v>88</v>
      </c>
      <c r="AV392" s="13" t="s">
        <v>88</v>
      </c>
      <c r="AW392" s="13" t="s">
        <v>39</v>
      </c>
      <c r="AX392" s="13" t="s">
        <v>86</v>
      </c>
      <c r="AY392" s="239" t="s">
        <v>146</v>
      </c>
    </row>
    <row r="393" s="2" customFormat="1" ht="24.15" customHeight="1">
      <c r="A393" s="42"/>
      <c r="B393" s="43"/>
      <c r="C393" s="208" t="s">
        <v>774</v>
      </c>
      <c r="D393" s="208" t="s">
        <v>149</v>
      </c>
      <c r="E393" s="209" t="s">
        <v>5384</v>
      </c>
      <c r="F393" s="210" t="s">
        <v>5385</v>
      </c>
      <c r="G393" s="211" t="s">
        <v>303</v>
      </c>
      <c r="H393" s="212">
        <v>29.300000000000001</v>
      </c>
      <c r="I393" s="213"/>
      <c r="J393" s="214">
        <f>ROUND(I393*H393,2)</f>
        <v>0</v>
      </c>
      <c r="K393" s="210" t="s">
        <v>152</v>
      </c>
      <c r="L393" s="48"/>
      <c r="M393" s="215" t="s">
        <v>32</v>
      </c>
      <c r="N393" s="216" t="s">
        <v>49</v>
      </c>
      <c r="O393" s="88"/>
      <c r="P393" s="217">
        <f>O393*H393</f>
        <v>0</v>
      </c>
      <c r="Q393" s="217">
        <v>0.20219000000000001</v>
      </c>
      <c r="R393" s="217">
        <f>Q393*H393</f>
        <v>5.9241670000000006</v>
      </c>
      <c r="S393" s="217">
        <v>0</v>
      </c>
      <c r="T393" s="218">
        <f>S393*H393</f>
        <v>0</v>
      </c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R393" s="219" t="s">
        <v>171</v>
      </c>
      <c r="AT393" s="219" t="s">
        <v>149</v>
      </c>
      <c r="AU393" s="219" t="s">
        <v>88</v>
      </c>
      <c r="AY393" s="20" t="s">
        <v>146</v>
      </c>
      <c r="BE393" s="220">
        <f>IF(N393="základní",J393,0)</f>
        <v>0</v>
      </c>
      <c r="BF393" s="220">
        <f>IF(N393="snížená",J393,0)</f>
        <v>0</v>
      </c>
      <c r="BG393" s="220">
        <f>IF(N393="zákl. přenesená",J393,0)</f>
        <v>0</v>
      </c>
      <c r="BH393" s="220">
        <f>IF(N393="sníž. přenesená",J393,0)</f>
        <v>0</v>
      </c>
      <c r="BI393" s="220">
        <f>IF(N393="nulová",J393,0)</f>
        <v>0</v>
      </c>
      <c r="BJ393" s="20" t="s">
        <v>86</v>
      </c>
      <c r="BK393" s="220">
        <f>ROUND(I393*H393,2)</f>
        <v>0</v>
      </c>
      <c r="BL393" s="20" t="s">
        <v>171</v>
      </c>
      <c r="BM393" s="219" t="s">
        <v>5386</v>
      </c>
    </row>
    <row r="394" s="2" customFormat="1">
      <c r="A394" s="42"/>
      <c r="B394" s="43"/>
      <c r="C394" s="44"/>
      <c r="D394" s="221" t="s">
        <v>155</v>
      </c>
      <c r="E394" s="44"/>
      <c r="F394" s="222" t="s">
        <v>5387</v>
      </c>
      <c r="G394" s="44"/>
      <c r="H394" s="44"/>
      <c r="I394" s="223"/>
      <c r="J394" s="44"/>
      <c r="K394" s="44"/>
      <c r="L394" s="48"/>
      <c r="M394" s="224"/>
      <c r="N394" s="225"/>
      <c r="O394" s="88"/>
      <c r="P394" s="88"/>
      <c r="Q394" s="88"/>
      <c r="R394" s="88"/>
      <c r="S394" s="88"/>
      <c r="T394" s="89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T394" s="20" t="s">
        <v>155</v>
      </c>
      <c r="AU394" s="20" t="s">
        <v>88</v>
      </c>
    </row>
    <row r="395" s="2" customFormat="1">
      <c r="A395" s="42"/>
      <c r="B395" s="43"/>
      <c r="C395" s="44"/>
      <c r="D395" s="226" t="s">
        <v>156</v>
      </c>
      <c r="E395" s="44"/>
      <c r="F395" s="227" t="s">
        <v>5388</v>
      </c>
      <c r="G395" s="44"/>
      <c r="H395" s="44"/>
      <c r="I395" s="223"/>
      <c r="J395" s="44"/>
      <c r="K395" s="44"/>
      <c r="L395" s="48"/>
      <c r="M395" s="224"/>
      <c r="N395" s="225"/>
      <c r="O395" s="88"/>
      <c r="P395" s="88"/>
      <c r="Q395" s="88"/>
      <c r="R395" s="88"/>
      <c r="S395" s="88"/>
      <c r="T395" s="89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T395" s="20" t="s">
        <v>156</v>
      </c>
      <c r="AU395" s="20" t="s">
        <v>88</v>
      </c>
    </row>
    <row r="396" s="14" customFormat="1">
      <c r="A396" s="14"/>
      <c r="B396" s="244"/>
      <c r="C396" s="245"/>
      <c r="D396" s="221" t="s">
        <v>186</v>
      </c>
      <c r="E396" s="246" t="s">
        <v>32</v>
      </c>
      <c r="F396" s="247" t="s">
        <v>5166</v>
      </c>
      <c r="G396" s="245"/>
      <c r="H396" s="246" t="s">
        <v>32</v>
      </c>
      <c r="I396" s="248"/>
      <c r="J396" s="245"/>
      <c r="K396" s="245"/>
      <c r="L396" s="249"/>
      <c r="M396" s="250"/>
      <c r="N396" s="251"/>
      <c r="O396" s="251"/>
      <c r="P396" s="251"/>
      <c r="Q396" s="251"/>
      <c r="R396" s="251"/>
      <c r="S396" s="251"/>
      <c r="T396" s="252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3" t="s">
        <v>186</v>
      </c>
      <c r="AU396" s="253" t="s">
        <v>88</v>
      </c>
      <c r="AV396" s="14" t="s">
        <v>86</v>
      </c>
      <c r="AW396" s="14" t="s">
        <v>39</v>
      </c>
      <c r="AX396" s="14" t="s">
        <v>78</v>
      </c>
      <c r="AY396" s="253" t="s">
        <v>146</v>
      </c>
    </row>
    <row r="397" s="13" customFormat="1">
      <c r="A397" s="13"/>
      <c r="B397" s="229"/>
      <c r="C397" s="230"/>
      <c r="D397" s="221" t="s">
        <v>186</v>
      </c>
      <c r="E397" s="231" t="s">
        <v>32</v>
      </c>
      <c r="F397" s="232" t="s">
        <v>5389</v>
      </c>
      <c r="G397" s="230"/>
      <c r="H397" s="233">
        <v>21.5</v>
      </c>
      <c r="I397" s="234"/>
      <c r="J397" s="230"/>
      <c r="K397" s="230"/>
      <c r="L397" s="235"/>
      <c r="M397" s="236"/>
      <c r="N397" s="237"/>
      <c r="O397" s="237"/>
      <c r="P397" s="237"/>
      <c r="Q397" s="237"/>
      <c r="R397" s="237"/>
      <c r="S397" s="237"/>
      <c r="T397" s="238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9" t="s">
        <v>186</v>
      </c>
      <c r="AU397" s="239" t="s">
        <v>88</v>
      </c>
      <c r="AV397" s="13" t="s">
        <v>88</v>
      </c>
      <c r="AW397" s="13" t="s">
        <v>39</v>
      </c>
      <c r="AX397" s="13" t="s">
        <v>78</v>
      </c>
      <c r="AY397" s="239" t="s">
        <v>146</v>
      </c>
    </row>
    <row r="398" s="14" customFormat="1">
      <c r="A398" s="14"/>
      <c r="B398" s="244"/>
      <c r="C398" s="245"/>
      <c r="D398" s="221" t="s">
        <v>186</v>
      </c>
      <c r="E398" s="246" t="s">
        <v>32</v>
      </c>
      <c r="F398" s="247" t="s">
        <v>5316</v>
      </c>
      <c r="G398" s="245"/>
      <c r="H398" s="246" t="s">
        <v>32</v>
      </c>
      <c r="I398" s="248"/>
      <c r="J398" s="245"/>
      <c r="K398" s="245"/>
      <c r="L398" s="249"/>
      <c r="M398" s="250"/>
      <c r="N398" s="251"/>
      <c r="O398" s="251"/>
      <c r="P398" s="251"/>
      <c r="Q398" s="251"/>
      <c r="R398" s="251"/>
      <c r="S398" s="251"/>
      <c r="T398" s="252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3" t="s">
        <v>186</v>
      </c>
      <c r="AU398" s="253" t="s">
        <v>88</v>
      </c>
      <c r="AV398" s="14" t="s">
        <v>86</v>
      </c>
      <c r="AW398" s="14" t="s">
        <v>39</v>
      </c>
      <c r="AX398" s="14" t="s">
        <v>78</v>
      </c>
      <c r="AY398" s="253" t="s">
        <v>146</v>
      </c>
    </row>
    <row r="399" s="13" customFormat="1">
      <c r="A399" s="13"/>
      <c r="B399" s="229"/>
      <c r="C399" s="230"/>
      <c r="D399" s="221" t="s">
        <v>186</v>
      </c>
      <c r="E399" s="231" t="s">
        <v>32</v>
      </c>
      <c r="F399" s="232" t="s">
        <v>5390</v>
      </c>
      <c r="G399" s="230"/>
      <c r="H399" s="233">
        <v>7.7999999999999998</v>
      </c>
      <c r="I399" s="234"/>
      <c r="J399" s="230"/>
      <c r="K399" s="230"/>
      <c r="L399" s="235"/>
      <c r="M399" s="236"/>
      <c r="N399" s="237"/>
      <c r="O399" s="237"/>
      <c r="P399" s="237"/>
      <c r="Q399" s="237"/>
      <c r="R399" s="237"/>
      <c r="S399" s="237"/>
      <c r="T399" s="238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9" t="s">
        <v>186</v>
      </c>
      <c r="AU399" s="239" t="s">
        <v>88</v>
      </c>
      <c r="AV399" s="13" t="s">
        <v>88</v>
      </c>
      <c r="AW399" s="13" t="s">
        <v>39</v>
      </c>
      <c r="AX399" s="13" t="s">
        <v>78</v>
      </c>
      <c r="AY399" s="239" t="s">
        <v>146</v>
      </c>
    </row>
    <row r="400" s="15" customFormat="1">
      <c r="A400" s="15"/>
      <c r="B400" s="254"/>
      <c r="C400" s="255"/>
      <c r="D400" s="221" t="s">
        <v>186</v>
      </c>
      <c r="E400" s="256" t="s">
        <v>32</v>
      </c>
      <c r="F400" s="257" t="s">
        <v>256</v>
      </c>
      <c r="G400" s="255"/>
      <c r="H400" s="258">
        <v>29.300000000000001</v>
      </c>
      <c r="I400" s="259"/>
      <c r="J400" s="255"/>
      <c r="K400" s="255"/>
      <c r="L400" s="260"/>
      <c r="M400" s="261"/>
      <c r="N400" s="262"/>
      <c r="O400" s="262"/>
      <c r="P400" s="262"/>
      <c r="Q400" s="262"/>
      <c r="R400" s="262"/>
      <c r="S400" s="262"/>
      <c r="T400" s="263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4" t="s">
        <v>186</v>
      </c>
      <c r="AU400" s="264" t="s">
        <v>88</v>
      </c>
      <c r="AV400" s="15" t="s">
        <v>171</v>
      </c>
      <c r="AW400" s="15" t="s">
        <v>39</v>
      </c>
      <c r="AX400" s="15" t="s">
        <v>86</v>
      </c>
      <c r="AY400" s="264" t="s">
        <v>146</v>
      </c>
    </row>
    <row r="401" s="2" customFormat="1" ht="24.15" customHeight="1">
      <c r="A401" s="42"/>
      <c r="B401" s="43"/>
      <c r="C401" s="265" t="s">
        <v>781</v>
      </c>
      <c r="D401" s="265" t="s">
        <v>286</v>
      </c>
      <c r="E401" s="266" t="s">
        <v>5391</v>
      </c>
      <c r="F401" s="267" t="s">
        <v>5392</v>
      </c>
      <c r="G401" s="268" t="s">
        <v>303</v>
      </c>
      <c r="H401" s="269">
        <v>29.885999999999999</v>
      </c>
      <c r="I401" s="270"/>
      <c r="J401" s="271">
        <f>ROUND(I401*H401,2)</f>
        <v>0</v>
      </c>
      <c r="K401" s="267" t="s">
        <v>152</v>
      </c>
      <c r="L401" s="272"/>
      <c r="M401" s="273" t="s">
        <v>32</v>
      </c>
      <c r="N401" s="274" t="s">
        <v>49</v>
      </c>
      <c r="O401" s="88"/>
      <c r="P401" s="217">
        <f>O401*H401</f>
        <v>0</v>
      </c>
      <c r="Q401" s="217">
        <v>0.048300000000000003</v>
      </c>
      <c r="R401" s="217">
        <f>Q401*H401</f>
        <v>1.4434937999999999</v>
      </c>
      <c r="S401" s="217">
        <v>0</v>
      </c>
      <c r="T401" s="218">
        <f>S401*H401</f>
        <v>0</v>
      </c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R401" s="219" t="s">
        <v>277</v>
      </c>
      <c r="AT401" s="219" t="s">
        <v>286</v>
      </c>
      <c r="AU401" s="219" t="s">
        <v>88</v>
      </c>
      <c r="AY401" s="20" t="s">
        <v>146</v>
      </c>
      <c r="BE401" s="220">
        <f>IF(N401="základní",J401,0)</f>
        <v>0</v>
      </c>
      <c r="BF401" s="220">
        <f>IF(N401="snížená",J401,0)</f>
        <v>0</v>
      </c>
      <c r="BG401" s="220">
        <f>IF(N401="zákl. přenesená",J401,0)</f>
        <v>0</v>
      </c>
      <c r="BH401" s="220">
        <f>IF(N401="sníž. přenesená",J401,0)</f>
        <v>0</v>
      </c>
      <c r="BI401" s="220">
        <f>IF(N401="nulová",J401,0)</f>
        <v>0</v>
      </c>
      <c r="BJ401" s="20" t="s">
        <v>86</v>
      </c>
      <c r="BK401" s="220">
        <f>ROUND(I401*H401,2)</f>
        <v>0</v>
      </c>
      <c r="BL401" s="20" t="s">
        <v>171</v>
      </c>
      <c r="BM401" s="219" t="s">
        <v>5393</v>
      </c>
    </row>
    <row r="402" s="2" customFormat="1">
      <c r="A402" s="42"/>
      <c r="B402" s="43"/>
      <c r="C402" s="44"/>
      <c r="D402" s="221" t="s">
        <v>155</v>
      </c>
      <c r="E402" s="44"/>
      <c r="F402" s="222" t="s">
        <v>5392</v>
      </c>
      <c r="G402" s="44"/>
      <c r="H402" s="44"/>
      <c r="I402" s="223"/>
      <c r="J402" s="44"/>
      <c r="K402" s="44"/>
      <c r="L402" s="48"/>
      <c r="M402" s="224"/>
      <c r="N402" s="225"/>
      <c r="O402" s="88"/>
      <c r="P402" s="88"/>
      <c r="Q402" s="88"/>
      <c r="R402" s="88"/>
      <c r="S402" s="88"/>
      <c r="T402" s="89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T402" s="20" t="s">
        <v>155</v>
      </c>
      <c r="AU402" s="20" t="s">
        <v>88</v>
      </c>
    </row>
    <row r="403" s="13" customFormat="1">
      <c r="A403" s="13"/>
      <c r="B403" s="229"/>
      <c r="C403" s="230"/>
      <c r="D403" s="221" t="s">
        <v>186</v>
      </c>
      <c r="E403" s="230"/>
      <c r="F403" s="232" t="s">
        <v>5394</v>
      </c>
      <c r="G403" s="230"/>
      <c r="H403" s="233">
        <v>29.885999999999999</v>
      </c>
      <c r="I403" s="234"/>
      <c r="J403" s="230"/>
      <c r="K403" s="230"/>
      <c r="L403" s="235"/>
      <c r="M403" s="236"/>
      <c r="N403" s="237"/>
      <c r="O403" s="237"/>
      <c r="P403" s="237"/>
      <c r="Q403" s="237"/>
      <c r="R403" s="237"/>
      <c r="S403" s="237"/>
      <c r="T403" s="238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9" t="s">
        <v>186</v>
      </c>
      <c r="AU403" s="239" t="s">
        <v>88</v>
      </c>
      <c r="AV403" s="13" t="s">
        <v>88</v>
      </c>
      <c r="AW403" s="13" t="s">
        <v>4</v>
      </c>
      <c r="AX403" s="13" t="s">
        <v>86</v>
      </c>
      <c r="AY403" s="239" t="s">
        <v>146</v>
      </c>
    </row>
    <row r="404" s="2" customFormat="1" ht="33" customHeight="1">
      <c r="A404" s="42"/>
      <c r="B404" s="43"/>
      <c r="C404" s="208" t="s">
        <v>787</v>
      </c>
      <c r="D404" s="208" t="s">
        <v>149</v>
      </c>
      <c r="E404" s="209" t="s">
        <v>5395</v>
      </c>
      <c r="F404" s="210" t="s">
        <v>5396</v>
      </c>
      <c r="G404" s="211" t="s">
        <v>303</v>
      </c>
      <c r="H404" s="212">
        <v>42.039999999999999</v>
      </c>
      <c r="I404" s="213"/>
      <c r="J404" s="214">
        <f>ROUND(I404*H404,2)</f>
        <v>0</v>
      </c>
      <c r="K404" s="210" t="s">
        <v>152</v>
      </c>
      <c r="L404" s="48"/>
      <c r="M404" s="215" t="s">
        <v>32</v>
      </c>
      <c r="N404" s="216" t="s">
        <v>49</v>
      </c>
      <c r="O404" s="88"/>
      <c r="P404" s="217">
        <f>O404*H404</f>
        <v>0</v>
      </c>
      <c r="Q404" s="217">
        <v>0.1295</v>
      </c>
      <c r="R404" s="217">
        <f>Q404*H404</f>
        <v>5.4441800000000002</v>
      </c>
      <c r="S404" s="217">
        <v>0</v>
      </c>
      <c r="T404" s="218">
        <f>S404*H404</f>
        <v>0</v>
      </c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R404" s="219" t="s">
        <v>171</v>
      </c>
      <c r="AT404" s="219" t="s">
        <v>149</v>
      </c>
      <c r="AU404" s="219" t="s">
        <v>88</v>
      </c>
      <c r="AY404" s="20" t="s">
        <v>146</v>
      </c>
      <c r="BE404" s="220">
        <f>IF(N404="základní",J404,0)</f>
        <v>0</v>
      </c>
      <c r="BF404" s="220">
        <f>IF(N404="snížená",J404,0)</f>
        <v>0</v>
      </c>
      <c r="BG404" s="220">
        <f>IF(N404="zákl. přenesená",J404,0)</f>
        <v>0</v>
      </c>
      <c r="BH404" s="220">
        <f>IF(N404="sníž. přenesená",J404,0)</f>
        <v>0</v>
      </c>
      <c r="BI404" s="220">
        <f>IF(N404="nulová",J404,0)</f>
        <v>0</v>
      </c>
      <c r="BJ404" s="20" t="s">
        <v>86</v>
      </c>
      <c r="BK404" s="220">
        <f>ROUND(I404*H404,2)</f>
        <v>0</v>
      </c>
      <c r="BL404" s="20" t="s">
        <v>171</v>
      </c>
      <c r="BM404" s="219" t="s">
        <v>5397</v>
      </c>
    </row>
    <row r="405" s="2" customFormat="1">
      <c r="A405" s="42"/>
      <c r="B405" s="43"/>
      <c r="C405" s="44"/>
      <c r="D405" s="221" t="s">
        <v>155</v>
      </c>
      <c r="E405" s="44"/>
      <c r="F405" s="222" t="s">
        <v>5398</v>
      </c>
      <c r="G405" s="44"/>
      <c r="H405" s="44"/>
      <c r="I405" s="223"/>
      <c r="J405" s="44"/>
      <c r="K405" s="44"/>
      <c r="L405" s="48"/>
      <c r="M405" s="224"/>
      <c r="N405" s="225"/>
      <c r="O405" s="88"/>
      <c r="P405" s="88"/>
      <c r="Q405" s="88"/>
      <c r="R405" s="88"/>
      <c r="S405" s="88"/>
      <c r="T405" s="89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T405" s="20" t="s">
        <v>155</v>
      </c>
      <c r="AU405" s="20" t="s">
        <v>88</v>
      </c>
    </row>
    <row r="406" s="2" customFormat="1">
      <c r="A406" s="42"/>
      <c r="B406" s="43"/>
      <c r="C406" s="44"/>
      <c r="D406" s="226" t="s">
        <v>156</v>
      </c>
      <c r="E406" s="44"/>
      <c r="F406" s="227" t="s">
        <v>5399</v>
      </c>
      <c r="G406" s="44"/>
      <c r="H406" s="44"/>
      <c r="I406" s="223"/>
      <c r="J406" s="44"/>
      <c r="K406" s="44"/>
      <c r="L406" s="48"/>
      <c r="M406" s="224"/>
      <c r="N406" s="225"/>
      <c r="O406" s="88"/>
      <c r="P406" s="88"/>
      <c r="Q406" s="88"/>
      <c r="R406" s="88"/>
      <c r="S406" s="88"/>
      <c r="T406" s="89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T406" s="20" t="s">
        <v>156</v>
      </c>
      <c r="AU406" s="20" t="s">
        <v>88</v>
      </c>
    </row>
    <row r="407" s="14" customFormat="1">
      <c r="A407" s="14"/>
      <c r="B407" s="244"/>
      <c r="C407" s="245"/>
      <c r="D407" s="221" t="s">
        <v>186</v>
      </c>
      <c r="E407" s="246" t="s">
        <v>32</v>
      </c>
      <c r="F407" s="247" t="s">
        <v>5166</v>
      </c>
      <c r="G407" s="245"/>
      <c r="H407" s="246" t="s">
        <v>32</v>
      </c>
      <c r="I407" s="248"/>
      <c r="J407" s="245"/>
      <c r="K407" s="245"/>
      <c r="L407" s="249"/>
      <c r="M407" s="250"/>
      <c r="N407" s="251"/>
      <c r="O407" s="251"/>
      <c r="P407" s="251"/>
      <c r="Q407" s="251"/>
      <c r="R407" s="251"/>
      <c r="S407" s="251"/>
      <c r="T407" s="252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3" t="s">
        <v>186</v>
      </c>
      <c r="AU407" s="253" t="s">
        <v>88</v>
      </c>
      <c r="AV407" s="14" t="s">
        <v>86</v>
      </c>
      <c r="AW407" s="14" t="s">
        <v>39</v>
      </c>
      <c r="AX407" s="14" t="s">
        <v>78</v>
      </c>
      <c r="AY407" s="253" t="s">
        <v>146</v>
      </c>
    </row>
    <row r="408" s="13" customFormat="1">
      <c r="A408" s="13"/>
      <c r="B408" s="229"/>
      <c r="C408" s="230"/>
      <c r="D408" s="221" t="s">
        <v>186</v>
      </c>
      <c r="E408" s="231" t="s">
        <v>32</v>
      </c>
      <c r="F408" s="232" t="s">
        <v>5400</v>
      </c>
      <c r="G408" s="230"/>
      <c r="H408" s="233">
        <v>27.5</v>
      </c>
      <c r="I408" s="234"/>
      <c r="J408" s="230"/>
      <c r="K408" s="230"/>
      <c r="L408" s="235"/>
      <c r="M408" s="236"/>
      <c r="N408" s="237"/>
      <c r="O408" s="237"/>
      <c r="P408" s="237"/>
      <c r="Q408" s="237"/>
      <c r="R408" s="237"/>
      <c r="S408" s="237"/>
      <c r="T408" s="238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9" t="s">
        <v>186</v>
      </c>
      <c r="AU408" s="239" t="s">
        <v>88</v>
      </c>
      <c r="AV408" s="13" t="s">
        <v>88</v>
      </c>
      <c r="AW408" s="13" t="s">
        <v>39</v>
      </c>
      <c r="AX408" s="13" t="s">
        <v>78</v>
      </c>
      <c r="AY408" s="239" t="s">
        <v>146</v>
      </c>
    </row>
    <row r="409" s="14" customFormat="1">
      <c r="A409" s="14"/>
      <c r="B409" s="244"/>
      <c r="C409" s="245"/>
      <c r="D409" s="221" t="s">
        <v>186</v>
      </c>
      <c r="E409" s="246" t="s">
        <v>32</v>
      </c>
      <c r="F409" s="247" t="s">
        <v>5401</v>
      </c>
      <c r="G409" s="245"/>
      <c r="H409" s="246" t="s">
        <v>32</v>
      </c>
      <c r="I409" s="248"/>
      <c r="J409" s="245"/>
      <c r="K409" s="245"/>
      <c r="L409" s="249"/>
      <c r="M409" s="250"/>
      <c r="N409" s="251"/>
      <c r="O409" s="251"/>
      <c r="P409" s="251"/>
      <c r="Q409" s="251"/>
      <c r="R409" s="251"/>
      <c r="S409" s="251"/>
      <c r="T409" s="252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3" t="s">
        <v>186</v>
      </c>
      <c r="AU409" s="253" t="s">
        <v>88</v>
      </c>
      <c r="AV409" s="14" t="s">
        <v>86</v>
      </c>
      <c r="AW409" s="14" t="s">
        <v>39</v>
      </c>
      <c r="AX409" s="14" t="s">
        <v>78</v>
      </c>
      <c r="AY409" s="253" t="s">
        <v>146</v>
      </c>
    </row>
    <row r="410" s="13" customFormat="1">
      <c r="A410" s="13"/>
      <c r="B410" s="229"/>
      <c r="C410" s="230"/>
      <c r="D410" s="221" t="s">
        <v>186</v>
      </c>
      <c r="E410" s="231" t="s">
        <v>32</v>
      </c>
      <c r="F410" s="232" t="s">
        <v>5402</v>
      </c>
      <c r="G410" s="230"/>
      <c r="H410" s="233">
        <v>3.1400000000000001</v>
      </c>
      <c r="I410" s="234"/>
      <c r="J410" s="230"/>
      <c r="K410" s="230"/>
      <c r="L410" s="235"/>
      <c r="M410" s="236"/>
      <c r="N410" s="237"/>
      <c r="O410" s="237"/>
      <c r="P410" s="237"/>
      <c r="Q410" s="237"/>
      <c r="R410" s="237"/>
      <c r="S410" s="237"/>
      <c r="T410" s="238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9" t="s">
        <v>186</v>
      </c>
      <c r="AU410" s="239" t="s">
        <v>88</v>
      </c>
      <c r="AV410" s="13" t="s">
        <v>88</v>
      </c>
      <c r="AW410" s="13" t="s">
        <v>39</v>
      </c>
      <c r="AX410" s="13" t="s">
        <v>78</v>
      </c>
      <c r="AY410" s="239" t="s">
        <v>146</v>
      </c>
    </row>
    <row r="411" s="14" customFormat="1">
      <c r="A411" s="14"/>
      <c r="B411" s="244"/>
      <c r="C411" s="245"/>
      <c r="D411" s="221" t="s">
        <v>186</v>
      </c>
      <c r="E411" s="246" t="s">
        <v>32</v>
      </c>
      <c r="F411" s="247" t="s">
        <v>5316</v>
      </c>
      <c r="G411" s="245"/>
      <c r="H411" s="246" t="s">
        <v>32</v>
      </c>
      <c r="I411" s="248"/>
      <c r="J411" s="245"/>
      <c r="K411" s="245"/>
      <c r="L411" s="249"/>
      <c r="M411" s="250"/>
      <c r="N411" s="251"/>
      <c r="O411" s="251"/>
      <c r="P411" s="251"/>
      <c r="Q411" s="251"/>
      <c r="R411" s="251"/>
      <c r="S411" s="251"/>
      <c r="T411" s="252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3" t="s">
        <v>186</v>
      </c>
      <c r="AU411" s="253" t="s">
        <v>88</v>
      </c>
      <c r="AV411" s="14" t="s">
        <v>86</v>
      </c>
      <c r="AW411" s="14" t="s">
        <v>39</v>
      </c>
      <c r="AX411" s="14" t="s">
        <v>78</v>
      </c>
      <c r="AY411" s="253" t="s">
        <v>146</v>
      </c>
    </row>
    <row r="412" s="13" customFormat="1">
      <c r="A412" s="13"/>
      <c r="B412" s="229"/>
      <c r="C412" s="230"/>
      <c r="D412" s="221" t="s">
        <v>186</v>
      </c>
      <c r="E412" s="231" t="s">
        <v>32</v>
      </c>
      <c r="F412" s="232" t="s">
        <v>5403</v>
      </c>
      <c r="G412" s="230"/>
      <c r="H412" s="233">
        <v>11.4</v>
      </c>
      <c r="I412" s="234"/>
      <c r="J412" s="230"/>
      <c r="K412" s="230"/>
      <c r="L412" s="235"/>
      <c r="M412" s="236"/>
      <c r="N412" s="237"/>
      <c r="O412" s="237"/>
      <c r="P412" s="237"/>
      <c r="Q412" s="237"/>
      <c r="R412" s="237"/>
      <c r="S412" s="237"/>
      <c r="T412" s="238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9" t="s">
        <v>186</v>
      </c>
      <c r="AU412" s="239" t="s">
        <v>88</v>
      </c>
      <c r="AV412" s="13" t="s">
        <v>88</v>
      </c>
      <c r="AW412" s="13" t="s">
        <v>39</v>
      </c>
      <c r="AX412" s="13" t="s">
        <v>78</v>
      </c>
      <c r="AY412" s="239" t="s">
        <v>146</v>
      </c>
    </row>
    <row r="413" s="15" customFormat="1">
      <c r="A413" s="15"/>
      <c r="B413" s="254"/>
      <c r="C413" s="255"/>
      <c r="D413" s="221" t="s">
        <v>186</v>
      </c>
      <c r="E413" s="256" t="s">
        <v>32</v>
      </c>
      <c r="F413" s="257" t="s">
        <v>256</v>
      </c>
      <c r="G413" s="255"/>
      <c r="H413" s="258">
        <v>42.039999999999999</v>
      </c>
      <c r="I413" s="259"/>
      <c r="J413" s="255"/>
      <c r="K413" s="255"/>
      <c r="L413" s="260"/>
      <c r="M413" s="261"/>
      <c r="N413" s="262"/>
      <c r="O413" s="262"/>
      <c r="P413" s="262"/>
      <c r="Q413" s="262"/>
      <c r="R413" s="262"/>
      <c r="S413" s="262"/>
      <c r="T413" s="263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64" t="s">
        <v>186</v>
      </c>
      <c r="AU413" s="264" t="s">
        <v>88</v>
      </c>
      <c r="AV413" s="15" t="s">
        <v>171</v>
      </c>
      <c r="AW413" s="15" t="s">
        <v>39</v>
      </c>
      <c r="AX413" s="15" t="s">
        <v>86</v>
      </c>
      <c r="AY413" s="264" t="s">
        <v>146</v>
      </c>
    </row>
    <row r="414" s="2" customFormat="1" ht="16.5" customHeight="1">
      <c r="A414" s="42"/>
      <c r="B414" s="43"/>
      <c r="C414" s="265" t="s">
        <v>793</v>
      </c>
      <c r="D414" s="265" t="s">
        <v>286</v>
      </c>
      <c r="E414" s="266" t="s">
        <v>5404</v>
      </c>
      <c r="F414" s="267" t="s">
        <v>5405</v>
      </c>
      <c r="G414" s="268" t="s">
        <v>303</v>
      </c>
      <c r="H414" s="269">
        <v>39.677999999999997</v>
      </c>
      <c r="I414" s="270"/>
      <c r="J414" s="271">
        <f>ROUND(I414*H414,2)</f>
        <v>0</v>
      </c>
      <c r="K414" s="267" t="s">
        <v>152</v>
      </c>
      <c r="L414" s="272"/>
      <c r="M414" s="273" t="s">
        <v>32</v>
      </c>
      <c r="N414" s="274" t="s">
        <v>49</v>
      </c>
      <c r="O414" s="88"/>
      <c r="P414" s="217">
        <f>O414*H414</f>
        <v>0</v>
      </c>
      <c r="Q414" s="217">
        <v>0.056120000000000003</v>
      </c>
      <c r="R414" s="217">
        <f>Q414*H414</f>
        <v>2.2267293599999998</v>
      </c>
      <c r="S414" s="217">
        <v>0</v>
      </c>
      <c r="T414" s="218">
        <f>S414*H414</f>
        <v>0</v>
      </c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R414" s="219" t="s">
        <v>277</v>
      </c>
      <c r="AT414" s="219" t="s">
        <v>286</v>
      </c>
      <c r="AU414" s="219" t="s">
        <v>88</v>
      </c>
      <c r="AY414" s="20" t="s">
        <v>146</v>
      </c>
      <c r="BE414" s="220">
        <f>IF(N414="základní",J414,0)</f>
        <v>0</v>
      </c>
      <c r="BF414" s="220">
        <f>IF(N414="snížená",J414,0)</f>
        <v>0</v>
      </c>
      <c r="BG414" s="220">
        <f>IF(N414="zákl. přenesená",J414,0)</f>
        <v>0</v>
      </c>
      <c r="BH414" s="220">
        <f>IF(N414="sníž. přenesená",J414,0)</f>
        <v>0</v>
      </c>
      <c r="BI414" s="220">
        <f>IF(N414="nulová",J414,0)</f>
        <v>0</v>
      </c>
      <c r="BJ414" s="20" t="s">
        <v>86</v>
      </c>
      <c r="BK414" s="220">
        <f>ROUND(I414*H414,2)</f>
        <v>0</v>
      </c>
      <c r="BL414" s="20" t="s">
        <v>171</v>
      </c>
      <c r="BM414" s="219" t="s">
        <v>5406</v>
      </c>
    </row>
    <row r="415" s="2" customFormat="1">
      <c r="A415" s="42"/>
      <c r="B415" s="43"/>
      <c r="C415" s="44"/>
      <c r="D415" s="221" t="s">
        <v>155</v>
      </c>
      <c r="E415" s="44"/>
      <c r="F415" s="222" t="s">
        <v>5405</v>
      </c>
      <c r="G415" s="44"/>
      <c r="H415" s="44"/>
      <c r="I415" s="223"/>
      <c r="J415" s="44"/>
      <c r="K415" s="44"/>
      <c r="L415" s="48"/>
      <c r="M415" s="224"/>
      <c r="N415" s="225"/>
      <c r="O415" s="88"/>
      <c r="P415" s="88"/>
      <c r="Q415" s="88"/>
      <c r="R415" s="88"/>
      <c r="S415" s="88"/>
      <c r="T415" s="89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T415" s="20" t="s">
        <v>155</v>
      </c>
      <c r="AU415" s="20" t="s">
        <v>88</v>
      </c>
    </row>
    <row r="416" s="13" customFormat="1">
      <c r="A416" s="13"/>
      <c r="B416" s="229"/>
      <c r="C416" s="230"/>
      <c r="D416" s="221" t="s">
        <v>186</v>
      </c>
      <c r="E416" s="230"/>
      <c r="F416" s="232" t="s">
        <v>5407</v>
      </c>
      <c r="G416" s="230"/>
      <c r="H416" s="233">
        <v>39.677999999999997</v>
      </c>
      <c r="I416" s="234"/>
      <c r="J416" s="230"/>
      <c r="K416" s="230"/>
      <c r="L416" s="235"/>
      <c r="M416" s="236"/>
      <c r="N416" s="237"/>
      <c r="O416" s="237"/>
      <c r="P416" s="237"/>
      <c r="Q416" s="237"/>
      <c r="R416" s="237"/>
      <c r="S416" s="237"/>
      <c r="T416" s="238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9" t="s">
        <v>186</v>
      </c>
      <c r="AU416" s="239" t="s">
        <v>88</v>
      </c>
      <c r="AV416" s="13" t="s">
        <v>88</v>
      </c>
      <c r="AW416" s="13" t="s">
        <v>4</v>
      </c>
      <c r="AX416" s="13" t="s">
        <v>86</v>
      </c>
      <c r="AY416" s="239" t="s">
        <v>146</v>
      </c>
    </row>
    <row r="417" s="2" customFormat="1" ht="24.15" customHeight="1">
      <c r="A417" s="42"/>
      <c r="B417" s="43"/>
      <c r="C417" s="265" t="s">
        <v>799</v>
      </c>
      <c r="D417" s="265" t="s">
        <v>286</v>
      </c>
      <c r="E417" s="266" t="s">
        <v>5408</v>
      </c>
      <c r="F417" s="267" t="s">
        <v>5409</v>
      </c>
      <c r="G417" s="268" t="s">
        <v>802</v>
      </c>
      <c r="H417" s="269">
        <v>2</v>
      </c>
      <c r="I417" s="270"/>
      <c r="J417" s="271">
        <f>ROUND(I417*H417,2)</f>
        <v>0</v>
      </c>
      <c r="K417" s="267" t="s">
        <v>32</v>
      </c>
      <c r="L417" s="272"/>
      <c r="M417" s="273" t="s">
        <v>32</v>
      </c>
      <c r="N417" s="274" t="s">
        <v>49</v>
      </c>
      <c r="O417" s="88"/>
      <c r="P417" s="217">
        <f>O417*H417</f>
        <v>0</v>
      </c>
      <c r="Q417" s="217">
        <v>0.058999999999999997</v>
      </c>
      <c r="R417" s="217">
        <f>Q417*H417</f>
        <v>0.11799999999999999</v>
      </c>
      <c r="S417" s="217">
        <v>0</v>
      </c>
      <c r="T417" s="218">
        <f>S417*H417</f>
        <v>0</v>
      </c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R417" s="219" t="s">
        <v>277</v>
      </c>
      <c r="AT417" s="219" t="s">
        <v>286</v>
      </c>
      <c r="AU417" s="219" t="s">
        <v>88</v>
      </c>
      <c r="AY417" s="20" t="s">
        <v>146</v>
      </c>
      <c r="BE417" s="220">
        <f>IF(N417="základní",J417,0)</f>
        <v>0</v>
      </c>
      <c r="BF417" s="220">
        <f>IF(N417="snížená",J417,0)</f>
        <v>0</v>
      </c>
      <c r="BG417" s="220">
        <f>IF(N417="zákl. přenesená",J417,0)</f>
        <v>0</v>
      </c>
      <c r="BH417" s="220">
        <f>IF(N417="sníž. přenesená",J417,0)</f>
        <v>0</v>
      </c>
      <c r="BI417" s="220">
        <f>IF(N417="nulová",J417,0)</f>
        <v>0</v>
      </c>
      <c r="BJ417" s="20" t="s">
        <v>86</v>
      </c>
      <c r="BK417" s="220">
        <f>ROUND(I417*H417,2)</f>
        <v>0</v>
      </c>
      <c r="BL417" s="20" t="s">
        <v>171</v>
      </c>
      <c r="BM417" s="219" t="s">
        <v>5410</v>
      </c>
    </row>
    <row r="418" s="2" customFormat="1">
      <c r="A418" s="42"/>
      <c r="B418" s="43"/>
      <c r="C418" s="44"/>
      <c r="D418" s="221" t="s">
        <v>155</v>
      </c>
      <c r="E418" s="44"/>
      <c r="F418" s="222" t="s">
        <v>5409</v>
      </c>
      <c r="G418" s="44"/>
      <c r="H418" s="44"/>
      <c r="I418" s="223"/>
      <c r="J418" s="44"/>
      <c r="K418" s="44"/>
      <c r="L418" s="48"/>
      <c r="M418" s="224"/>
      <c r="N418" s="225"/>
      <c r="O418" s="88"/>
      <c r="P418" s="88"/>
      <c r="Q418" s="88"/>
      <c r="R418" s="88"/>
      <c r="S418" s="88"/>
      <c r="T418" s="89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T418" s="20" t="s">
        <v>155</v>
      </c>
      <c r="AU418" s="20" t="s">
        <v>88</v>
      </c>
    </row>
    <row r="419" s="2" customFormat="1">
      <c r="A419" s="42"/>
      <c r="B419" s="43"/>
      <c r="C419" s="44"/>
      <c r="D419" s="221" t="s">
        <v>162</v>
      </c>
      <c r="E419" s="44"/>
      <c r="F419" s="228" t="s">
        <v>5411</v>
      </c>
      <c r="G419" s="44"/>
      <c r="H419" s="44"/>
      <c r="I419" s="223"/>
      <c r="J419" s="44"/>
      <c r="K419" s="44"/>
      <c r="L419" s="48"/>
      <c r="M419" s="224"/>
      <c r="N419" s="225"/>
      <c r="O419" s="88"/>
      <c r="P419" s="88"/>
      <c r="Q419" s="88"/>
      <c r="R419" s="88"/>
      <c r="S419" s="88"/>
      <c r="T419" s="89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T419" s="20" t="s">
        <v>162</v>
      </c>
      <c r="AU419" s="20" t="s">
        <v>88</v>
      </c>
    </row>
    <row r="420" s="2" customFormat="1" ht="33" customHeight="1">
      <c r="A420" s="42"/>
      <c r="B420" s="43"/>
      <c r="C420" s="208" t="s">
        <v>811</v>
      </c>
      <c r="D420" s="208" t="s">
        <v>149</v>
      </c>
      <c r="E420" s="209" t="s">
        <v>5395</v>
      </c>
      <c r="F420" s="210" t="s">
        <v>5396</v>
      </c>
      <c r="G420" s="211" t="s">
        <v>303</v>
      </c>
      <c r="H420" s="212">
        <v>58.799999999999997</v>
      </c>
      <c r="I420" s="213"/>
      <c r="J420" s="214">
        <f>ROUND(I420*H420,2)</f>
        <v>0</v>
      </c>
      <c r="K420" s="210" t="s">
        <v>152</v>
      </c>
      <c r="L420" s="48"/>
      <c r="M420" s="215" t="s">
        <v>32</v>
      </c>
      <c r="N420" s="216" t="s">
        <v>49</v>
      </c>
      <c r="O420" s="88"/>
      <c r="P420" s="217">
        <f>O420*H420</f>
        <v>0</v>
      </c>
      <c r="Q420" s="217">
        <v>0.1295</v>
      </c>
      <c r="R420" s="217">
        <f>Q420*H420</f>
        <v>7.6146000000000003</v>
      </c>
      <c r="S420" s="217">
        <v>0</v>
      </c>
      <c r="T420" s="218">
        <f>S420*H420</f>
        <v>0</v>
      </c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R420" s="219" t="s">
        <v>171</v>
      </c>
      <c r="AT420" s="219" t="s">
        <v>149</v>
      </c>
      <c r="AU420" s="219" t="s">
        <v>88</v>
      </c>
      <c r="AY420" s="20" t="s">
        <v>146</v>
      </c>
      <c r="BE420" s="220">
        <f>IF(N420="základní",J420,0)</f>
        <v>0</v>
      </c>
      <c r="BF420" s="220">
        <f>IF(N420="snížená",J420,0)</f>
        <v>0</v>
      </c>
      <c r="BG420" s="220">
        <f>IF(N420="zákl. přenesená",J420,0)</f>
        <v>0</v>
      </c>
      <c r="BH420" s="220">
        <f>IF(N420="sníž. přenesená",J420,0)</f>
        <v>0</v>
      </c>
      <c r="BI420" s="220">
        <f>IF(N420="nulová",J420,0)</f>
        <v>0</v>
      </c>
      <c r="BJ420" s="20" t="s">
        <v>86</v>
      </c>
      <c r="BK420" s="220">
        <f>ROUND(I420*H420,2)</f>
        <v>0</v>
      </c>
      <c r="BL420" s="20" t="s">
        <v>171</v>
      </c>
      <c r="BM420" s="219" t="s">
        <v>5412</v>
      </c>
    </row>
    <row r="421" s="2" customFormat="1">
      <c r="A421" s="42"/>
      <c r="B421" s="43"/>
      <c r="C421" s="44"/>
      <c r="D421" s="221" t="s">
        <v>155</v>
      </c>
      <c r="E421" s="44"/>
      <c r="F421" s="222" t="s">
        <v>5398</v>
      </c>
      <c r="G421" s="44"/>
      <c r="H421" s="44"/>
      <c r="I421" s="223"/>
      <c r="J421" s="44"/>
      <c r="K421" s="44"/>
      <c r="L421" s="48"/>
      <c r="M421" s="224"/>
      <c r="N421" s="225"/>
      <c r="O421" s="88"/>
      <c r="P421" s="88"/>
      <c r="Q421" s="88"/>
      <c r="R421" s="88"/>
      <c r="S421" s="88"/>
      <c r="T421" s="89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T421" s="20" t="s">
        <v>155</v>
      </c>
      <c r="AU421" s="20" t="s">
        <v>88</v>
      </c>
    </row>
    <row r="422" s="2" customFormat="1">
      <c r="A422" s="42"/>
      <c r="B422" s="43"/>
      <c r="C422" s="44"/>
      <c r="D422" s="226" t="s">
        <v>156</v>
      </c>
      <c r="E422" s="44"/>
      <c r="F422" s="227" t="s">
        <v>5399</v>
      </c>
      <c r="G422" s="44"/>
      <c r="H422" s="44"/>
      <c r="I422" s="223"/>
      <c r="J422" s="44"/>
      <c r="K422" s="44"/>
      <c r="L422" s="48"/>
      <c r="M422" s="224"/>
      <c r="N422" s="225"/>
      <c r="O422" s="88"/>
      <c r="P422" s="88"/>
      <c r="Q422" s="88"/>
      <c r="R422" s="88"/>
      <c r="S422" s="88"/>
      <c r="T422" s="89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T422" s="20" t="s">
        <v>156</v>
      </c>
      <c r="AU422" s="20" t="s">
        <v>88</v>
      </c>
    </row>
    <row r="423" s="14" customFormat="1">
      <c r="A423" s="14"/>
      <c r="B423" s="244"/>
      <c r="C423" s="245"/>
      <c r="D423" s="221" t="s">
        <v>186</v>
      </c>
      <c r="E423" s="246" t="s">
        <v>32</v>
      </c>
      <c r="F423" s="247" t="s">
        <v>5169</v>
      </c>
      <c r="G423" s="245"/>
      <c r="H423" s="246" t="s">
        <v>32</v>
      </c>
      <c r="I423" s="248"/>
      <c r="J423" s="245"/>
      <c r="K423" s="245"/>
      <c r="L423" s="249"/>
      <c r="M423" s="250"/>
      <c r="N423" s="251"/>
      <c r="O423" s="251"/>
      <c r="P423" s="251"/>
      <c r="Q423" s="251"/>
      <c r="R423" s="251"/>
      <c r="S423" s="251"/>
      <c r="T423" s="252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3" t="s">
        <v>186</v>
      </c>
      <c r="AU423" s="253" t="s">
        <v>88</v>
      </c>
      <c r="AV423" s="14" t="s">
        <v>86</v>
      </c>
      <c r="AW423" s="14" t="s">
        <v>39</v>
      </c>
      <c r="AX423" s="14" t="s">
        <v>78</v>
      </c>
      <c r="AY423" s="253" t="s">
        <v>146</v>
      </c>
    </row>
    <row r="424" s="14" customFormat="1">
      <c r="A424" s="14"/>
      <c r="B424" s="244"/>
      <c r="C424" s="245"/>
      <c r="D424" s="221" t="s">
        <v>186</v>
      </c>
      <c r="E424" s="246" t="s">
        <v>32</v>
      </c>
      <c r="F424" s="247" t="s">
        <v>5170</v>
      </c>
      <c r="G424" s="245"/>
      <c r="H424" s="246" t="s">
        <v>32</v>
      </c>
      <c r="I424" s="248"/>
      <c r="J424" s="245"/>
      <c r="K424" s="245"/>
      <c r="L424" s="249"/>
      <c r="M424" s="250"/>
      <c r="N424" s="251"/>
      <c r="O424" s="251"/>
      <c r="P424" s="251"/>
      <c r="Q424" s="251"/>
      <c r="R424" s="251"/>
      <c r="S424" s="251"/>
      <c r="T424" s="252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3" t="s">
        <v>186</v>
      </c>
      <c r="AU424" s="253" t="s">
        <v>88</v>
      </c>
      <c r="AV424" s="14" t="s">
        <v>86</v>
      </c>
      <c r="AW424" s="14" t="s">
        <v>39</v>
      </c>
      <c r="AX424" s="14" t="s">
        <v>78</v>
      </c>
      <c r="AY424" s="253" t="s">
        <v>146</v>
      </c>
    </row>
    <row r="425" s="13" customFormat="1">
      <c r="A425" s="13"/>
      <c r="B425" s="229"/>
      <c r="C425" s="230"/>
      <c r="D425" s="221" t="s">
        <v>186</v>
      </c>
      <c r="E425" s="231" t="s">
        <v>32</v>
      </c>
      <c r="F425" s="232" t="s">
        <v>5413</v>
      </c>
      <c r="G425" s="230"/>
      <c r="H425" s="233">
        <v>4.5</v>
      </c>
      <c r="I425" s="234"/>
      <c r="J425" s="230"/>
      <c r="K425" s="230"/>
      <c r="L425" s="235"/>
      <c r="M425" s="236"/>
      <c r="N425" s="237"/>
      <c r="O425" s="237"/>
      <c r="P425" s="237"/>
      <c r="Q425" s="237"/>
      <c r="R425" s="237"/>
      <c r="S425" s="237"/>
      <c r="T425" s="238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9" t="s">
        <v>186</v>
      </c>
      <c r="AU425" s="239" t="s">
        <v>88</v>
      </c>
      <c r="AV425" s="13" t="s">
        <v>88</v>
      </c>
      <c r="AW425" s="13" t="s">
        <v>39</v>
      </c>
      <c r="AX425" s="13" t="s">
        <v>78</v>
      </c>
      <c r="AY425" s="239" t="s">
        <v>146</v>
      </c>
    </row>
    <row r="426" s="14" customFormat="1">
      <c r="A426" s="14"/>
      <c r="B426" s="244"/>
      <c r="C426" s="245"/>
      <c r="D426" s="221" t="s">
        <v>186</v>
      </c>
      <c r="E426" s="246" t="s">
        <v>32</v>
      </c>
      <c r="F426" s="247" t="s">
        <v>5172</v>
      </c>
      <c r="G426" s="245"/>
      <c r="H426" s="246" t="s">
        <v>32</v>
      </c>
      <c r="I426" s="248"/>
      <c r="J426" s="245"/>
      <c r="K426" s="245"/>
      <c r="L426" s="249"/>
      <c r="M426" s="250"/>
      <c r="N426" s="251"/>
      <c r="O426" s="251"/>
      <c r="P426" s="251"/>
      <c r="Q426" s="251"/>
      <c r="R426" s="251"/>
      <c r="S426" s="251"/>
      <c r="T426" s="25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3" t="s">
        <v>186</v>
      </c>
      <c r="AU426" s="253" t="s">
        <v>88</v>
      </c>
      <c r="AV426" s="14" t="s">
        <v>86</v>
      </c>
      <c r="AW426" s="14" t="s">
        <v>39</v>
      </c>
      <c r="AX426" s="14" t="s">
        <v>78</v>
      </c>
      <c r="AY426" s="253" t="s">
        <v>146</v>
      </c>
    </row>
    <row r="427" s="13" customFormat="1">
      <c r="A427" s="13"/>
      <c r="B427" s="229"/>
      <c r="C427" s="230"/>
      <c r="D427" s="221" t="s">
        <v>186</v>
      </c>
      <c r="E427" s="231" t="s">
        <v>32</v>
      </c>
      <c r="F427" s="232" t="s">
        <v>5414</v>
      </c>
      <c r="G427" s="230"/>
      <c r="H427" s="233">
        <v>15.9</v>
      </c>
      <c r="I427" s="234"/>
      <c r="J427" s="230"/>
      <c r="K427" s="230"/>
      <c r="L427" s="235"/>
      <c r="M427" s="236"/>
      <c r="N427" s="237"/>
      <c r="O427" s="237"/>
      <c r="P427" s="237"/>
      <c r="Q427" s="237"/>
      <c r="R427" s="237"/>
      <c r="S427" s="237"/>
      <c r="T427" s="238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9" t="s">
        <v>186</v>
      </c>
      <c r="AU427" s="239" t="s">
        <v>88</v>
      </c>
      <c r="AV427" s="13" t="s">
        <v>88</v>
      </c>
      <c r="AW427" s="13" t="s">
        <v>39</v>
      </c>
      <c r="AX427" s="13" t="s">
        <v>78</v>
      </c>
      <c r="AY427" s="239" t="s">
        <v>146</v>
      </c>
    </row>
    <row r="428" s="14" customFormat="1">
      <c r="A428" s="14"/>
      <c r="B428" s="244"/>
      <c r="C428" s="245"/>
      <c r="D428" s="221" t="s">
        <v>186</v>
      </c>
      <c r="E428" s="246" t="s">
        <v>32</v>
      </c>
      <c r="F428" s="247" t="s">
        <v>5174</v>
      </c>
      <c r="G428" s="245"/>
      <c r="H428" s="246" t="s">
        <v>32</v>
      </c>
      <c r="I428" s="248"/>
      <c r="J428" s="245"/>
      <c r="K428" s="245"/>
      <c r="L428" s="249"/>
      <c r="M428" s="250"/>
      <c r="N428" s="251"/>
      <c r="O428" s="251"/>
      <c r="P428" s="251"/>
      <c r="Q428" s="251"/>
      <c r="R428" s="251"/>
      <c r="S428" s="251"/>
      <c r="T428" s="252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3" t="s">
        <v>186</v>
      </c>
      <c r="AU428" s="253" t="s">
        <v>88</v>
      </c>
      <c r="AV428" s="14" t="s">
        <v>86</v>
      </c>
      <c r="AW428" s="14" t="s">
        <v>39</v>
      </c>
      <c r="AX428" s="14" t="s">
        <v>78</v>
      </c>
      <c r="AY428" s="253" t="s">
        <v>146</v>
      </c>
    </row>
    <row r="429" s="13" customFormat="1">
      <c r="A429" s="13"/>
      <c r="B429" s="229"/>
      <c r="C429" s="230"/>
      <c r="D429" s="221" t="s">
        <v>186</v>
      </c>
      <c r="E429" s="231" t="s">
        <v>32</v>
      </c>
      <c r="F429" s="232" t="s">
        <v>5415</v>
      </c>
      <c r="G429" s="230"/>
      <c r="H429" s="233">
        <v>11.199999999999999</v>
      </c>
      <c r="I429" s="234"/>
      <c r="J429" s="230"/>
      <c r="K429" s="230"/>
      <c r="L429" s="235"/>
      <c r="M429" s="236"/>
      <c r="N429" s="237"/>
      <c r="O429" s="237"/>
      <c r="P429" s="237"/>
      <c r="Q429" s="237"/>
      <c r="R429" s="237"/>
      <c r="S429" s="237"/>
      <c r="T429" s="238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9" t="s">
        <v>186</v>
      </c>
      <c r="AU429" s="239" t="s">
        <v>88</v>
      </c>
      <c r="AV429" s="13" t="s">
        <v>88</v>
      </c>
      <c r="AW429" s="13" t="s">
        <v>39</v>
      </c>
      <c r="AX429" s="13" t="s">
        <v>78</v>
      </c>
      <c r="AY429" s="239" t="s">
        <v>146</v>
      </c>
    </row>
    <row r="430" s="14" customFormat="1">
      <c r="A430" s="14"/>
      <c r="B430" s="244"/>
      <c r="C430" s="245"/>
      <c r="D430" s="221" t="s">
        <v>186</v>
      </c>
      <c r="E430" s="246" t="s">
        <v>32</v>
      </c>
      <c r="F430" s="247" t="s">
        <v>5176</v>
      </c>
      <c r="G430" s="245"/>
      <c r="H430" s="246" t="s">
        <v>32</v>
      </c>
      <c r="I430" s="248"/>
      <c r="J430" s="245"/>
      <c r="K430" s="245"/>
      <c r="L430" s="249"/>
      <c r="M430" s="250"/>
      <c r="N430" s="251"/>
      <c r="O430" s="251"/>
      <c r="P430" s="251"/>
      <c r="Q430" s="251"/>
      <c r="R430" s="251"/>
      <c r="S430" s="251"/>
      <c r="T430" s="252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3" t="s">
        <v>186</v>
      </c>
      <c r="AU430" s="253" t="s">
        <v>88</v>
      </c>
      <c r="AV430" s="14" t="s">
        <v>86</v>
      </c>
      <c r="AW430" s="14" t="s">
        <v>39</v>
      </c>
      <c r="AX430" s="14" t="s">
        <v>78</v>
      </c>
      <c r="AY430" s="253" t="s">
        <v>146</v>
      </c>
    </row>
    <row r="431" s="13" customFormat="1">
      <c r="A431" s="13"/>
      <c r="B431" s="229"/>
      <c r="C431" s="230"/>
      <c r="D431" s="221" t="s">
        <v>186</v>
      </c>
      <c r="E431" s="231" t="s">
        <v>32</v>
      </c>
      <c r="F431" s="232" t="s">
        <v>5416</v>
      </c>
      <c r="G431" s="230"/>
      <c r="H431" s="233">
        <v>14</v>
      </c>
      <c r="I431" s="234"/>
      <c r="J431" s="230"/>
      <c r="K431" s="230"/>
      <c r="L431" s="235"/>
      <c r="M431" s="236"/>
      <c r="N431" s="237"/>
      <c r="O431" s="237"/>
      <c r="P431" s="237"/>
      <c r="Q431" s="237"/>
      <c r="R431" s="237"/>
      <c r="S431" s="237"/>
      <c r="T431" s="238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9" t="s">
        <v>186</v>
      </c>
      <c r="AU431" s="239" t="s">
        <v>88</v>
      </c>
      <c r="AV431" s="13" t="s">
        <v>88</v>
      </c>
      <c r="AW431" s="13" t="s">
        <v>39</v>
      </c>
      <c r="AX431" s="13" t="s">
        <v>78</v>
      </c>
      <c r="AY431" s="239" t="s">
        <v>146</v>
      </c>
    </row>
    <row r="432" s="14" customFormat="1">
      <c r="A432" s="14"/>
      <c r="B432" s="244"/>
      <c r="C432" s="245"/>
      <c r="D432" s="221" t="s">
        <v>186</v>
      </c>
      <c r="E432" s="246" t="s">
        <v>32</v>
      </c>
      <c r="F432" s="247" t="s">
        <v>5178</v>
      </c>
      <c r="G432" s="245"/>
      <c r="H432" s="246" t="s">
        <v>32</v>
      </c>
      <c r="I432" s="248"/>
      <c r="J432" s="245"/>
      <c r="K432" s="245"/>
      <c r="L432" s="249"/>
      <c r="M432" s="250"/>
      <c r="N432" s="251"/>
      <c r="O432" s="251"/>
      <c r="P432" s="251"/>
      <c r="Q432" s="251"/>
      <c r="R432" s="251"/>
      <c r="S432" s="251"/>
      <c r="T432" s="252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3" t="s">
        <v>186</v>
      </c>
      <c r="AU432" s="253" t="s">
        <v>88</v>
      </c>
      <c r="AV432" s="14" t="s">
        <v>86</v>
      </c>
      <c r="AW432" s="14" t="s">
        <v>39</v>
      </c>
      <c r="AX432" s="14" t="s">
        <v>78</v>
      </c>
      <c r="AY432" s="253" t="s">
        <v>146</v>
      </c>
    </row>
    <row r="433" s="13" customFormat="1">
      <c r="A433" s="13"/>
      <c r="B433" s="229"/>
      <c r="C433" s="230"/>
      <c r="D433" s="221" t="s">
        <v>186</v>
      </c>
      <c r="E433" s="231" t="s">
        <v>32</v>
      </c>
      <c r="F433" s="232" t="s">
        <v>5417</v>
      </c>
      <c r="G433" s="230"/>
      <c r="H433" s="233">
        <v>13.199999999999999</v>
      </c>
      <c r="I433" s="234"/>
      <c r="J433" s="230"/>
      <c r="K433" s="230"/>
      <c r="L433" s="235"/>
      <c r="M433" s="236"/>
      <c r="N433" s="237"/>
      <c r="O433" s="237"/>
      <c r="P433" s="237"/>
      <c r="Q433" s="237"/>
      <c r="R433" s="237"/>
      <c r="S433" s="237"/>
      <c r="T433" s="238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9" t="s">
        <v>186</v>
      </c>
      <c r="AU433" s="239" t="s">
        <v>88</v>
      </c>
      <c r="AV433" s="13" t="s">
        <v>88</v>
      </c>
      <c r="AW433" s="13" t="s">
        <v>39</v>
      </c>
      <c r="AX433" s="13" t="s">
        <v>78</v>
      </c>
      <c r="AY433" s="239" t="s">
        <v>146</v>
      </c>
    </row>
    <row r="434" s="15" customFormat="1">
      <c r="A434" s="15"/>
      <c r="B434" s="254"/>
      <c r="C434" s="255"/>
      <c r="D434" s="221" t="s">
        <v>186</v>
      </c>
      <c r="E434" s="256" t="s">
        <v>32</v>
      </c>
      <c r="F434" s="257" t="s">
        <v>256</v>
      </c>
      <c r="G434" s="255"/>
      <c r="H434" s="258">
        <v>58.799999999999997</v>
      </c>
      <c r="I434" s="259"/>
      <c r="J434" s="255"/>
      <c r="K434" s="255"/>
      <c r="L434" s="260"/>
      <c r="M434" s="261"/>
      <c r="N434" s="262"/>
      <c r="O434" s="262"/>
      <c r="P434" s="262"/>
      <c r="Q434" s="262"/>
      <c r="R434" s="262"/>
      <c r="S434" s="262"/>
      <c r="T434" s="263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64" t="s">
        <v>186</v>
      </c>
      <c r="AU434" s="264" t="s">
        <v>88</v>
      </c>
      <c r="AV434" s="15" t="s">
        <v>171</v>
      </c>
      <c r="AW434" s="15" t="s">
        <v>39</v>
      </c>
      <c r="AX434" s="15" t="s">
        <v>86</v>
      </c>
      <c r="AY434" s="264" t="s">
        <v>146</v>
      </c>
    </row>
    <row r="435" s="2" customFormat="1" ht="16.5" customHeight="1">
      <c r="A435" s="42"/>
      <c r="B435" s="43"/>
      <c r="C435" s="265" t="s">
        <v>815</v>
      </c>
      <c r="D435" s="265" t="s">
        <v>286</v>
      </c>
      <c r="E435" s="266" t="s">
        <v>4838</v>
      </c>
      <c r="F435" s="267" t="s">
        <v>4839</v>
      </c>
      <c r="G435" s="268" t="s">
        <v>303</v>
      </c>
      <c r="H435" s="269">
        <v>59.975999999999999</v>
      </c>
      <c r="I435" s="270"/>
      <c r="J435" s="271">
        <f>ROUND(I435*H435,2)</f>
        <v>0</v>
      </c>
      <c r="K435" s="267" t="s">
        <v>152</v>
      </c>
      <c r="L435" s="272"/>
      <c r="M435" s="273" t="s">
        <v>32</v>
      </c>
      <c r="N435" s="274" t="s">
        <v>49</v>
      </c>
      <c r="O435" s="88"/>
      <c r="P435" s="217">
        <f>O435*H435</f>
        <v>0</v>
      </c>
      <c r="Q435" s="217">
        <v>0.028000000000000001</v>
      </c>
      <c r="R435" s="217">
        <f>Q435*H435</f>
        <v>1.6793279999999999</v>
      </c>
      <c r="S435" s="217">
        <v>0</v>
      </c>
      <c r="T435" s="218">
        <f>S435*H435</f>
        <v>0</v>
      </c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R435" s="219" t="s">
        <v>277</v>
      </c>
      <c r="AT435" s="219" t="s">
        <v>286</v>
      </c>
      <c r="AU435" s="219" t="s">
        <v>88</v>
      </c>
      <c r="AY435" s="20" t="s">
        <v>146</v>
      </c>
      <c r="BE435" s="220">
        <f>IF(N435="základní",J435,0)</f>
        <v>0</v>
      </c>
      <c r="BF435" s="220">
        <f>IF(N435="snížená",J435,0)</f>
        <v>0</v>
      </c>
      <c r="BG435" s="220">
        <f>IF(N435="zákl. přenesená",J435,0)</f>
        <v>0</v>
      </c>
      <c r="BH435" s="220">
        <f>IF(N435="sníž. přenesená",J435,0)</f>
        <v>0</v>
      </c>
      <c r="BI435" s="220">
        <f>IF(N435="nulová",J435,0)</f>
        <v>0</v>
      </c>
      <c r="BJ435" s="20" t="s">
        <v>86</v>
      </c>
      <c r="BK435" s="220">
        <f>ROUND(I435*H435,2)</f>
        <v>0</v>
      </c>
      <c r="BL435" s="20" t="s">
        <v>171</v>
      </c>
      <c r="BM435" s="219" t="s">
        <v>5418</v>
      </c>
    </row>
    <row r="436" s="2" customFormat="1">
      <c r="A436" s="42"/>
      <c r="B436" s="43"/>
      <c r="C436" s="44"/>
      <c r="D436" s="221" t="s">
        <v>155</v>
      </c>
      <c r="E436" s="44"/>
      <c r="F436" s="222" t="s">
        <v>4839</v>
      </c>
      <c r="G436" s="44"/>
      <c r="H436" s="44"/>
      <c r="I436" s="223"/>
      <c r="J436" s="44"/>
      <c r="K436" s="44"/>
      <c r="L436" s="48"/>
      <c r="M436" s="224"/>
      <c r="N436" s="225"/>
      <c r="O436" s="88"/>
      <c r="P436" s="88"/>
      <c r="Q436" s="88"/>
      <c r="R436" s="88"/>
      <c r="S436" s="88"/>
      <c r="T436" s="89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T436" s="20" t="s">
        <v>155</v>
      </c>
      <c r="AU436" s="20" t="s">
        <v>88</v>
      </c>
    </row>
    <row r="437" s="13" customFormat="1">
      <c r="A437" s="13"/>
      <c r="B437" s="229"/>
      <c r="C437" s="230"/>
      <c r="D437" s="221" t="s">
        <v>186</v>
      </c>
      <c r="E437" s="230"/>
      <c r="F437" s="232" t="s">
        <v>5419</v>
      </c>
      <c r="G437" s="230"/>
      <c r="H437" s="233">
        <v>59.975999999999999</v>
      </c>
      <c r="I437" s="234"/>
      <c r="J437" s="230"/>
      <c r="K437" s="230"/>
      <c r="L437" s="235"/>
      <c r="M437" s="236"/>
      <c r="N437" s="237"/>
      <c r="O437" s="237"/>
      <c r="P437" s="237"/>
      <c r="Q437" s="237"/>
      <c r="R437" s="237"/>
      <c r="S437" s="237"/>
      <c r="T437" s="238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9" t="s">
        <v>186</v>
      </c>
      <c r="AU437" s="239" t="s">
        <v>88</v>
      </c>
      <c r="AV437" s="13" t="s">
        <v>88</v>
      </c>
      <c r="AW437" s="13" t="s">
        <v>4</v>
      </c>
      <c r="AX437" s="13" t="s">
        <v>86</v>
      </c>
      <c r="AY437" s="239" t="s">
        <v>146</v>
      </c>
    </row>
    <row r="438" s="2" customFormat="1" ht="16.5" customHeight="1">
      <c r="A438" s="42"/>
      <c r="B438" s="43"/>
      <c r="C438" s="208" t="s">
        <v>823</v>
      </c>
      <c r="D438" s="208" t="s">
        <v>149</v>
      </c>
      <c r="E438" s="209" t="s">
        <v>5420</v>
      </c>
      <c r="F438" s="210" t="s">
        <v>5421</v>
      </c>
      <c r="G438" s="211" t="s">
        <v>303</v>
      </c>
      <c r="H438" s="212">
        <v>3.1400000000000001</v>
      </c>
      <c r="I438" s="213"/>
      <c r="J438" s="214">
        <f>ROUND(I438*H438,2)</f>
        <v>0</v>
      </c>
      <c r="K438" s="210" t="s">
        <v>152</v>
      </c>
      <c r="L438" s="48"/>
      <c r="M438" s="215" t="s">
        <v>32</v>
      </c>
      <c r="N438" s="216" t="s">
        <v>49</v>
      </c>
      <c r="O438" s="88"/>
      <c r="P438" s="217">
        <f>O438*H438</f>
        <v>0</v>
      </c>
      <c r="Q438" s="217">
        <v>0</v>
      </c>
      <c r="R438" s="217">
        <f>Q438*H438</f>
        <v>0</v>
      </c>
      <c r="S438" s="217">
        <v>0</v>
      </c>
      <c r="T438" s="218">
        <f>S438*H438</f>
        <v>0</v>
      </c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R438" s="219" t="s">
        <v>171</v>
      </c>
      <c r="AT438" s="219" t="s">
        <v>149</v>
      </c>
      <c r="AU438" s="219" t="s">
        <v>88</v>
      </c>
      <c r="AY438" s="20" t="s">
        <v>146</v>
      </c>
      <c r="BE438" s="220">
        <f>IF(N438="základní",J438,0)</f>
        <v>0</v>
      </c>
      <c r="BF438" s="220">
        <f>IF(N438="snížená",J438,0)</f>
        <v>0</v>
      </c>
      <c r="BG438" s="220">
        <f>IF(N438="zákl. přenesená",J438,0)</f>
        <v>0</v>
      </c>
      <c r="BH438" s="220">
        <f>IF(N438="sníž. přenesená",J438,0)</f>
        <v>0</v>
      </c>
      <c r="BI438" s="220">
        <f>IF(N438="nulová",J438,0)</f>
        <v>0</v>
      </c>
      <c r="BJ438" s="20" t="s">
        <v>86</v>
      </c>
      <c r="BK438" s="220">
        <f>ROUND(I438*H438,2)</f>
        <v>0</v>
      </c>
      <c r="BL438" s="20" t="s">
        <v>171</v>
      </c>
      <c r="BM438" s="219" t="s">
        <v>5422</v>
      </c>
    </row>
    <row r="439" s="2" customFormat="1">
      <c r="A439" s="42"/>
      <c r="B439" s="43"/>
      <c r="C439" s="44"/>
      <c r="D439" s="221" t="s">
        <v>155</v>
      </c>
      <c r="E439" s="44"/>
      <c r="F439" s="222" t="s">
        <v>5423</v>
      </c>
      <c r="G439" s="44"/>
      <c r="H439" s="44"/>
      <c r="I439" s="223"/>
      <c r="J439" s="44"/>
      <c r="K439" s="44"/>
      <c r="L439" s="48"/>
      <c r="M439" s="224"/>
      <c r="N439" s="225"/>
      <c r="O439" s="88"/>
      <c r="P439" s="88"/>
      <c r="Q439" s="88"/>
      <c r="R439" s="88"/>
      <c r="S439" s="88"/>
      <c r="T439" s="89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T439" s="20" t="s">
        <v>155</v>
      </c>
      <c r="AU439" s="20" t="s">
        <v>88</v>
      </c>
    </row>
    <row r="440" s="2" customFormat="1">
      <c r="A440" s="42"/>
      <c r="B440" s="43"/>
      <c r="C440" s="44"/>
      <c r="D440" s="226" t="s">
        <v>156</v>
      </c>
      <c r="E440" s="44"/>
      <c r="F440" s="227" t="s">
        <v>5424</v>
      </c>
      <c r="G440" s="44"/>
      <c r="H440" s="44"/>
      <c r="I440" s="223"/>
      <c r="J440" s="44"/>
      <c r="K440" s="44"/>
      <c r="L440" s="48"/>
      <c r="M440" s="224"/>
      <c r="N440" s="225"/>
      <c r="O440" s="88"/>
      <c r="P440" s="88"/>
      <c r="Q440" s="88"/>
      <c r="R440" s="88"/>
      <c r="S440" s="88"/>
      <c r="T440" s="89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T440" s="20" t="s">
        <v>156</v>
      </c>
      <c r="AU440" s="20" t="s">
        <v>88</v>
      </c>
    </row>
    <row r="441" s="14" customFormat="1">
      <c r="A441" s="14"/>
      <c r="B441" s="244"/>
      <c r="C441" s="245"/>
      <c r="D441" s="221" t="s">
        <v>186</v>
      </c>
      <c r="E441" s="246" t="s">
        <v>32</v>
      </c>
      <c r="F441" s="247" t="s">
        <v>5166</v>
      </c>
      <c r="G441" s="245"/>
      <c r="H441" s="246" t="s">
        <v>32</v>
      </c>
      <c r="I441" s="248"/>
      <c r="J441" s="245"/>
      <c r="K441" s="245"/>
      <c r="L441" s="249"/>
      <c r="M441" s="250"/>
      <c r="N441" s="251"/>
      <c r="O441" s="251"/>
      <c r="P441" s="251"/>
      <c r="Q441" s="251"/>
      <c r="R441" s="251"/>
      <c r="S441" s="251"/>
      <c r="T441" s="252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3" t="s">
        <v>186</v>
      </c>
      <c r="AU441" s="253" t="s">
        <v>88</v>
      </c>
      <c r="AV441" s="14" t="s">
        <v>86</v>
      </c>
      <c r="AW441" s="14" t="s">
        <v>39</v>
      </c>
      <c r="AX441" s="14" t="s">
        <v>78</v>
      </c>
      <c r="AY441" s="253" t="s">
        <v>146</v>
      </c>
    </row>
    <row r="442" s="14" customFormat="1">
      <c r="A442" s="14"/>
      <c r="B442" s="244"/>
      <c r="C442" s="245"/>
      <c r="D442" s="221" t="s">
        <v>186</v>
      </c>
      <c r="E442" s="246" t="s">
        <v>32</v>
      </c>
      <c r="F442" s="247" t="s">
        <v>5401</v>
      </c>
      <c r="G442" s="245"/>
      <c r="H442" s="246" t="s">
        <v>32</v>
      </c>
      <c r="I442" s="248"/>
      <c r="J442" s="245"/>
      <c r="K442" s="245"/>
      <c r="L442" s="249"/>
      <c r="M442" s="250"/>
      <c r="N442" s="251"/>
      <c r="O442" s="251"/>
      <c r="P442" s="251"/>
      <c r="Q442" s="251"/>
      <c r="R442" s="251"/>
      <c r="S442" s="251"/>
      <c r="T442" s="25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3" t="s">
        <v>186</v>
      </c>
      <c r="AU442" s="253" t="s">
        <v>88</v>
      </c>
      <c r="AV442" s="14" t="s">
        <v>86</v>
      </c>
      <c r="AW442" s="14" t="s">
        <v>39</v>
      </c>
      <c r="AX442" s="14" t="s">
        <v>78</v>
      </c>
      <c r="AY442" s="253" t="s">
        <v>146</v>
      </c>
    </row>
    <row r="443" s="13" customFormat="1">
      <c r="A443" s="13"/>
      <c r="B443" s="229"/>
      <c r="C443" s="230"/>
      <c r="D443" s="221" t="s">
        <v>186</v>
      </c>
      <c r="E443" s="231" t="s">
        <v>32</v>
      </c>
      <c r="F443" s="232" t="s">
        <v>5402</v>
      </c>
      <c r="G443" s="230"/>
      <c r="H443" s="233">
        <v>3.1400000000000001</v>
      </c>
      <c r="I443" s="234"/>
      <c r="J443" s="230"/>
      <c r="K443" s="230"/>
      <c r="L443" s="235"/>
      <c r="M443" s="236"/>
      <c r="N443" s="237"/>
      <c r="O443" s="237"/>
      <c r="P443" s="237"/>
      <c r="Q443" s="237"/>
      <c r="R443" s="237"/>
      <c r="S443" s="237"/>
      <c r="T443" s="238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9" t="s">
        <v>186</v>
      </c>
      <c r="AU443" s="239" t="s">
        <v>88</v>
      </c>
      <c r="AV443" s="13" t="s">
        <v>88</v>
      </c>
      <c r="AW443" s="13" t="s">
        <v>39</v>
      </c>
      <c r="AX443" s="13" t="s">
        <v>86</v>
      </c>
      <c r="AY443" s="239" t="s">
        <v>146</v>
      </c>
    </row>
    <row r="444" s="2" customFormat="1" ht="33" customHeight="1">
      <c r="A444" s="42"/>
      <c r="B444" s="43"/>
      <c r="C444" s="208" t="s">
        <v>832</v>
      </c>
      <c r="D444" s="208" t="s">
        <v>149</v>
      </c>
      <c r="E444" s="209" t="s">
        <v>5425</v>
      </c>
      <c r="F444" s="210" t="s">
        <v>5426</v>
      </c>
      <c r="G444" s="211" t="s">
        <v>303</v>
      </c>
      <c r="H444" s="212">
        <v>13</v>
      </c>
      <c r="I444" s="213"/>
      <c r="J444" s="214">
        <f>ROUND(I444*H444,2)</f>
        <v>0</v>
      </c>
      <c r="K444" s="210" t="s">
        <v>152</v>
      </c>
      <c r="L444" s="48"/>
      <c r="M444" s="215" t="s">
        <v>32</v>
      </c>
      <c r="N444" s="216" t="s">
        <v>49</v>
      </c>
      <c r="O444" s="88"/>
      <c r="P444" s="217">
        <f>O444*H444</f>
        <v>0</v>
      </c>
      <c r="Q444" s="217">
        <v>0.00060999999999999997</v>
      </c>
      <c r="R444" s="217">
        <f>Q444*H444</f>
        <v>0.0079299999999999995</v>
      </c>
      <c r="S444" s="217">
        <v>0</v>
      </c>
      <c r="T444" s="218">
        <f>S444*H444</f>
        <v>0</v>
      </c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R444" s="219" t="s">
        <v>171</v>
      </c>
      <c r="AT444" s="219" t="s">
        <v>149</v>
      </c>
      <c r="AU444" s="219" t="s">
        <v>88</v>
      </c>
      <c r="AY444" s="20" t="s">
        <v>146</v>
      </c>
      <c r="BE444" s="220">
        <f>IF(N444="základní",J444,0)</f>
        <v>0</v>
      </c>
      <c r="BF444" s="220">
        <f>IF(N444="snížená",J444,0)</f>
        <v>0</v>
      </c>
      <c r="BG444" s="220">
        <f>IF(N444="zákl. přenesená",J444,0)</f>
        <v>0</v>
      </c>
      <c r="BH444" s="220">
        <f>IF(N444="sníž. přenesená",J444,0)</f>
        <v>0</v>
      </c>
      <c r="BI444" s="220">
        <f>IF(N444="nulová",J444,0)</f>
        <v>0</v>
      </c>
      <c r="BJ444" s="20" t="s">
        <v>86</v>
      </c>
      <c r="BK444" s="220">
        <f>ROUND(I444*H444,2)</f>
        <v>0</v>
      </c>
      <c r="BL444" s="20" t="s">
        <v>171</v>
      </c>
      <c r="BM444" s="219" t="s">
        <v>5427</v>
      </c>
    </row>
    <row r="445" s="2" customFormat="1">
      <c r="A445" s="42"/>
      <c r="B445" s="43"/>
      <c r="C445" s="44"/>
      <c r="D445" s="221" t="s">
        <v>155</v>
      </c>
      <c r="E445" s="44"/>
      <c r="F445" s="222" t="s">
        <v>5428</v>
      </c>
      <c r="G445" s="44"/>
      <c r="H445" s="44"/>
      <c r="I445" s="223"/>
      <c r="J445" s="44"/>
      <c r="K445" s="44"/>
      <c r="L445" s="48"/>
      <c r="M445" s="224"/>
      <c r="N445" s="225"/>
      <c r="O445" s="88"/>
      <c r="P445" s="88"/>
      <c r="Q445" s="88"/>
      <c r="R445" s="88"/>
      <c r="S445" s="88"/>
      <c r="T445" s="89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T445" s="20" t="s">
        <v>155</v>
      </c>
      <c r="AU445" s="20" t="s">
        <v>88</v>
      </c>
    </row>
    <row r="446" s="2" customFormat="1">
      <c r="A446" s="42"/>
      <c r="B446" s="43"/>
      <c r="C446" s="44"/>
      <c r="D446" s="226" t="s">
        <v>156</v>
      </c>
      <c r="E446" s="44"/>
      <c r="F446" s="227" t="s">
        <v>5429</v>
      </c>
      <c r="G446" s="44"/>
      <c r="H446" s="44"/>
      <c r="I446" s="223"/>
      <c r="J446" s="44"/>
      <c r="K446" s="44"/>
      <c r="L446" s="48"/>
      <c r="M446" s="224"/>
      <c r="N446" s="225"/>
      <c r="O446" s="88"/>
      <c r="P446" s="88"/>
      <c r="Q446" s="88"/>
      <c r="R446" s="88"/>
      <c r="S446" s="88"/>
      <c r="T446" s="89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T446" s="20" t="s">
        <v>156</v>
      </c>
      <c r="AU446" s="20" t="s">
        <v>88</v>
      </c>
    </row>
    <row r="447" s="14" customFormat="1">
      <c r="A447" s="14"/>
      <c r="B447" s="244"/>
      <c r="C447" s="245"/>
      <c r="D447" s="221" t="s">
        <v>186</v>
      </c>
      <c r="E447" s="246" t="s">
        <v>32</v>
      </c>
      <c r="F447" s="247" t="s">
        <v>5127</v>
      </c>
      <c r="G447" s="245"/>
      <c r="H447" s="246" t="s">
        <v>32</v>
      </c>
      <c r="I447" s="248"/>
      <c r="J447" s="245"/>
      <c r="K447" s="245"/>
      <c r="L447" s="249"/>
      <c r="M447" s="250"/>
      <c r="N447" s="251"/>
      <c r="O447" s="251"/>
      <c r="P447" s="251"/>
      <c r="Q447" s="251"/>
      <c r="R447" s="251"/>
      <c r="S447" s="251"/>
      <c r="T447" s="252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3" t="s">
        <v>186</v>
      </c>
      <c r="AU447" s="253" t="s">
        <v>88</v>
      </c>
      <c r="AV447" s="14" t="s">
        <v>86</v>
      </c>
      <c r="AW447" s="14" t="s">
        <v>39</v>
      </c>
      <c r="AX447" s="14" t="s">
        <v>78</v>
      </c>
      <c r="AY447" s="253" t="s">
        <v>146</v>
      </c>
    </row>
    <row r="448" s="13" customFormat="1">
      <c r="A448" s="13"/>
      <c r="B448" s="229"/>
      <c r="C448" s="230"/>
      <c r="D448" s="221" t="s">
        <v>186</v>
      </c>
      <c r="E448" s="231" t="s">
        <v>32</v>
      </c>
      <c r="F448" s="232" t="s">
        <v>5430</v>
      </c>
      <c r="G448" s="230"/>
      <c r="H448" s="233">
        <v>13</v>
      </c>
      <c r="I448" s="234"/>
      <c r="J448" s="230"/>
      <c r="K448" s="230"/>
      <c r="L448" s="235"/>
      <c r="M448" s="236"/>
      <c r="N448" s="237"/>
      <c r="O448" s="237"/>
      <c r="P448" s="237"/>
      <c r="Q448" s="237"/>
      <c r="R448" s="237"/>
      <c r="S448" s="237"/>
      <c r="T448" s="238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9" t="s">
        <v>186</v>
      </c>
      <c r="AU448" s="239" t="s">
        <v>88</v>
      </c>
      <c r="AV448" s="13" t="s">
        <v>88</v>
      </c>
      <c r="AW448" s="13" t="s">
        <v>39</v>
      </c>
      <c r="AX448" s="13" t="s">
        <v>86</v>
      </c>
      <c r="AY448" s="239" t="s">
        <v>146</v>
      </c>
    </row>
    <row r="449" s="2" customFormat="1" ht="24.15" customHeight="1">
      <c r="A449" s="42"/>
      <c r="B449" s="43"/>
      <c r="C449" s="208" t="s">
        <v>838</v>
      </c>
      <c r="D449" s="208" t="s">
        <v>149</v>
      </c>
      <c r="E449" s="209" t="s">
        <v>5431</v>
      </c>
      <c r="F449" s="210" t="s">
        <v>5432</v>
      </c>
      <c r="G449" s="211" t="s">
        <v>303</v>
      </c>
      <c r="H449" s="212">
        <v>13</v>
      </c>
      <c r="I449" s="213"/>
      <c r="J449" s="214">
        <f>ROUND(I449*H449,2)</f>
        <v>0</v>
      </c>
      <c r="K449" s="210" t="s">
        <v>152</v>
      </c>
      <c r="L449" s="48"/>
      <c r="M449" s="215" t="s">
        <v>32</v>
      </c>
      <c r="N449" s="216" t="s">
        <v>49</v>
      </c>
      <c r="O449" s="88"/>
      <c r="P449" s="217">
        <f>O449*H449</f>
        <v>0</v>
      </c>
      <c r="Q449" s="217">
        <v>0</v>
      </c>
      <c r="R449" s="217">
        <f>Q449*H449</f>
        <v>0</v>
      </c>
      <c r="S449" s="217">
        <v>0</v>
      </c>
      <c r="T449" s="218">
        <f>S449*H449</f>
        <v>0</v>
      </c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R449" s="219" t="s">
        <v>171</v>
      </c>
      <c r="AT449" s="219" t="s">
        <v>149</v>
      </c>
      <c r="AU449" s="219" t="s">
        <v>88</v>
      </c>
      <c r="AY449" s="20" t="s">
        <v>146</v>
      </c>
      <c r="BE449" s="220">
        <f>IF(N449="základní",J449,0)</f>
        <v>0</v>
      </c>
      <c r="BF449" s="220">
        <f>IF(N449="snížená",J449,0)</f>
        <v>0</v>
      </c>
      <c r="BG449" s="220">
        <f>IF(N449="zákl. přenesená",J449,0)</f>
        <v>0</v>
      </c>
      <c r="BH449" s="220">
        <f>IF(N449="sníž. přenesená",J449,0)</f>
        <v>0</v>
      </c>
      <c r="BI449" s="220">
        <f>IF(N449="nulová",J449,0)</f>
        <v>0</v>
      </c>
      <c r="BJ449" s="20" t="s">
        <v>86</v>
      </c>
      <c r="BK449" s="220">
        <f>ROUND(I449*H449,2)</f>
        <v>0</v>
      </c>
      <c r="BL449" s="20" t="s">
        <v>171</v>
      </c>
      <c r="BM449" s="219" t="s">
        <v>5433</v>
      </c>
    </row>
    <row r="450" s="2" customFormat="1">
      <c r="A450" s="42"/>
      <c r="B450" s="43"/>
      <c r="C450" s="44"/>
      <c r="D450" s="221" t="s">
        <v>155</v>
      </c>
      <c r="E450" s="44"/>
      <c r="F450" s="222" t="s">
        <v>5434</v>
      </c>
      <c r="G450" s="44"/>
      <c r="H450" s="44"/>
      <c r="I450" s="223"/>
      <c r="J450" s="44"/>
      <c r="K450" s="44"/>
      <c r="L450" s="48"/>
      <c r="M450" s="224"/>
      <c r="N450" s="225"/>
      <c r="O450" s="88"/>
      <c r="P450" s="88"/>
      <c r="Q450" s="88"/>
      <c r="R450" s="88"/>
      <c r="S450" s="88"/>
      <c r="T450" s="89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T450" s="20" t="s">
        <v>155</v>
      </c>
      <c r="AU450" s="20" t="s">
        <v>88</v>
      </c>
    </row>
    <row r="451" s="2" customFormat="1">
      <c r="A451" s="42"/>
      <c r="B451" s="43"/>
      <c r="C451" s="44"/>
      <c r="D451" s="226" t="s">
        <v>156</v>
      </c>
      <c r="E451" s="44"/>
      <c r="F451" s="227" t="s">
        <v>5435</v>
      </c>
      <c r="G451" s="44"/>
      <c r="H451" s="44"/>
      <c r="I451" s="223"/>
      <c r="J451" s="44"/>
      <c r="K451" s="44"/>
      <c r="L451" s="48"/>
      <c r="M451" s="224"/>
      <c r="N451" s="225"/>
      <c r="O451" s="88"/>
      <c r="P451" s="88"/>
      <c r="Q451" s="88"/>
      <c r="R451" s="88"/>
      <c r="S451" s="88"/>
      <c r="T451" s="89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T451" s="20" t="s">
        <v>156</v>
      </c>
      <c r="AU451" s="20" t="s">
        <v>88</v>
      </c>
    </row>
    <row r="452" s="2" customFormat="1">
      <c r="A452" s="42"/>
      <c r="B452" s="43"/>
      <c r="C452" s="44"/>
      <c r="D452" s="221" t="s">
        <v>162</v>
      </c>
      <c r="E452" s="44"/>
      <c r="F452" s="228" t="s">
        <v>821</v>
      </c>
      <c r="G452" s="44"/>
      <c r="H452" s="44"/>
      <c r="I452" s="223"/>
      <c r="J452" s="44"/>
      <c r="K452" s="44"/>
      <c r="L452" s="48"/>
      <c r="M452" s="224"/>
      <c r="N452" s="225"/>
      <c r="O452" s="88"/>
      <c r="P452" s="88"/>
      <c r="Q452" s="88"/>
      <c r="R452" s="88"/>
      <c r="S452" s="88"/>
      <c r="T452" s="89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T452" s="20" t="s">
        <v>162</v>
      </c>
      <c r="AU452" s="20" t="s">
        <v>88</v>
      </c>
    </row>
    <row r="453" s="14" customFormat="1">
      <c r="A453" s="14"/>
      <c r="B453" s="244"/>
      <c r="C453" s="245"/>
      <c r="D453" s="221" t="s">
        <v>186</v>
      </c>
      <c r="E453" s="246" t="s">
        <v>32</v>
      </c>
      <c r="F453" s="247" t="s">
        <v>5127</v>
      </c>
      <c r="G453" s="245"/>
      <c r="H453" s="246" t="s">
        <v>32</v>
      </c>
      <c r="I453" s="248"/>
      <c r="J453" s="245"/>
      <c r="K453" s="245"/>
      <c r="L453" s="249"/>
      <c r="M453" s="250"/>
      <c r="N453" s="251"/>
      <c r="O453" s="251"/>
      <c r="P453" s="251"/>
      <c r="Q453" s="251"/>
      <c r="R453" s="251"/>
      <c r="S453" s="251"/>
      <c r="T453" s="252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3" t="s">
        <v>186</v>
      </c>
      <c r="AU453" s="253" t="s">
        <v>88</v>
      </c>
      <c r="AV453" s="14" t="s">
        <v>86</v>
      </c>
      <c r="AW453" s="14" t="s">
        <v>39</v>
      </c>
      <c r="AX453" s="14" t="s">
        <v>78</v>
      </c>
      <c r="AY453" s="253" t="s">
        <v>146</v>
      </c>
    </row>
    <row r="454" s="13" customFormat="1">
      <c r="A454" s="13"/>
      <c r="B454" s="229"/>
      <c r="C454" s="230"/>
      <c r="D454" s="221" t="s">
        <v>186</v>
      </c>
      <c r="E454" s="231" t="s">
        <v>32</v>
      </c>
      <c r="F454" s="232" t="s">
        <v>5430</v>
      </c>
      <c r="G454" s="230"/>
      <c r="H454" s="233">
        <v>13</v>
      </c>
      <c r="I454" s="234"/>
      <c r="J454" s="230"/>
      <c r="K454" s="230"/>
      <c r="L454" s="235"/>
      <c r="M454" s="236"/>
      <c r="N454" s="237"/>
      <c r="O454" s="237"/>
      <c r="P454" s="237"/>
      <c r="Q454" s="237"/>
      <c r="R454" s="237"/>
      <c r="S454" s="237"/>
      <c r="T454" s="238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9" t="s">
        <v>186</v>
      </c>
      <c r="AU454" s="239" t="s">
        <v>88</v>
      </c>
      <c r="AV454" s="13" t="s">
        <v>88</v>
      </c>
      <c r="AW454" s="13" t="s">
        <v>39</v>
      </c>
      <c r="AX454" s="13" t="s">
        <v>86</v>
      </c>
      <c r="AY454" s="239" t="s">
        <v>146</v>
      </c>
    </row>
    <row r="455" s="2" customFormat="1" ht="24.15" customHeight="1">
      <c r="A455" s="42"/>
      <c r="B455" s="43"/>
      <c r="C455" s="208" t="s">
        <v>844</v>
      </c>
      <c r="D455" s="208" t="s">
        <v>149</v>
      </c>
      <c r="E455" s="209" t="s">
        <v>5436</v>
      </c>
      <c r="F455" s="210" t="s">
        <v>5437</v>
      </c>
      <c r="G455" s="211" t="s">
        <v>294</v>
      </c>
      <c r="H455" s="212">
        <v>2.6400000000000001</v>
      </c>
      <c r="I455" s="213"/>
      <c r="J455" s="214">
        <f>ROUND(I455*H455,2)</f>
        <v>0</v>
      </c>
      <c r="K455" s="210" t="s">
        <v>152</v>
      </c>
      <c r="L455" s="48"/>
      <c r="M455" s="215" t="s">
        <v>32</v>
      </c>
      <c r="N455" s="216" t="s">
        <v>49</v>
      </c>
      <c r="O455" s="88"/>
      <c r="P455" s="217">
        <f>O455*H455</f>
        <v>0</v>
      </c>
      <c r="Q455" s="217">
        <v>0</v>
      </c>
      <c r="R455" s="217">
        <f>Q455*H455</f>
        <v>0</v>
      </c>
      <c r="S455" s="217">
        <v>0</v>
      </c>
      <c r="T455" s="218">
        <f>S455*H455</f>
        <v>0</v>
      </c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R455" s="219" t="s">
        <v>171</v>
      </c>
      <c r="AT455" s="219" t="s">
        <v>149</v>
      </c>
      <c r="AU455" s="219" t="s">
        <v>88</v>
      </c>
      <c r="AY455" s="20" t="s">
        <v>146</v>
      </c>
      <c r="BE455" s="220">
        <f>IF(N455="základní",J455,0)</f>
        <v>0</v>
      </c>
      <c r="BF455" s="220">
        <f>IF(N455="snížená",J455,0)</f>
        <v>0</v>
      </c>
      <c r="BG455" s="220">
        <f>IF(N455="zákl. přenesená",J455,0)</f>
        <v>0</v>
      </c>
      <c r="BH455" s="220">
        <f>IF(N455="sníž. přenesená",J455,0)</f>
        <v>0</v>
      </c>
      <c r="BI455" s="220">
        <f>IF(N455="nulová",J455,0)</f>
        <v>0</v>
      </c>
      <c r="BJ455" s="20" t="s">
        <v>86</v>
      </c>
      <c r="BK455" s="220">
        <f>ROUND(I455*H455,2)</f>
        <v>0</v>
      </c>
      <c r="BL455" s="20" t="s">
        <v>171</v>
      </c>
      <c r="BM455" s="219" t="s">
        <v>5438</v>
      </c>
    </row>
    <row r="456" s="2" customFormat="1">
      <c r="A456" s="42"/>
      <c r="B456" s="43"/>
      <c r="C456" s="44"/>
      <c r="D456" s="221" t="s">
        <v>155</v>
      </c>
      <c r="E456" s="44"/>
      <c r="F456" s="222" t="s">
        <v>5439</v>
      </c>
      <c r="G456" s="44"/>
      <c r="H456" s="44"/>
      <c r="I456" s="223"/>
      <c r="J456" s="44"/>
      <c r="K456" s="44"/>
      <c r="L456" s="48"/>
      <c r="M456" s="224"/>
      <c r="N456" s="225"/>
      <c r="O456" s="88"/>
      <c r="P456" s="88"/>
      <c r="Q456" s="88"/>
      <c r="R456" s="88"/>
      <c r="S456" s="88"/>
      <c r="T456" s="89"/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T456" s="20" t="s">
        <v>155</v>
      </c>
      <c r="AU456" s="20" t="s">
        <v>88</v>
      </c>
    </row>
    <row r="457" s="2" customFormat="1">
      <c r="A457" s="42"/>
      <c r="B457" s="43"/>
      <c r="C457" s="44"/>
      <c r="D457" s="226" t="s">
        <v>156</v>
      </c>
      <c r="E457" s="44"/>
      <c r="F457" s="227" t="s">
        <v>5440</v>
      </c>
      <c r="G457" s="44"/>
      <c r="H457" s="44"/>
      <c r="I457" s="223"/>
      <c r="J457" s="44"/>
      <c r="K457" s="44"/>
      <c r="L457" s="48"/>
      <c r="M457" s="224"/>
      <c r="N457" s="225"/>
      <c r="O457" s="88"/>
      <c r="P457" s="88"/>
      <c r="Q457" s="88"/>
      <c r="R457" s="88"/>
      <c r="S457" s="88"/>
      <c r="T457" s="89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T457" s="20" t="s">
        <v>156</v>
      </c>
      <c r="AU457" s="20" t="s">
        <v>88</v>
      </c>
    </row>
    <row r="458" s="2" customFormat="1">
      <c r="A458" s="42"/>
      <c r="B458" s="43"/>
      <c r="C458" s="44"/>
      <c r="D458" s="221" t="s">
        <v>162</v>
      </c>
      <c r="E458" s="44"/>
      <c r="F458" s="228" t="s">
        <v>821</v>
      </c>
      <c r="G458" s="44"/>
      <c r="H458" s="44"/>
      <c r="I458" s="223"/>
      <c r="J458" s="44"/>
      <c r="K458" s="44"/>
      <c r="L458" s="48"/>
      <c r="M458" s="224"/>
      <c r="N458" s="225"/>
      <c r="O458" s="88"/>
      <c r="P458" s="88"/>
      <c r="Q458" s="88"/>
      <c r="R458" s="88"/>
      <c r="S458" s="88"/>
      <c r="T458" s="89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T458" s="20" t="s">
        <v>162</v>
      </c>
      <c r="AU458" s="20" t="s">
        <v>88</v>
      </c>
    </row>
    <row r="459" s="14" customFormat="1">
      <c r="A459" s="14"/>
      <c r="B459" s="244"/>
      <c r="C459" s="245"/>
      <c r="D459" s="221" t="s">
        <v>186</v>
      </c>
      <c r="E459" s="246" t="s">
        <v>32</v>
      </c>
      <c r="F459" s="247" t="s">
        <v>5127</v>
      </c>
      <c r="G459" s="245"/>
      <c r="H459" s="246" t="s">
        <v>32</v>
      </c>
      <c r="I459" s="248"/>
      <c r="J459" s="245"/>
      <c r="K459" s="245"/>
      <c r="L459" s="249"/>
      <c r="M459" s="250"/>
      <c r="N459" s="251"/>
      <c r="O459" s="251"/>
      <c r="P459" s="251"/>
      <c r="Q459" s="251"/>
      <c r="R459" s="251"/>
      <c r="S459" s="251"/>
      <c r="T459" s="252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3" t="s">
        <v>186</v>
      </c>
      <c r="AU459" s="253" t="s">
        <v>88</v>
      </c>
      <c r="AV459" s="14" t="s">
        <v>86</v>
      </c>
      <c r="AW459" s="14" t="s">
        <v>39</v>
      </c>
      <c r="AX459" s="14" t="s">
        <v>78</v>
      </c>
      <c r="AY459" s="253" t="s">
        <v>146</v>
      </c>
    </row>
    <row r="460" s="13" customFormat="1">
      <c r="A460" s="13"/>
      <c r="B460" s="229"/>
      <c r="C460" s="230"/>
      <c r="D460" s="221" t="s">
        <v>186</v>
      </c>
      <c r="E460" s="231" t="s">
        <v>32</v>
      </c>
      <c r="F460" s="232" t="s">
        <v>5128</v>
      </c>
      <c r="G460" s="230"/>
      <c r="H460" s="233">
        <v>2.6400000000000001</v>
      </c>
      <c r="I460" s="234"/>
      <c r="J460" s="230"/>
      <c r="K460" s="230"/>
      <c r="L460" s="235"/>
      <c r="M460" s="236"/>
      <c r="N460" s="237"/>
      <c r="O460" s="237"/>
      <c r="P460" s="237"/>
      <c r="Q460" s="237"/>
      <c r="R460" s="237"/>
      <c r="S460" s="237"/>
      <c r="T460" s="238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9" t="s">
        <v>186</v>
      </c>
      <c r="AU460" s="239" t="s">
        <v>88</v>
      </c>
      <c r="AV460" s="13" t="s">
        <v>88</v>
      </c>
      <c r="AW460" s="13" t="s">
        <v>39</v>
      </c>
      <c r="AX460" s="13" t="s">
        <v>86</v>
      </c>
      <c r="AY460" s="239" t="s">
        <v>146</v>
      </c>
    </row>
    <row r="461" s="2" customFormat="1" ht="24.15" customHeight="1">
      <c r="A461" s="42"/>
      <c r="B461" s="43"/>
      <c r="C461" s="208" t="s">
        <v>851</v>
      </c>
      <c r="D461" s="208" t="s">
        <v>149</v>
      </c>
      <c r="E461" s="209" t="s">
        <v>5441</v>
      </c>
      <c r="F461" s="210" t="s">
        <v>5442</v>
      </c>
      <c r="G461" s="211" t="s">
        <v>294</v>
      </c>
      <c r="H461" s="212">
        <v>21.143000000000001</v>
      </c>
      <c r="I461" s="213"/>
      <c r="J461" s="214">
        <f>ROUND(I461*H461,2)</f>
        <v>0</v>
      </c>
      <c r="K461" s="210" t="s">
        <v>152</v>
      </c>
      <c r="L461" s="48"/>
      <c r="M461" s="215" t="s">
        <v>32</v>
      </c>
      <c r="N461" s="216" t="s">
        <v>49</v>
      </c>
      <c r="O461" s="88"/>
      <c r="P461" s="217">
        <f>O461*H461</f>
        <v>0</v>
      </c>
      <c r="Q461" s="217">
        <v>0</v>
      </c>
      <c r="R461" s="217">
        <f>Q461*H461</f>
        <v>0</v>
      </c>
      <c r="S461" s="217">
        <v>0</v>
      </c>
      <c r="T461" s="218">
        <f>S461*H461</f>
        <v>0</v>
      </c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R461" s="219" t="s">
        <v>171</v>
      </c>
      <c r="AT461" s="219" t="s">
        <v>149</v>
      </c>
      <c r="AU461" s="219" t="s">
        <v>88</v>
      </c>
      <c r="AY461" s="20" t="s">
        <v>146</v>
      </c>
      <c r="BE461" s="220">
        <f>IF(N461="základní",J461,0)</f>
        <v>0</v>
      </c>
      <c r="BF461" s="220">
        <f>IF(N461="snížená",J461,0)</f>
        <v>0</v>
      </c>
      <c r="BG461" s="220">
        <f>IF(N461="zákl. přenesená",J461,0)</f>
        <v>0</v>
      </c>
      <c r="BH461" s="220">
        <f>IF(N461="sníž. přenesená",J461,0)</f>
        <v>0</v>
      </c>
      <c r="BI461" s="220">
        <f>IF(N461="nulová",J461,0)</f>
        <v>0</v>
      </c>
      <c r="BJ461" s="20" t="s">
        <v>86</v>
      </c>
      <c r="BK461" s="220">
        <f>ROUND(I461*H461,2)</f>
        <v>0</v>
      </c>
      <c r="BL461" s="20" t="s">
        <v>171</v>
      </c>
      <c r="BM461" s="219" t="s">
        <v>5443</v>
      </c>
    </row>
    <row r="462" s="2" customFormat="1">
      <c r="A462" s="42"/>
      <c r="B462" s="43"/>
      <c r="C462" s="44"/>
      <c r="D462" s="221" t="s">
        <v>155</v>
      </c>
      <c r="E462" s="44"/>
      <c r="F462" s="222" t="s">
        <v>5444</v>
      </c>
      <c r="G462" s="44"/>
      <c r="H462" s="44"/>
      <c r="I462" s="223"/>
      <c r="J462" s="44"/>
      <c r="K462" s="44"/>
      <c r="L462" s="48"/>
      <c r="M462" s="224"/>
      <c r="N462" s="225"/>
      <c r="O462" s="88"/>
      <c r="P462" s="88"/>
      <c r="Q462" s="88"/>
      <c r="R462" s="88"/>
      <c r="S462" s="88"/>
      <c r="T462" s="89"/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T462" s="20" t="s">
        <v>155</v>
      </c>
      <c r="AU462" s="20" t="s">
        <v>88</v>
      </c>
    </row>
    <row r="463" s="2" customFormat="1">
      <c r="A463" s="42"/>
      <c r="B463" s="43"/>
      <c r="C463" s="44"/>
      <c r="D463" s="226" t="s">
        <v>156</v>
      </c>
      <c r="E463" s="44"/>
      <c r="F463" s="227" t="s">
        <v>5445</v>
      </c>
      <c r="G463" s="44"/>
      <c r="H463" s="44"/>
      <c r="I463" s="223"/>
      <c r="J463" s="44"/>
      <c r="K463" s="44"/>
      <c r="L463" s="48"/>
      <c r="M463" s="224"/>
      <c r="N463" s="225"/>
      <c r="O463" s="88"/>
      <c r="P463" s="88"/>
      <c r="Q463" s="88"/>
      <c r="R463" s="88"/>
      <c r="S463" s="88"/>
      <c r="T463" s="89"/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T463" s="20" t="s">
        <v>156</v>
      </c>
      <c r="AU463" s="20" t="s">
        <v>88</v>
      </c>
    </row>
    <row r="464" s="2" customFormat="1">
      <c r="A464" s="42"/>
      <c r="B464" s="43"/>
      <c r="C464" s="44"/>
      <c r="D464" s="221" t="s">
        <v>162</v>
      </c>
      <c r="E464" s="44"/>
      <c r="F464" s="228" t="s">
        <v>821</v>
      </c>
      <c r="G464" s="44"/>
      <c r="H464" s="44"/>
      <c r="I464" s="223"/>
      <c r="J464" s="44"/>
      <c r="K464" s="44"/>
      <c r="L464" s="48"/>
      <c r="M464" s="224"/>
      <c r="N464" s="225"/>
      <c r="O464" s="88"/>
      <c r="P464" s="88"/>
      <c r="Q464" s="88"/>
      <c r="R464" s="88"/>
      <c r="S464" s="88"/>
      <c r="T464" s="89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T464" s="20" t="s">
        <v>162</v>
      </c>
      <c r="AU464" s="20" t="s">
        <v>88</v>
      </c>
    </row>
    <row r="465" s="14" customFormat="1">
      <c r="A465" s="14"/>
      <c r="B465" s="244"/>
      <c r="C465" s="245"/>
      <c r="D465" s="221" t="s">
        <v>186</v>
      </c>
      <c r="E465" s="246" t="s">
        <v>32</v>
      </c>
      <c r="F465" s="247" t="s">
        <v>5134</v>
      </c>
      <c r="G465" s="245"/>
      <c r="H465" s="246" t="s">
        <v>32</v>
      </c>
      <c r="I465" s="248"/>
      <c r="J465" s="245"/>
      <c r="K465" s="245"/>
      <c r="L465" s="249"/>
      <c r="M465" s="250"/>
      <c r="N465" s="251"/>
      <c r="O465" s="251"/>
      <c r="P465" s="251"/>
      <c r="Q465" s="251"/>
      <c r="R465" s="251"/>
      <c r="S465" s="251"/>
      <c r="T465" s="252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3" t="s">
        <v>186</v>
      </c>
      <c r="AU465" s="253" t="s">
        <v>88</v>
      </c>
      <c r="AV465" s="14" t="s">
        <v>86</v>
      </c>
      <c r="AW465" s="14" t="s">
        <v>39</v>
      </c>
      <c r="AX465" s="14" t="s">
        <v>78</v>
      </c>
      <c r="AY465" s="253" t="s">
        <v>146</v>
      </c>
    </row>
    <row r="466" s="13" customFormat="1">
      <c r="A466" s="13"/>
      <c r="B466" s="229"/>
      <c r="C466" s="230"/>
      <c r="D466" s="221" t="s">
        <v>186</v>
      </c>
      <c r="E466" s="231" t="s">
        <v>32</v>
      </c>
      <c r="F466" s="232" t="s">
        <v>5135</v>
      </c>
      <c r="G466" s="230"/>
      <c r="H466" s="233">
        <v>18.382999999999999</v>
      </c>
      <c r="I466" s="234"/>
      <c r="J466" s="230"/>
      <c r="K466" s="230"/>
      <c r="L466" s="235"/>
      <c r="M466" s="236"/>
      <c r="N466" s="237"/>
      <c r="O466" s="237"/>
      <c r="P466" s="237"/>
      <c r="Q466" s="237"/>
      <c r="R466" s="237"/>
      <c r="S466" s="237"/>
      <c r="T466" s="238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9" t="s">
        <v>186</v>
      </c>
      <c r="AU466" s="239" t="s">
        <v>88</v>
      </c>
      <c r="AV466" s="13" t="s">
        <v>88</v>
      </c>
      <c r="AW466" s="13" t="s">
        <v>39</v>
      </c>
      <c r="AX466" s="13" t="s">
        <v>78</v>
      </c>
      <c r="AY466" s="239" t="s">
        <v>146</v>
      </c>
    </row>
    <row r="467" s="14" customFormat="1">
      <c r="A467" s="14"/>
      <c r="B467" s="244"/>
      <c r="C467" s="245"/>
      <c r="D467" s="221" t="s">
        <v>186</v>
      </c>
      <c r="E467" s="246" t="s">
        <v>32</v>
      </c>
      <c r="F467" s="247" t="s">
        <v>5127</v>
      </c>
      <c r="G467" s="245"/>
      <c r="H467" s="246" t="s">
        <v>32</v>
      </c>
      <c r="I467" s="248"/>
      <c r="J467" s="245"/>
      <c r="K467" s="245"/>
      <c r="L467" s="249"/>
      <c r="M467" s="250"/>
      <c r="N467" s="251"/>
      <c r="O467" s="251"/>
      <c r="P467" s="251"/>
      <c r="Q467" s="251"/>
      <c r="R467" s="251"/>
      <c r="S467" s="251"/>
      <c r="T467" s="252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3" t="s">
        <v>186</v>
      </c>
      <c r="AU467" s="253" t="s">
        <v>88</v>
      </c>
      <c r="AV467" s="14" t="s">
        <v>86</v>
      </c>
      <c r="AW467" s="14" t="s">
        <v>39</v>
      </c>
      <c r="AX467" s="14" t="s">
        <v>78</v>
      </c>
      <c r="AY467" s="253" t="s">
        <v>146</v>
      </c>
    </row>
    <row r="468" s="13" customFormat="1">
      <c r="A468" s="13"/>
      <c r="B468" s="229"/>
      <c r="C468" s="230"/>
      <c r="D468" s="221" t="s">
        <v>186</v>
      </c>
      <c r="E468" s="231" t="s">
        <v>32</v>
      </c>
      <c r="F468" s="232" t="s">
        <v>5136</v>
      </c>
      <c r="G468" s="230"/>
      <c r="H468" s="233">
        <v>2.7599999999999998</v>
      </c>
      <c r="I468" s="234"/>
      <c r="J468" s="230"/>
      <c r="K468" s="230"/>
      <c r="L468" s="235"/>
      <c r="M468" s="236"/>
      <c r="N468" s="237"/>
      <c r="O468" s="237"/>
      <c r="P468" s="237"/>
      <c r="Q468" s="237"/>
      <c r="R468" s="237"/>
      <c r="S468" s="237"/>
      <c r="T468" s="238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9" t="s">
        <v>186</v>
      </c>
      <c r="AU468" s="239" t="s">
        <v>88</v>
      </c>
      <c r="AV468" s="13" t="s">
        <v>88</v>
      </c>
      <c r="AW468" s="13" t="s">
        <v>39</v>
      </c>
      <c r="AX468" s="13" t="s">
        <v>78</v>
      </c>
      <c r="AY468" s="239" t="s">
        <v>146</v>
      </c>
    </row>
    <row r="469" s="15" customFormat="1">
      <c r="A469" s="15"/>
      <c r="B469" s="254"/>
      <c r="C469" s="255"/>
      <c r="D469" s="221" t="s">
        <v>186</v>
      </c>
      <c r="E469" s="256" t="s">
        <v>32</v>
      </c>
      <c r="F469" s="257" t="s">
        <v>256</v>
      </c>
      <c r="G469" s="255"/>
      <c r="H469" s="258">
        <v>21.143000000000001</v>
      </c>
      <c r="I469" s="259"/>
      <c r="J469" s="255"/>
      <c r="K469" s="255"/>
      <c r="L469" s="260"/>
      <c r="M469" s="261"/>
      <c r="N469" s="262"/>
      <c r="O469" s="262"/>
      <c r="P469" s="262"/>
      <c r="Q469" s="262"/>
      <c r="R469" s="262"/>
      <c r="S469" s="262"/>
      <c r="T469" s="263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64" t="s">
        <v>186</v>
      </c>
      <c r="AU469" s="264" t="s">
        <v>88</v>
      </c>
      <c r="AV469" s="15" t="s">
        <v>171</v>
      </c>
      <c r="AW469" s="15" t="s">
        <v>39</v>
      </c>
      <c r="AX469" s="15" t="s">
        <v>86</v>
      </c>
      <c r="AY469" s="264" t="s">
        <v>146</v>
      </c>
    </row>
    <row r="470" s="12" customFormat="1" ht="22.8" customHeight="1">
      <c r="A470" s="12"/>
      <c r="B470" s="192"/>
      <c r="C470" s="193"/>
      <c r="D470" s="194" t="s">
        <v>77</v>
      </c>
      <c r="E470" s="206" t="s">
        <v>830</v>
      </c>
      <c r="F470" s="206" t="s">
        <v>831</v>
      </c>
      <c r="G470" s="193"/>
      <c r="H470" s="193"/>
      <c r="I470" s="196"/>
      <c r="J470" s="207">
        <f>BK470</f>
        <v>0</v>
      </c>
      <c r="K470" s="193"/>
      <c r="L470" s="198"/>
      <c r="M470" s="199"/>
      <c r="N470" s="200"/>
      <c r="O470" s="200"/>
      <c r="P470" s="201">
        <f>SUM(P471:P496)</f>
        <v>0</v>
      </c>
      <c r="Q470" s="200"/>
      <c r="R470" s="201">
        <f>SUM(R471:R496)</f>
        <v>0</v>
      </c>
      <c r="S470" s="200"/>
      <c r="T470" s="202">
        <f>SUM(T471:T496)</f>
        <v>0</v>
      </c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R470" s="203" t="s">
        <v>86</v>
      </c>
      <c r="AT470" s="204" t="s">
        <v>77</v>
      </c>
      <c r="AU470" s="204" t="s">
        <v>86</v>
      </c>
      <c r="AY470" s="203" t="s">
        <v>146</v>
      </c>
      <c r="BK470" s="205">
        <f>SUM(BK471:BK496)</f>
        <v>0</v>
      </c>
    </row>
    <row r="471" s="2" customFormat="1" ht="21.75" customHeight="1">
      <c r="A471" s="42"/>
      <c r="B471" s="43"/>
      <c r="C471" s="208" t="s">
        <v>859</v>
      </c>
      <c r="D471" s="208" t="s">
        <v>149</v>
      </c>
      <c r="E471" s="209" t="s">
        <v>5446</v>
      </c>
      <c r="F471" s="210" t="s">
        <v>5447</v>
      </c>
      <c r="G471" s="211" t="s">
        <v>265</v>
      </c>
      <c r="H471" s="212">
        <v>33.356000000000002</v>
      </c>
      <c r="I471" s="213"/>
      <c r="J471" s="214">
        <f>ROUND(I471*H471,2)</f>
        <v>0</v>
      </c>
      <c r="K471" s="210" t="s">
        <v>152</v>
      </c>
      <c r="L471" s="48"/>
      <c r="M471" s="215" t="s">
        <v>32</v>
      </c>
      <c r="N471" s="216" t="s">
        <v>49</v>
      </c>
      <c r="O471" s="88"/>
      <c r="P471" s="217">
        <f>O471*H471</f>
        <v>0</v>
      </c>
      <c r="Q471" s="217">
        <v>0</v>
      </c>
      <c r="R471" s="217">
        <f>Q471*H471</f>
        <v>0</v>
      </c>
      <c r="S471" s="217">
        <v>0</v>
      </c>
      <c r="T471" s="218">
        <f>S471*H471</f>
        <v>0</v>
      </c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R471" s="219" t="s">
        <v>171</v>
      </c>
      <c r="AT471" s="219" t="s">
        <v>149</v>
      </c>
      <c r="AU471" s="219" t="s">
        <v>88</v>
      </c>
      <c r="AY471" s="20" t="s">
        <v>146</v>
      </c>
      <c r="BE471" s="220">
        <f>IF(N471="základní",J471,0)</f>
        <v>0</v>
      </c>
      <c r="BF471" s="220">
        <f>IF(N471="snížená",J471,0)</f>
        <v>0</v>
      </c>
      <c r="BG471" s="220">
        <f>IF(N471="zákl. přenesená",J471,0)</f>
        <v>0</v>
      </c>
      <c r="BH471" s="220">
        <f>IF(N471="sníž. přenesená",J471,0)</f>
        <v>0</v>
      </c>
      <c r="BI471" s="220">
        <f>IF(N471="nulová",J471,0)</f>
        <v>0</v>
      </c>
      <c r="BJ471" s="20" t="s">
        <v>86</v>
      </c>
      <c r="BK471" s="220">
        <f>ROUND(I471*H471,2)</f>
        <v>0</v>
      </c>
      <c r="BL471" s="20" t="s">
        <v>171</v>
      </c>
      <c r="BM471" s="219" t="s">
        <v>5448</v>
      </c>
    </row>
    <row r="472" s="2" customFormat="1">
      <c r="A472" s="42"/>
      <c r="B472" s="43"/>
      <c r="C472" s="44"/>
      <c r="D472" s="221" t="s">
        <v>155</v>
      </c>
      <c r="E472" s="44"/>
      <c r="F472" s="222" t="s">
        <v>5449</v>
      </c>
      <c r="G472" s="44"/>
      <c r="H472" s="44"/>
      <c r="I472" s="223"/>
      <c r="J472" s="44"/>
      <c r="K472" s="44"/>
      <c r="L472" s="48"/>
      <c r="M472" s="224"/>
      <c r="N472" s="225"/>
      <c r="O472" s="88"/>
      <c r="P472" s="88"/>
      <c r="Q472" s="88"/>
      <c r="R472" s="88"/>
      <c r="S472" s="88"/>
      <c r="T472" s="89"/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T472" s="20" t="s">
        <v>155</v>
      </c>
      <c r="AU472" s="20" t="s">
        <v>88</v>
      </c>
    </row>
    <row r="473" s="2" customFormat="1">
      <c r="A473" s="42"/>
      <c r="B473" s="43"/>
      <c r="C473" s="44"/>
      <c r="D473" s="226" t="s">
        <v>156</v>
      </c>
      <c r="E473" s="44"/>
      <c r="F473" s="227" t="s">
        <v>5450</v>
      </c>
      <c r="G473" s="44"/>
      <c r="H473" s="44"/>
      <c r="I473" s="223"/>
      <c r="J473" s="44"/>
      <c r="K473" s="44"/>
      <c r="L473" s="48"/>
      <c r="M473" s="224"/>
      <c r="N473" s="225"/>
      <c r="O473" s="88"/>
      <c r="P473" s="88"/>
      <c r="Q473" s="88"/>
      <c r="R473" s="88"/>
      <c r="S473" s="88"/>
      <c r="T473" s="89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T473" s="20" t="s">
        <v>156</v>
      </c>
      <c r="AU473" s="20" t="s">
        <v>88</v>
      </c>
    </row>
    <row r="474" s="2" customFormat="1" ht="24.15" customHeight="1">
      <c r="A474" s="42"/>
      <c r="B474" s="43"/>
      <c r="C474" s="208" t="s">
        <v>869</v>
      </c>
      <c r="D474" s="208" t="s">
        <v>149</v>
      </c>
      <c r="E474" s="209" t="s">
        <v>5451</v>
      </c>
      <c r="F474" s="210" t="s">
        <v>5452</v>
      </c>
      <c r="G474" s="211" t="s">
        <v>265</v>
      </c>
      <c r="H474" s="212">
        <v>667.12</v>
      </c>
      <c r="I474" s="213"/>
      <c r="J474" s="214">
        <f>ROUND(I474*H474,2)</f>
        <v>0</v>
      </c>
      <c r="K474" s="210" t="s">
        <v>152</v>
      </c>
      <c r="L474" s="48"/>
      <c r="M474" s="215" t="s">
        <v>32</v>
      </c>
      <c r="N474" s="216" t="s">
        <v>49</v>
      </c>
      <c r="O474" s="88"/>
      <c r="P474" s="217">
        <f>O474*H474</f>
        <v>0</v>
      </c>
      <c r="Q474" s="217">
        <v>0</v>
      </c>
      <c r="R474" s="217">
        <f>Q474*H474</f>
        <v>0</v>
      </c>
      <c r="S474" s="217">
        <v>0</v>
      </c>
      <c r="T474" s="218">
        <f>S474*H474</f>
        <v>0</v>
      </c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R474" s="219" t="s">
        <v>171</v>
      </c>
      <c r="AT474" s="219" t="s">
        <v>149</v>
      </c>
      <c r="AU474" s="219" t="s">
        <v>88</v>
      </c>
      <c r="AY474" s="20" t="s">
        <v>146</v>
      </c>
      <c r="BE474" s="220">
        <f>IF(N474="základní",J474,0)</f>
        <v>0</v>
      </c>
      <c r="BF474" s="220">
        <f>IF(N474="snížená",J474,0)</f>
        <v>0</v>
      </c>
      <c r="BG474" s="220">
        <f>IF(N474="zákl. přenesená",J474,0)</f>
        <v>0</v>
      </c>
      <c r="BH474" s="220">
        <f>IF(N474="sníž. přenesená",J474,0)</f>
        <v>0</v>
      </c>
      <c r="BI474" s="220">
        <f>IF(N474="nulová",J474,0)</f>
        <v>0</v>
      </c>
      <c r="BJ474" s="20" t="s">
        <v>86</v>
      </c>
      <c r="BK474" s="220">
        <f>ROUND(I474*H474,2)</f>
        <v>0</v>
      </c>
      <c r="BL474" s="20" t="s">
        <v>171</v>
      </c>
      <c r="BM474" s="219" t="s">
        <v>5453</v>
      </c>
    </row>
    <row r="475" s="2" customFormat="1">
      <c r="A475" s="42"/>
      <c r="B475" s="43"/>
      <c r="C475" s="44"/>
      <c r="D475" s="221" t="s">
        <v>155</v>
      </c>
      <c r="E475" s="44"/>
      <c r="F475" s="222" t="s">
        <v>5454</v>
      </c>
      <c r="G475" s="44"/>
      <c r="H475" s="44"/>
      <c r="I475" s="223"/>
      <c r="J475" s="44"/>
      <c r="K475" s="44"/>
      <c r="L475" s="48"/>
      <c r="M475" s="224"/>
      <c r="N475" s="225"/>
      <c r="O475" s="88"/>
      <c r="P475" s="88"/>
      <c r="Q475" s="88"/>
      <c r="R475" s="88"/>
      <c r="S475" s="88"/>
      <c r="T475" s="89"/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T475" s="20" t="s">
        <v>155</v>
      </c>
      <c r="AU475" s="20" t="s">
        <v>88</v>
      </c>
    </row>
    <row r="476" s="2" customFormat="1">
      <c r="A476" s="42"/>
      <c r="B476" s="43"/>
      <c r="C476" s="44"/>
      <c r="D476" s="226" t="s">
        <v>156</v>
      </c>
      <c r="E476" s="44"/>
      <c r="F476" s="227" t="s">
        <v>5455</v>
      </c>
      <c r="G476" s="44"/>
      <c r="H476" s="44"/>
      <c r="I476" s="223"/>
      <c r="J476" s="44"/>
      <c r="K476" s="44"/>
      <c r="L476" s="48"/>
      <c r="M476" s="224"/>
      <c r="N476" s="225"/>
      <c r="O476" s="88"/>
      <c r="P476" s="88"/>
      <c r="Q476" s="88"/>
      <c r="R476" s="88"/>
      <c r="S476" s="88"/>
      <c r="T476" s="89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T476" s="20" t="s">
        <v>156</v>
      </c>
      <c r="AU476" s="20" t="s">
        <v>88</v>
      </c>
    </row>
    <row r="477" s="13" customFormat="1">
      <c r="A477" s="13"/>
      <c r="B477" s="229"/>
      <c r="C477" s="230"/>
      <c r="D477" s="221" t="s">
        <v>186</v>
      </c>
      <c r="E477" s="230"/>
      <c r="F477" s="232" t="s">
        <v>5456</v>
      </c>
      <c r="G477" s="230"/>
      <c r="H477" s="233">
        <v>667.12</v>
      </c>
      <c r="I477" s="234"/>
      <c r="J477" s="230"/>
      <c r="K477" s="230"/>
      <c r="L477" s="235"/>
      <c r="M477" s="236"/>
      <c r="N477" s="237"/>
      <c r="O477" s="237"/>
      <c r="P477" s="237"/>
      <c r="Q477" s="237"/>
      <c r="R477" s="237"/>
      <c r="S477" s="237"/>
      <c r="T477" s="238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9" t="s">
        <v>186</v>
      </c>
      <c r="AU477" s="239" t="s">
        <v>88</v>
      </c>
      <c r="AV477" s="13" t="s">
        <v>88</v>
      </c>
      <c r="AW477" s="13" t="s">
        <v>4</v>
      </c>
      <c r="AX477" s="13" t="s">
        <v>86</v>
      </c>
      <c r="AY477" s="239" t="s">
        <v>146</v>
      </c>
    </row>
    <row r="478" s="2" customFormat="1" ht="37.8" customHeight="1">
      <c r="A478" s="42"/>
      <c r="B478" s="43"/>
      <c r="C478" s="208" t="s">
        <v>879</v>
      </c>
      <c r="D478" s="208" t="s">
        <v>149</v>
      </c>
      <c r="E478" s="209" t="s">
        <v>5457</v>
      </c>
      <c r="F478" s="210" t="s">
        <v>5458</v>
      </c>
      <c r="G478" s="211" t="s">
        <v>265</v>
      </c>
      <c r="H478" s="212">
        <v>25.082999999999998</v>
      </c>
      <c r="I478" s="213"/>
      <c r="J478" s="214">
        <f>ROUND(I478*H478,2)</f>
        <v>0</v>
      </c>
      <c r="K478" s="210" t="s">
        <v>152</v>
      </c>
      <c r="L478" s="48"/>
      <c r="M478" s="215" t="s">
        <v>32</v>
      </c>
      <c r="N478" s="216" t="s">
        <v>49</v>
      </c>
      <c r="O478" s="88"/>
      <c r="P478" s="217">
        <f>O478*H478</f>
        <v>0</v>
      </c>
      <c r="Q478" s="217">
        <v>0</v>
      </c>
      <c r="R478" s="217">
        <f>Q478*H478</f>
        <v>0</v>
      </c>
      <c r="S478" s="217">
        <v>0</v>
      </c>
      <c r="T478" s="218">
        <f>S478*H478</f>
        <v>0</v>
      </c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R478" s="219" t="s">
        <v>171</v>
      </c>
      <c r="AT478" s="219" t="s">
        <v>149</v>
      </c>
      <c r="AU478" s="219" t="s">
        <v>88</v>
      </c>
      <c r="AY478" s="20" t="s">
        <v>146</v>
      </c>
      <c r="BE478" s="220">
        <f>IF(N478="základní",J478,0)</f>
        <v>0</v>
      </c>
      <c r="BF478" s="220">
        <f>IF(N478="snížená",J478,0)</f>
        <v>0</v>
      </c>
      <c r="BG478" s="220">
        <f>IF(N478="zákl. přenesená",J478,0)</f>
        <v>0</v>
      </c>
      <c r="BH478" s="220">
        <f>IF(N478="sníž. přenesená",J478,0)</f>
        <v>0</v>
      </c>
      <c r="BI478" s="220">
        <f>IF(N478="nulová",J478,0)</f>
        <v>0</v>
      </c>
      <c r="BJ478" s="20" t="s">
        <v>86</v>
      </c>
      <c r="BK478" s="220">
        <f>ROUND(I478*H478,2)</f>
        <v>0</v>
      </c>
      <c r="BL478" s="20" t="s">
        <v>171</v>
      </c>
      <c r="BM478" s="219" t="s">
        <v>5459</v>
      </c>
    </row>
    <row r="479" s="2" customFormat="1">
      <c r="A479" s="42"/>
      <c r="B479" s="43"/>
      <c r="C479" s="44"/>
      <c r="D479" s="221" t="s">
        <v>155</v>
      </c>
      <c r="E479" s="44"/>
      <c r="F479" s="222" t="s">
        <v>5460</v>
      </c>
      <c r="G479" s="44"/>
      <c r="H479" s="44"/>
      <c r="I479" s="223"/>
      <c r="J479" s="44"/>
      <c r="K479" s="44"/>
      <c r="L479" s="48"/>
      <c r="M479" s="224"/>
      <c r="N479" s="225"/>
      <c r="O479" s="88"/>
      <c r="P479" s="88"/>
      <c r="Q479" s="88"/>
      <c r="R479" s="88"/>
      <c r="S479" s="88"/>
      <c r="T479" s="89"/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T479" s="20" t="s">
        <v>155</v>
      </c>
      <c r="AU479" s="20" t="s">
        <v>88</v>
      </c>
    </row>
    <row r="480" s="2" customFormat="1">
      <c r="A480" s="42"/>
      <c r="B480" s="43"/>
      <c r="C480" s="44"/>
      <c r="D480" s="226" t="s">
        <v>156</v>
      </c>
      <c r="E480" s="44"/>
      <c r="F480" s="227" t="s">
        <v>5461</v>
      </c>
      <c r="G480" s="44"/>
      <c r="H480" s="44"/>
      <c r="I480" s="223"/>
      <c r="J480" s="44"/>
      <c r="K480" s="44"/>
      <c r="L480" s="48"/>
      <c r="M480" s="224"/>
      <c r="N480" s="225"/>
      <c r="O480" s="88"/>
      <c r="P480" s="88"/>
      <c r="Q480" s="88"/>
      <c r="R480" s="88"/>
      <c r="S480" s="88"/>
      <c r="T480" s="89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T480" s="20" t="s">
        <v>156</v>
      </c>
      <c r="AU480" s="20" t="s">
        <v>88</v>
      </c>
    </row>
    <row r="481" s="2" customFormat="1">
      <c r="A481" s="42"/>
      <c r="B481" s="43"/>
      <c r="C481" s="44"/>
      <c r="D481" s="221" t="s">
        <v>162</v>
      </c>
      <c r="E481" s="44"/>
      <c r="F481" s="228" t="s">
        <v>821</v>
      </c>
      <c r="G481" s="44"/>
      <c r="H481" s="44"/>
      <c r="I481" s="223"/>
      <c r="J481" s="44"/>
      <c r="K481" s="44"/>
      <c r="L481" s="48"/>
      <c r="M481" s="224"/>
      <c r="N481" s="225"/>
      <c r="O481" s="88"/>
      <c r="P481" s="88"/>
      <c r="Q481" s="88"/>
      <c r="R481" s="88"/>
      <c r="S481" s="88"/>
      <c r="T481" s="89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T481" s="20" t="s">
        <v>162</v>
      </c>
      <c r="AU481" s="20" t="s">
        <v>88</v>
      </c>
    </row>
    <row r="482" s="13" customFormat="1">
      <c r="A482" s="13"/>
      <c r="B482" s="229"/>
      <c r="C482" s="230"/>
      <c r="D482" s="221" t="s">
        <v>186</v>
      </c>
      <c r="E482" s="231" t="s">
        <v>32</v>
      </c>
      <c r="F482" s="232" t="s">
        <v>5462</v>
      </c>
      <c r="G482" s="230"/>
      <c r="H482" s="233">
        <v>25.082999999999998</v>
      </c>
      <c r="I482" s="234"/>
      <c r="J482" s="230"/>
      <c r="K482" s="230"/>
      <c r="L482" s="235"/>
      <c r="M482" s="236"/>
      <c r="N482" s="237"/>
      <c r="O482" s="237"/>
      <c r="P482" s="237"/>
      <c r="Q482" s="237"/>
      <c r="R482" s="237"/>
      <c r="S482" s="237"/>
      <c r="T482" s="238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9" t="s">
        <v>186</v>
      </c>
      <c r="AU482" s="239" t="s">
        <v>88</v>
      </c>
      <c r="AV482" s="13" t="s">
        <v>88</v>
      </c>
      <c r="AW482" s="13" t="s">
        <v>39</v>
      </c>
      <c r="AX482" s="13" t="s">
        <v>86</v>
      </c>
      <c r="AY482" s="239" t="s">
        <v>146</v>
      </c>
    </row>
    <row r="483" s="2" customFormat="1" ht="44.25" customHeight="1">
      <c r="A483" s="42"/>
      <c r="B483" s="43"/>
      <c r="C483" s="208" t="s">
        <v>884</v>
      </c>
      <c r="D483" s="208" t="s">
        <v>149</v>
      </c>
      <c r="E483" s="209" t="s">
        <v>5463</v>
      </c>
      <c r="F483" s="210" t="s">
        <v>5464</v>
      </c>
      <c r="G483" s="211" t="s">
        <v>265</v>
      </c>
      <c r="H483" s="212">
        <v>37.856000000000002</v>
      </c>
      <c r="I483" s="213"/>
      <c r="J483" s="214">
        <f>ROUND(I483*H483,2)</f>
        <v>0</v>
      </c>
      <c r="K483" s="210" t="s">
        <v>152</v>
      </c>
      <c r="L483" s="48"/>
      <c r="M483" s="215" t="s">
        <v>32</v>
      </c>
      <c r="N483" s="216" t="s">
        <v>49</v>
      </c>
      <c r="O483" s="88"/>
      <c r="P483" s="217">
        <f>O483*H483</f>
        <v>0</v>
      </c>
      <c r="Q483" s="217">
        <v>0</v>
      </c>
      <c r="R483" s="217">
        <f>Q483*H483</f>
        <v>0</v>
      </c>
      <c r="S483" s="217">
        <v>0</v>
      </c>
      <c r="T483" s="218">
        <f>S483*H483</f>
        <v>0</v>
      </c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R483" s="219" t="s">
        <v>171</v>
      </c>
      <c r="AT483" s="219" t="s">
        <v>149</v>
      </c>
      <c r="AU483" s="219" t="s">
        <v>88</v>
      </c>
      <c r="AY483" s="20" t="s">
        <v>146</v>
      </c>
      <c r="BE483" s="220">
        <f>IF(N483="základní",J483,0)</f>
        <v>0</v>
      </c>
      <c r="BF483" s="220">
        <f>IF(N483="snížená",J483,0)</f>
        <v>0</v>
      </c>
      <c r="BG483" s="220">
        <f>IF(N483="zákl. přenesená",J483,0)</f>
        <v>0</v>
      </c>
      <c r="BH483" s="220">
        <f>IF(N483="sníž. přenesená",J483,0)</f>
        <v>0</v>
      </c>
      <c r="BI483" s="220">
        <f>IF(N483="nulová",J483,0)</f>
        <v>0</v>
      </c>
      <c r="BJ483" s="20" t="s">
        <v>86</v>
      </c>
      <c r="BK483" s="220">
        <f>ROUND(I483*H483,2)</f>
        <v>0</v>
      </c>
      <c r="BL483" s="20" t="s">
        <v>171</v>
      </c>
      <c r="BM483" s="219" t="s">
        <v>5465</v>
      </c>
    </row>
    <row r="484" s="2" customFormat="1">
      <c r="A484" s="42"/>
      <c r="B484" s="43"/>
      <c r="C484" s="44"/>
      <c r="D484" s="221" t="s">
        <v>155</v>
      </c>
      <c r="E484" s="44"/>
      <c r="F484" s="222" t="s">
        <v>267</v>
      </c>
      <c r="G484" s="44"/>
      <c r="H484" s="44"/>
      <c r="I484" s="223"/>
      <c r="J484" s="44"/>
      <c r="K484" s="44"/>
      <c r="L484" s="48"/>
      <c r="M484" s="224"/>
      <c r="N484" s="225"/>
      <c r="O484" s="88"/>
      <c r="P484" s="88"/>
      <c r="Q484" s="88"/>
      <c r="R484" s="88"/>
      <c r="S484" s="88"/>
      <c r="T484" s="89"/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T484" s="20" t="s">
        <v>155</v>
      </c>
      <c r="AU484" s="20" t="s">
        <v>88</v>
      </c>
    </row>
    <row r="485" s="2" customFormat="1">
      <c r="A485" s="42"/>
      <c r="B485" s="43"/>
      <c r="C485" s="44"/>
      <c r="D485" s="226" t="s">
        <v>156</v>
      </c>
      <c r="E485" s="44"/>
      <c r="F485" s="227" t="s">
        <v>5466</v>
      </c>
      <c r="G485" s="44"/>
      <c r="H485" s="44"/>
      <c r="I485" s="223"/>
      <c r="J485" s="44"/>
      <c r="K485" s="44"/>
      <c r="L485" s="48"/>
      <c r="M485" s="224"/>
      <c r="N485" s="225"/>
      <c r="O485" s="88"/>
      <c r="P485" s="88"/>
      <c r="Q485" s="88"/>
      <c r="R485" s="88"/>
      <c r="S485" s="88"/>
      <c r="T485" s="89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T485" s="20" t="s">
        <v>156</v>
      </c>
      <c r="AU485" s="20" t="s">
        <v>88</v>
      </c>
    </row>
    <row r="486" s="2" customFormat="1">
      <c r="A486" s="42"/>
      <c r="B486" s="43"/>
      <c r="C486" s="44"/>
      <c r="D486" s="221" t="s">
        <v>162</v>
      </c>
      <c r="E486" s="44"/>
      <c r="F486" s="228" t="s">
        <v>821</v>
      </c>
      <c r="G486" s="44"/>
      <c r="H486" s="44"/>
      <c r="I486" s="223"/>
      <c r="J486" s="44"/>
      <c r="K486" s="44"/>
      <c r="L486" s="48"/>
      <c r="M486" s="224"/>
      <c r="N486" s="225"/>
      <c r="O486" s="88"/>
      <c r="P486" s="88"/>
      <c r="Q486" s="88"/>
      <c r="R486" s="88"/>
      <c r="S486" s="88"/>
      <c r="T486" s="89"/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T486" s="20" t="s">
        <v>162</v>
      </c>
      <c r="AU486" s="20" t="s">
        <v>88</v>
      </c>
    </row>
    <row r="487" s="14" customFormat="1">
      <c r="A487" s="14"/>
      <c r="B487" s="244"/>
      <c r="C487" s="245"/>
      <c r="D487" s="221" t="s">
        <v>186</v>
      </c>
      <c r="E487" s="246" t="s">
        <v>32</v>
      </c>
      <c r="F487" s="247" t="s">
        <v>5467</v>
      </c>
      <c r="G487" s="245"/>
      <c r="H487" s="246" t="s">
        <v>32</v>
      </c>
      <c r="I487" s="248"/>
      <c r="J487" s="245"/>
      <c r="K487" s="245"/>
      <c r="L487" s="249"/>
      <c r="M487" s="250"/>
      <c r="N487" s="251"/>
      <c r="O487" s="251"/>
      <c r="P487" s="251"/>
      <c r="Q487" s="251"/>
      <c r="R487" s="251"/>
      <c r="S487" s="251"/>
      <c r="T487" s="252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3" t="s">
        <v>186</v>
      </c>
      <c r="AU487" s="253" t="s">
        <v>88</v>
      </c>
      <c r="AV487" s="14" t="s">
        <v>86</v>
      </c>
      <c r="AW487" s="14" t="s">
        <v>39</v>
      </c>
      <c r="AX487" s="14" t="s">
        <v>78</v>
      </c>
      <c r="AY487" s="253" t="s">
        <v>146</v>
      </c>
    </row>
    <row r="488" s="13" customFormat="1">
      <c r="A488" s="13"/>
      <c r="B488" s="229"/>
      <c r="C488" s="230"/>
      <c r="D488" s="221" t="s">
        <v>186</v>
      </c>
      <c r="E488" s="231" t="s">
        <v>32</v>
      </c>
      <c r="F488" s="232" t="s">
        <v>5468</v>
      </c>
      <c r="G488" s="230"/>
      <c r="H488" s="233">
        <v>5.8079999999999998</v>
      </c>
      <c r="I488" s="234"/>
      <c r="J488" s="230"/>
      <c r="K488" s="230"/>
      <c r="L488" s="235"/>
      <c r="M488" s="236"/>
      <c r="N488" s="237"/>
      <c r="O488" s="237"/>
      <c r="P488" s="237"/>
      <c r="Q488" s="237"/>
      <c r="R488" s="237"/>
      <c r="S488" s="237"/>
      <c r="T488" s="238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9" t="s">
        <v>186</v>
      </c>
      <c r="AU488" s="239" t="s">
        <v>88</v>
      </c>
      <c r="AV488" s="13" t="s">
        <v>88</v>
      </c>
      <c r="AW488" s="13" t="s">
        <v>39</v>
      </c>
      <c r="AX488" s="13" t="s">
        <v>78</v>
      </c>
      <c r="AY488" s="239" t="s">
        <v>146</v>
      </c>
    </row>
    <row r="489" s="13" customFormat="1">
      <c r="A489" s="13"/>
      <c r="B489" s="229"/>
      <c r="C489" s="230"/>
      <c r="D489" s="221" t="s">
        <v>186</v>
      </c>
      <c r="E489" s="231" t="s">
        <v>32</v>
      </c>
      <c r="F489" s="232" t="s">
        <v>5193</v>
      </c>
      <c r="G489" s="230"/>
      <c r="H489" s="233">
        <v>45.783000000000001</v>
      </c>
      <c r="I489" s="234"/>
      <c r="J489" s="230"/>
      <c r="K489" s="230"/>
      <c r="L489" s="235"/>
      <c r="M489" s="236"/>
      <c r="N489" s="237"/>
      <c r="O489" s="237"/>
      <c r="P489" s="237"/>
      <c r="Q489" s="237"/>
      <c r="R489" s="237"/>
      <c r="S489" s="237"/>
      <c r="T489" s="238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9" t="s">
        <v>186</v>
      </c>
      <c r="AU489" s="239" t="s">
        <v>88</v>
      </c>
      <c r="AV489" s="13" t="s">
        <v>88</v>
      </c>
      <c r="AW489" s="13" t="s">
        <v>39</v>
      </c>
      <c r="AX489" s="13" t="s">
        <v>78</v>
      </c>
      <c r="AY489" s="239" t="s">
        <v>146</v>
      </c>
    </row>
    <row r="490" s="13" customFormat="1">
      <c r="A490" s="13"/>
      <c r="B490" s="229"/>
      <c r="C490" s="230"/>
      <c r="D490" s="221" t="s">
        <v>186</v>
      </c>
      <c r="E490" s="231" t="s">
        <v>32</v>
      </c>
      <c r="F490" s="232" t="s">
        <v>5194</v>
      </c>
      <c r="G490" s="230"/>
      <c r="H490" s="233">
        <v>-13.734999999999999</v>
      </c>
      <c r="I490" s="234"/>
      <c r="J490" s="230"/>
      <c r="K490" s="230"/>
      <c r="L490" s="235"/>
      <c r="M490" s="236"/>
      <c r="N490" s="237"/>
      <c r="O490" s="237"/>
      <c r="P490" s="237"/>
      <c r="Q490" s="237"/>
      <c r="R490" s="237"/>
      <c r="S490" s="237"/>
      <c r="T490" s="238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9" t="s">
        <v>186</v>
      </c>
      <c r="AU490" s="239" t="s">
        <v>88</v>
      </c>
      <c r="AV490" s="13" t="s">
        <v>88</v>
      </c>
      <c r="AW490" s="13" t="s">
        <v>39</v>
      </c>
      <c r="AX490" s="13" t="s">
        <v>78</v>
      </c>
      <c r="AY490" s="239" t="s">
        <v>146</v>
      </c>
    </row>
    <row r="491" s="15" customFormat="1">
      <c r="A491" s="15"/>
      <c r="B491" s="254"/>
      <c r="C491" s="255"/>
      <c r="D491" s="221" t="s">
        <v>186</v>
      </c>
      <c r="E491" s="256" t="s">
        <v>32</v>
      </c>
      <c r="F491" s="257" t="s">
        <v>256</v>
      </c>
      <c r="G491" s="255"/>
      <c r="H491" s="258">
        <v>37.856000000000002</v>
      </c>
      <c r="I491" s="259"/>
      <c r="J491" s="255"/>
      <c r="K491" s="255"/>
      <c r="L491" s="260"/>
      <c r="M491" s="261"/>
      <c r="N491" s="262"/>
      <c r="O491" s="262"/>
      <c r="P491" s="262"/>
      <c r="Q491" s="262"/>
      <c r="R491" s="262"/>
      <c r="S491" s="262"/>
      <c r="T491" s="263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64" t="s">
        <v>186</v>
      </c>
      <c r="AU491" s="264" t="s">
        <v>88</v>
      </c>
      <c r="AV491" s="15" t="s">
        <v>171</v>
      </c>
      <c r="AW491" s="15" t="s">
        <v>39</v>
      </c>
      <c r="AX491" s="15" t="s">
        <v>86</v>
      </c>
      <c r="AY491" s="264" t="s">
        <v>146</v>
      </c>
    </row>
    <row r="492" s="2" customFormat="1" ht="44.25" customHeight="1">
      <c r="A492" s="42"/>
      <c r="B492" s="43"/>
      <c r="C492" s="208" t="s">
        <v>890</v>
      </c>
      <c r="D492" s="208" t="s">
        <v>149</v>
      </c>
      <c r="E492" s="209" t="s">
        <v>5469</v>
      </c>
      <c r="F492" s="210" t="s">
        <v>5470</v>
      </c>
      <c r="G492" s="211" t="s">
        <v>265</v>
      </c>
      <c r="H492" s="212">
        <v>2.4649999999999999</v>
      </c>
      <c r="I492" s="213"/>
      <c r="J492" s="214">
        <f>ROUND(I492*H492,2)</f>
        <v>0</v>
      </c>
      <c r="K492" s="210" t="s">
        <v>152</v>
      </c>
      <c r="L492" s="48"/>
      <c r="M492" s="215" t="s">
        <v>32</v>
      </c>
      <c r="N492" s="216" t="s">
        <v>49</v>
      </c>
      <c r="O492" s="88"/>
      <c r="P492" s="217">
        <f>O492*H492</f>
        <v>0</v>
      </c>
      <c r="Q492" s="217">
        <v>0</v>
      </c>
      <c r="R492" s="217">
        <f>Q492*H492</f>
        <v>0</v>
      </c>
      <c r="S492" s="217">
        <v>0</v>
      </c>
      <c r="T492" s="218">
        <f>S492*H492</f>
        <v>0</v>
      </c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R492" s="219" t="s">
        <v>171</v>
      </c>
      <c r="AT492" s="219" t="s">
        <v>149</v>
      </c>
      <c r="AU492" s="219" t="s">
        <v>88</v>
      </c>
      <c r="AY492" s="20" t="s">
        <v>146</v>
      </c>
      <c r="BE492" s="220">
        <f>IF(N492="základní",J492,0)</f>
        <v>0</v>
      </c>
      <c r="BF492" s="220">
        <f>IF(N492="snížená",J492,0)</f>
        <v>0</v>
      </c>
      <c r="BG492" s="220">
        <f>IF(N492="zákl. přenesená",J492,0)</f>
        <v>0</v>
      </c>
      <c r="BH492" s="220">
        <f>IF(N492="sníž. přenesená",J492,0)</f>
        <v>0</v>
      </c>
      <c r="BI492" s="220">
        <f>IF(N492="nulová",J492,0)</f>
        <v>0</v>
      </c>
      <c r="BJ492" s="20" t="s">
        <v>86</v>
      </c>
      <c r="BK492" s="220">
        <f>ROUND(I492*H492,2)</f>
        <v>0</v>
      </c>
      <c r="BL492" s="20" t="s">
        <v>171</v>
      </c>
      <c r="BM492" s="219" t="s">
        <v>5471</v>
      </c>
    </row>
    <row r="493" s="2" customFormat="1">
      <c r="A493" s="42"/>
      <c r="B493" s="43"/>
      <c r="C493" s="44"/>
      <c r="D493" s="221" t="s">
        <v>155</v>
      </c>
      <c r="E493" s="44"/>
      <c r="F493" s="222" t="s">
        <v>5472</v>
      </c>
      <c r="G493" s="44"/>
      <c r="H493" s="44"/>
      <c r="I493" s="223"/>
      <c r="J493" s="44"/>
      <c r="K493" s="44"/>
      <c r="L493" s="48"/>
      <c r="M493" s="224"/>
      <c r="N493" s="225"/>
      <c r="O493" s="88"/>
      <c r="P493" s="88"/>
      <c r="Q493" s="88"/>
      <c r="R493" s="88"/>
      <c r="S493" s="88"/>
      <c r="T493" s="89"/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T493" s="20" t="s">
        <v>155</v>
      </c>
      <c r="AU493" s="20" t="s">
        <v>88</v>
      </c>
    </row>
    <row r="494" s="2" customFormat="1">
      <c r="A494" s="42"/>
      <c r="B494" s="43"/>
      <c r="C494" s="44"/>
      <c r="D494" s="226" t="s">
        <v>156</v>
      </c>
      <c r="E494" s="44"/>
      <c r="F494" s="227" t="s">
        <v>5473</v>
      </c>
      <c r="G494" s="44"/>
      <c r="H494" s="44"/>
      <c r="I494" s="223"/>
      <c r="J494" s="44"/>
      <c r="K494" s="44"/>
      <c r="L494" s="48"/>
      <c r="M494" s="224"/>
      <c r="N494" s="225"/>
      <c r="O494" s="88"/>
      <c r="P494" s="88"/>
      <c r="Q494" s="88"/>
      <c r="R494" s="88"/>
      <c r="S494" s="88"/>
      <c r="T494" s="89"/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T494" s="20" t="s">
        <v>156</v>
      </c>
      <c r="AU494" s="20" t="s">
        <v>88</v>
      </c>
    </row>
    <row r="495" s="2" customFormat="1">
      <c r="A495" s="42"/>
      <c r="B495" s="43"/>
      <c r="C495" s="44"/>
      <c r="D495" s="221" t="s">
        <v>162</v>
      </c>
      <c r="E495" s="44"/>
      <c r="F495" s="228" t="s">
        <v>821</v>
      </c>
      <c r="G495" s="44"/>
      <c r="H495" s="44"/>
      <c r="I495" s="223"/>
      <c r="J495" s="44"/>
      <c r="K495" s="44"/>
      <c r="L495" s="48"/>
      <c r="M495" s="224"/>
      <c r="N495" s="225"/>
      <c r="O495" s="88"/>
      <c r="P495" s="88"/>
      <c r="Q495" s="88"/>
      <c r="R495" s="88"/>
      <c r="S495" s="88"/>
      <c r="T495" s="89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T495" s="20" t="s">
        <v>162</v>
      </c>
      <c r="AU495" s="20" t="s">
        <v>88</v>
      </c>
    </row>
    <row r="496" s="13" customFormat="1">
      <c r="A496" s="13"/>
      <c r="B496" s="229"/>
      <c r="C496" s="230"/>
      <c r="D496" s="221" t="s">
        <v>186</v>
      </c>
      <c r="E496" s="231" t="s">
        <v>32</v>
      </c>
      <c r="F496" s="232" t="s">
        <v>5474</v>
      </c>
      <c r="G496" s="230"/>
      <c r="H496" s="233">
        <v>2.4649999999999999</v>
      </c>
      <c r="I496" s="234"/>
      <c r="J496" s="230"/>
      <c r="K496" s="230"/>
      <c r="L496" s="235"/>
      <c r="M496" s="236"/>
      <c r="N496" s="237"/>
      <c r="O496" s="237"/>
      <c r="P496" s="237"/>
      <c r="Q496" s="237"/>
      <c r="R496" s="237"/>
      <c r="S496" s="237"/>
      <c r="T496" s="238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9" t="s">
        <v>186</v>
      </c>
      <c r="AU496" s="239" t="s">
        <v>88</v>
      </c>
      <c r="AV496" s="13" t="s">
        <v>88</v>
      </c>
      <c r="AW496" s="13" t="s">
        <v>39</v>
      </c>
      <c r="AX496" s="13" t="s">
        <v>86</v>
      </c>
      <c r="AY496" s="239" t="s">
        <v>146</v>
      </c>
    </row>
    <row r="497" s="12" customFormat="1" ht="22.8" customHeight="1">
      <c r="A497" s="12"/>
      <c r="B497" s="192"/>
      <c r="C497" s="193"/>
      <c r="D497" s="194" t="s">
        <v>77</v>
      </c>
      <c r="E497" s="206" t="s">
        <v>857</v>
      </c>
      <c r="F497" s="206" t="s">
        <v>858</v>
      </c>
      <c r="G497" s="193"/>
      <c r="H497" s="193"/>
      <c r="I497" s="196"/>
      <c r="J497" s="207">
        <f>BK497</f>
        <v>0</v>
      </c>
      <c r="K497" s="193"/>
      <c r="L497" s="198"/>
      <c r="M497" s="199"/>
      <c r="N497" s="200"/>
      <c r="O497" s="200"/>
      <c r="P497" s="201">
        <f>SUM(P498:P500)</f>
        <v>0</v>
      </c>
      <c r="Q497" s="200"/>
      <c r="R497" s="201">
        <f>SUM(R498:R500)</f>
        <v>0</v>
      </c>
      <c r="S497" s="200"/>
      <c r="T497" s="202">
        <f>SUM(T498:T500)</f>
        <v>0</v>
      </c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R497" s="203" t="s">
        <v>86</v>
      </c>
      <c r="AT497" s="204" t="s">
        <v>77</v>
      </c>
      <c r="AU497" s="204" t="s">
        <v>86</v>
      </c>
      <c r="AY497" s="203" t="s">
        <v>146</v>
      </c>
      <c r="BK497" s="205">
        <f>SUM(BK498:BK500)</f>
        <v>0</v>
      </c>
    </row>
    <row r="498" s="2" customFormat="1" ht="24.15" customHeight="1">
      <c r="A498" s="42"/>
      <c r="B498" s="43"/>
      <c r="C498" s="208" t="s">
        <v>895</v>
      </c>
      <c r="D498" s="208" t="s">
        <v>149</v>
      </c>
      <c r="E498" s="209" t="s">
        <v>5475</v>
      </c>
      <c r="F498" s="210" t="s">
        <v>5476</v>
      </c>
      <c r="G498" s="211" t="s">
        <v>265</v>
      </c>
      <c r="H498" s="212">
        <v>97.578999999999994</v>
      </c>
      <c r="I498" s="213"/>
      <c r="J498" s="214">
        <f>ROUND(I498*H498,2)</f>
        <v>0</v>
      </c>
      <c r="K498" s="210" t="s">
        <v>152</v>
      </c>
      <c r="L498" s="48"/>
      <c r="M498" s="215" t="s">
        <v>32</v>
      </c>
      <c r="N498" s="216" t="s">
        <v>49</v>
      </c>
      <c r="O498" s="88"/>
      <c r="P498" s="217">
        <f>O498*H498</f>
        <v>0</v>
      </c>
      <c r="Q498" s="217">
        <v>0</v>
      </c>
      <c r="R498" s="217">
        <f>Q498*H498</f>
        <v>0</v>
      </c>
      <c r="S498" s="217">
        <v>0</v>
      </c>
      <c r="T498" s="218">
        <f>S498*H498</f>
        <v>0</v>
      </c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R498" s="219" t="s">
        <v>171</v>
      </c>
      <c r="AT498" s="219" t="s">
        <v>149</v>
      </c>
      <c r="AU498" s="219" t="s">
        <v>88</v>
      </c>
      <c r="AY498" s="20" t="s">
        <v>146</v>
      </c>
      <c r="BE498" s="220">
        <f>IF(N498="základní",J498,0)</f>
        <v>0</v>
      </c>
      <c r="BF498" s="220">
        <f>IF(N498="snížená",J498,0)</f>
        <v>0</v>
      </c>
      <c r="BG498" s="220">
        <f>IF(N498="zákl. přenesená",J498,0)</f>
        <v>0</v>
      </c>
      <c r="BH498" s="220">
        <f>IF(N498="sníž. přenesená",J498,0)</f>
        <v>0</v>
      </c>
      <c r="BI498" s="220">
        <f>IF(N498="nulová",J498,0)</f>
        <v>0</v>
      </c>
      <c r="BJ498" s="20" t="s">
        <v>86</v>
      </c>
      <c r="BK498" s="220">
        <f>ROUND(I498*H498,2)</f>
        <v>0</v>
      </c>
      <c r="BL498" s="20" t="s">
        <v>171</v>
      </c>
      <c r="BM498" s="219" t="s">
        <v>5477</v>
      </c>
    </row>
    <row r="499" s="2" customFormat="1">
      <c r="A499" s="42"/>
      <c r="B499" s="43"/>
      <c r="C499" s="44"/>
      <c r="D499" s="221" t="s">
        <v>155</v>
      </c>
      <c r="E499" s="44"/>
      <c r="F499" s="222" t="s">
        <v>5478</v>
      </c>
      <c r="G499" s="44"/>
      <c r="H499" s="44"/>
      <c r="I499" s="223"/>
      <c r="J499" s="44"/>
      <c r="K499" s="44"/>
      <c r="L499" s="48"/>
      <c r="M499" s="224"/>
      <c r="N499" s="225"/>
      <c r="O499" s="88"/>
      <c r="P499" s="88"/>
      <c r="Q499" s="88"/>
      <c r="R499" s="88"/>
      <c r="S499" s="88"/>
      <c r="T499" s="89"/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T499" s="20" t="s">
        <v>155</v>
      </c>
      <c r="AU499" s="20" t="s">
        <v>88</v>
      </c>
    </row>
    <row r="500" s="2" customFormat="1">
      <c r="A500" s="42"/>
      <c r="B500" s="43"/>
      <c r="C500" s="44"/>
      <c r="D500" s="226" t="s">
        <v>156</v>
      </c>
      <c r="E500" s="44"/>
      <c r="F500" s="227" t="s">
        <v>5479</v>
      </c>
      <c r="G500" s="44"/>
      <c r="H500" s="44"/>
      <c r="I500" s="223"/>
      <c r="J500" s="44"/>
      <c r="K500" s="44"/>
      <c r="L500" s="48"/>
      <c r="M500" s="240"/>
      <c r="N500" s="241"/>
      <c r="O500" s="242"/>
      <c r="P500" s="242"/>
      <c r="Q500" s="242"/>
      <c r="R500" s="242"/>
      <c r="S500" s="242"/>
      <c r="T500" s="243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T500" s="20" t="s">
        <v>156</v>
      </c>
      <c r="AU500" s="20" t="s">
        <v>88</v>
      </c>
    </row>
    <row r="501" s="2" customFormat="1" ht="6.96" customHeight="1">
      <c r="A501" s="42"/>
      <c r="B501" s="63"/>
      <c r="C501" s="64"/>
      <c r="D501" s="64"/>
      <c r="E501" s="64"/>
      <c r="F501" s="64"/>
      <c r="G501" s="64"/>
      <c r="H501" s="64"/>
      <c r="I501" s="64"/>
      <c r="J501" s="64"/>
      <c r="K501" s="64"/>
      <c r="L501" s="48"/>
      <c r="M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</row>
  </sheetData>
  <sheetProtection sheet="1" autoFilter="0" formatColumns="0" formatRows="0" objects="1" scenarios="1" spinCount="100000" saltValue="CeFRkRw3nInWEmDLdt23mV72ma/k5Zyzgv881IJ+V6hsXaqAss1ozdHNut/VBGDtUKMPUW8fKAtGLQKPuC2h1w==" hashValue="gieUJs4KrXvz6+RzJd53PIY4Yc6KaF/2iprWtQcLoSCaxTR+K7dg0AewMieFcCAhb6hak+JSzaAFYbat7YqrmA==" algorithmName="SHA-512" password="EC2B"/>
  <autoFilter ref="C86:K500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2" r:id="rId1" display="https://podminky.urs.cz/item/CS_URS_2023_02/112101102"/>
    <hyperlink ref="F96" r:id="rId2" display="https://podminky.urs.cz/item/CS_URS_2023_02/112251102"/>
    <hyperlink ref="F100" r:id="rId3" display="https://podminky.urs.cz/item/CS_URS_2023_02/113106021"/>
    <hyperlink ref="F105" r:id="rId4" display="https://podminky.urs.cz/item/CS_URS_2023_02/113106123"/>
    <hyperlink ref="F113" r:id="rId5" display="https://podminky.urs.cz/item/CS_URS_2023_02/113107331"/>
    <hyperlink ref="F118" r:id="rId6" display="https://podminky.urs.cz/item/CS_URS_2023_02/113107423"/>
    <hyperlink ref="F126" r:id="rId7" display="https://podminky.urs.cz/item/CS_URS_2023_02/113107443"/>
    <hyperlink ref="F131" r:id="rId8" display="https://podminky.urs.cz/item/CS_URS_2023_02/113202111"/>
    <hyperlink ref="F136" r:id="rId9" display="https://podminky.urs.cz/item/CS_URS_2023_02/131251102"/>
    <hyperlink ref="F155" r:id="rId10" display="https://podminky.urs.cz/item/CS_URS_2023_02/111211101"/>
    <hyperlink ref="F166" r:id="rId11" display="https://podminky.urs.cz/item/CS_URS_2023_02/162751117"/>
    <hyperlink ref="F172" r:id="rId12" display="https://podminky.urs.cz/item/CS_URS_2023_02/162751119"/>
    <hyperlink ref="F179" r:id="rId13" display="https://podminky.urs.cz/item/CS_URS_2023_02/174151101"/>
    <hyperlink ref="F184" r:id="rId14" display="https://podminky.urs.cz/item/CS_URS_2023_02/181951112"/>
    <hyperlink ref="F201" r:id="rId15" display="https://podminky.urs.cz/item/CS_URS_2023_02/184818232"/>
    <hyperlink ref="F207" r:id="rId16" display="https://podminky.urs.cz/item/CS_URS_2023_02/338171113"/>
    <hyperlink ref="F219" r:id="rId17" display="https://podminky.urs.cz/item/CS_URS_2023_02/348101210"/>
    <hyperlink ref="F224" r:id="rId18" display="https://podminky.urs.cz/item/CS_URS_2023_02/348101210"/>
    <hyperlink ref="F230" r:id="rId19" display="https://podminky.urs.cz/item/CS_URS_2023_02/348101210"/>
    <hyperlink ref="F235" r:id="rId20" display="https://podminky.urs.cz/item/CS_URS_2023_02/348121221"/>
    <hyperlink ref="F245" r:id="rId21" display="https://podminky.urs.cz/item/CS_URS_2023_02/348171143"/>
    <hyperlink ref="F253" r:id="rId22" display="https://podminky.urs.cz/item/CS_URS_2023_02/348171146"/>
    <hyperlink ref="F262" r:id="rId23" display="https://podminky.urs.cz/item/CS_URS_2023_02/564750001"/>
    <hyperlink ref="F267" r:id="rId24" display="https://podminky.urs.cz/item/CS_URS_2023_02/564750101"/>
    <hyperlink ref="F272" r:id="rId25" display="https://podminky.urs.cz/item/CS_URS_2023_02/564851011"/>
    <hyperlink ref="F287" r:id="rId26" display="https://podminky.urs.cz/item/CS_URS_2023_02/572330111"/>
    <hyperlink ref="F292" r:id="rId27" display="https://podminky.urs.cz/item/CS_URS_2023_02/572340112"/>
    <hyperlink ref="F305" r:id="rId28" display="https://podminky.urs.cz/item/CS_URS_2023_02/596211110"/>
    <hyperlink ref="F314" r:id="rId29" display="https://podminky.urs.cz/item/CS_URS_2023_02/596211110"/>
    <hyperlink ref="F332" r:id="rId30" display="https://podminky.urs.cz/item/CS_URS_2023_02/596212210"/>
    <hyperlink ref="F340" r:id="rId31" display="https://podminky.urs.cz/item/CS_URS_2023_02/596411112"/>
    <hyperlink ref="F349" r:id="rId32" display="https://podminky.urs.cz/item/CS_URS_2023_02/637121112"/>
    <hyperlink ref="F355" r:id="rId33" display="https://podminky.urs.cz/item/CS_URS_2023_02/914111111"/>
    <hyperlink ref="F362" r:id="rId34" display="https://podminky.urs.cz/item/CS_URS_2023_02/914111111"/>
    <hyperlink ref="F370" r:id="rId35" display="https://podminky.urs.cz/item/CS_URS_2023_02/914511112"/>
    <hyperlink ref="F380" r:id="rId36" display="https://podminky.urs.cz/item/CS_URS_2023_02/915111112"/>
    <hyperlink ref="F385" r:id="rId37" display="https://podminky.urs.cz/item/CS_URS_2023_02/915131112"/>
    <hyperlink ref="F390" r:id="rId38" display="https://podminky.urs.cz/item/CS_URS_2023_02/915223111"/>
    <hyperlink ref="F395" r:id="rId39" display="https://podminky.urs.cz/item/CS_URS_2023_02/916131113"/>
    <hyperlink ref="F406" r:id="rId40" display="https://podminky.urs.cz/item/CS_URS_2023_02/916231213"/>
    <hyperlink ref="F422" r:id="rId41" display="https://podminky.urs.cz/item/CS_URS_2023_02/916231213"/>
    <hyperlink ref="F440" r:id="rId42" display="https://podminky.urs.cz/item/CS_URS_2023_02/916231293"/>
    <hyperlink ref="F446" r:id="rId43" display="https://podminky.urs.cz/item/CS_URS_2023_02/919732211"/>
    <hyperlink ref="F451" r:id="rId44" display="https://podminky.urs.cz/item/CS_URS_2023_02/919735113"/>
    <hyperlink ref="F457" r:id="rId45" display="https://podminky.urs.cz/item/CS_URS_2023_02/979054441"/>
    <hyperlink ref="F463" r:id="rId46" display="https://podminky.urs.cz/item/CS_URS_2023_02/979054451"/>
    <hyperlink ref="F473" r:id="rId47" display="https://podminky.urs.cz/item/CS_URS_2023_02/997221551"/>
    <hyperlink ref="F476" r:id="rId48" display="https://podminky.urs.cz/item/CS_URS_2023_02/997221559"/>
    <hyperlink ref="F480" r:id="rId49" display="https://podminky.urs.cz/item/CS_URS_2023_02/997221861"/>
    <hyperlink ref="F485" r:id="rId50" display="https://podminky.urs.cz/item/CS_URS_2023_02/997221873"/>
    <hyperlink ref="F494" r:id="rId51" display="https://podminky.urs.cz/item/CS_URS_2023_02/997221875"/>
    <hyperlink ref="F500" r:id="rId52" display="https://podminky.urs.cz/item/CS_URS_2023_02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3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90" customWidth="1"/>
    <col min="2" max="2" width="1.667969" style="290" customWidth="1"/>
    <col min="3" max="4" width="5" style="290" customWidth="1"/>
    <col min="5" max="5" width="11.66016" style="290" customWidth="1"/>
    <col min="6" max="6" width="9.160156" style="290" customWidth="1"/>
    <col min="7" max="7" width="5" style="290" customWidth="1"/>
    <col min="8" max="8" width="77.83203" style="290" customWidth="1"/>
    <col min="9" max="10" width="20" style="290" customWidth="1"/>
    <col min="11" max="11" width="1.667969" style="290" customWidth="1"/>
  </cols>
  <sheetData>
    <row r="1" s="1" customFormat="1" ht="37.5" customHeight="1"/>
    <row r="2" s="1" customFormat="1" ht="7.5" customHeight="1">
      <c r="B2" s="291"/>
      <c r="C2" s="292"/>
      <c r="D2" s="292"/>
      <c r="E2" s="292"/>
      <c r="F2" s="292"/>
      <c r="G2" s="292"/>
      <c r="H2" s="292"/>
      <c r="I2" s="292"/>
      <c r="J2" s="292"/>
      <c r="K2" s="293"/>
    </row>
    <row r="3" s="17" customFormat="1" ht="45" customHeight="1">
      <c r="B3" s="294"/>
      <c r="C3" s="295" t="s">
        <v>5480</v>
      </c>
      <c r="D3" s="295"/>
      <c r="E3" s="295"/>
      <c r="F3" s="295"/>
      <c r="G3" s="295"/>
      <c r="H3" s="295"/>
      <c r="I3" s="295"/>
      <c r="J3" s="295"/>
      <c r="K3" s="296"/>
    </row>
    <row r="4" s="1" customFormat="1" ht="25.5" customHeight="1">
      <c r="B4" s="297"/>
      <c r="C4" s="298" t="s">
        <v>5481</v>
      </c>
      <c r="D4" s="298"/>
      <c r="E4" s="298"/>
      <c r="F4" s="298"/>
      <c r="G4" s="298"/>
      <c r="H4" s="298"/>
      <c r="I4" s="298"/>
      <c r="J4" s="298"/>
      <c r="K4" s="299"/>
    </row>
    <row r="5" s="1" customFormat="1" ht="5.25" customHeight="1">
      <c r="B5" s="297"/>
      <c r="C5" s="300"/>
      <c r="D5" s="300"/>
      <c r="E5" s="300"/>
      <c r="F5" s="300"/>
      <c r="G5" s="300"/>
      <c r="H5" s="300"/>
      <c r="I5" s="300"/>
      <c r="J5" s="300"/>
      <c r="K5" s="299"/>
    </row>
    <row r="6" s="1" customFormat="1" ht="15" customHeight="1">
      <c r="B6" s="297"/>
      <c r="C6" s="301" t="s">
        <v>5482</v>
      </c>
      <c r="D6" s="301"/>
      <c r="E6" s="301"/>
      <c r="F6" s="301"/>
      <c r="G6" s="301"/>
      <c r="H6" s="301"/>
      <c r="I6" s="301"/>
      <c r="J6" s="301"/>
      <c r="K6" s="299"/>
    </row>
    <row r="7" s="1" customFormat="1" ht="15" customHeight="1">
      <c r="B7" s="302"/>
      <c r="C7" s="301" t="s">
        <v>5483</v>
      </c>
      <c r="D7" s="301"/>
      <c r="E7" s="301"/>
      <c r="F7" s="301"/>
      <c r="G7" s="301"/>
      <c r="H7" s="301"/>
      <c r="I7" s="301"/>
      <c r="J7" s="301"/>
      <c r="K7" s="299"/>
    </row>
    <row r="8" s="1" customFormat="1" ht="12.75" customHeight="1">
      <c r="B8" s="302"/>
      <c r="C8" s="301"/>
      <c r="D8" s="301"/>
      <c r="E8" s="301"/>
      <c r="F8" s="301"/>
      <c r="G8" s="301"/>
      <c r="H8" s="301"/>
      <c r="I8" s="301"/>
      <c r="J8" s="301"/>
      <c r="K8" s="299"/>
    </row>
    <row r="9" s="1" customFormat="1" ht="15" customHeight="1">
      <c r="B9" s="302"/>
      <c r="C9" s="301" t="s">
        <v>5484</v>
      </c>
      <c r="D9" s="301"/>
      <c r="E9" s="301"/>
      <c r="F9" s="301"/>
      <c r="G9" s="301"/>
      <c r="H9" s="301"/>
      <c r="I9" s="301"/>
      <c r="J9" s="301"/>
      <c r="K9" s="299"/>
    </row>
    <row r="10" s="1" customFormat="1" ht="15" customHeight="1">
      <c r="B10" s="302"/>
      <c r="C10" s="301"/>
      <c r="D10" s="301" t="s">
        <v>5485</v>
      </c>
      <c r="E10" s="301"/>
      <c r="F10" s="301"/>
      <c r="G10" s="301"/>
      <c r="H10" s="301"/>
      <c r="I10" s="301"/>
      <c r="J10" s="301"/>
      <c r="K10" s="299"/>
    </row>
    <row r="11" s="1" customFormat="1" ht="15" customHeight="1">
      <c r="B11" s="302"/>
      <c r="C11" s="303"/>
      <c r="D11" s="301" t="s">
        <v>5486</v>
      </c>
      <c r="E11" s="301"/>
      <c r="F11" s="301"/>
      <c r="G11" s="301"/>
      <c r="H11" s="301"/>
      <c r="I11" s="301"/>
      <c r="J11" s="301"/>
      <c r="K11" s="299"/>
    </row>
    <row r="12" s="1" customFormat="1" ht="15" customHeight="1">
      <c r="B12" s="302"/>
      <c r="C12" s="303"/>
      <c r="D12" s="301"/>
      <c r="E12" s="301"/>
      <c r="F12" s="301"/>
      <c r="G12" s="301"/>
      <c r="H12" s="301"/>
      <c r="I12" s="301"/>
      <c r="J12" s="301"/>
      <c r="K12" s="299"/>
    </row>
    <row r="13" s="1" customFormat="1" ht="15" customHeight="1">
      <c r="B13" s="302"/>
      <c r="C13" s="303"/>
      <c r="D13" s="304" t="s">
        <v>5487</v>
      </c>
      <c r="E13" s="301"/>
      <c r="F13" s="301"/>
      <c r="G13" s="301"/>
      <c r="H13" s="301"/>
      <c r="I13" s="301"/>
      <c r="J13" s="301"/>
      <c r="K13" s="299"/>
    </row>
    <row r="14" s="1" customFormat="1" ht="12.75" customHeight="1">
      <c r="B14" s="302"/>
      <c r="C14" s="303"/>
      <c r="D14" s="303"/>
      <c r="E14" s="303"/>
      <c r="F14" s="303"/>
      <c r="G14" s="303"/>
      <c r="H14" s="303"/>
      <c r="I14" s="303"/>
      <c r="J14" s="303"/>
      <c r="K14" s="299"/>
    </row>
    <row r="15" s="1" customFormat="1" ht="15" customHeight="1">
      <c r="B15" s="302"/>
      <c r="C15" s="303"/>
      <c r="D15" s="301" t="s">
        <v>5488</v>
      </c>
      <c r="E15" s="301"/>
      <c r="F15" s="301"/>
      <c r="G15" s="301"/>
      <c r="H15" s="301"/>
      <c r="I15" s="301"/>
      <c r="J15" s="301"/>
      <c r="K15" s="299"/>
    </row>
    <row r="16" s="1" customFormat="1" ht="15" customHeight="1">
      <c r="B16" s="302"/>
      <c r="C16" s="303"/>
      <c r="D16" s="301" t="s">
        <v>5489</v>
      </c>
      <c r="E16" s="301"/>
      <c r="F16" s="301"/>
      <c r="G16" s="301"/>
      <c r="H16" s="301"/>
      <c r="I16" s="301"/>
      <c r="J16" s="301"/>
      <c r="K16" s="299"/>
    </row>
    <row r="17" s="1" customFormat="1" ht="15" customHeight="1">
      <c r="B17" s="302"/>
      <c r="C17" s="303"/>
      <c r="D17" s="301" t="s">
        <v>5490</v>
      </c>
      <c r="E17" s="301"/>
      <c r="F17" s="301"/>
      <c r="G17" s="301"/>
      <c r="H17" s="301"/>
      <c r="I17" s="301"/>
      <c r="J17" s="301"/>
      <c r="K17" s="299"/>
    </row>
    <row r="18" s="1" customFormat="1" ht="15" customHeight="1">
      <c r="B18" s="302"/>
      <c r="C18" s="303"/>
      <c r="D18" s="303"/>
      <c r="E18" s="305" t="s">
        <v>85</v>
      </c>
      <c r="F18" s="301" t="s">
        <v>5491</v>
      </c>
      <c r="G18" s="301"/>
      <c r="H18" s="301"/>
      <c r="I18" s="301"/>
      <c r="J18" s="301"/>
      <c r="K18" s="299"/>
    </row>
    <row r="19" s="1" customFormat="1" ht="15" customHeight="1">
      <c r="B19" s="302"/>
      <c r="C19" s="303"/>
      <c r="D19" s="303"/>
      <c r="E19" s="305" t="s">
        <v>5492</v>
      </c>
      <c r="F19" s="301" t="s">
        <v>5493</v>
      </c>
      <c r="G19" s="301"/>
      <c r="H19" s="301"/>
      <c r="I19" s="301"/>
      <c r="J19" s="301"/>
      <c r="K19" s="299"/>
    </row>
    <row r="20" s="1" customFormat="1" ht="15" customHeight="1">
      <c r="B20" s="302"/>
      <c r="C20" s="303"/>
      <c r="D20" s="303"/>
      <c r="E20" s="305" t="s">
        <v>5494</v>
      </c>
      <c r="F20" s="301" t="s">
        <v>5495</v>
      </c>
      <c r="G20" s="301"/>
      <c r="H20" s="301"/>
      <c r="I20" s="301"/>
      <c r="J20" s="301"/>
      <c r="K20" s="299"/>
    </row>
    <row r="21" s="1" customFormat="1" ht="15" customHeight="1">
      <c r="B21" s="302"/>
      <c r="C21" s="303"/>
      <c r="D21" s="303"/>
      <c r="E21" s="305" t="s">
        <v>5496</v>
      </c>
      <c r="F21" s="301" t="s">
        <v>5497</v>
      </c>
      <c r="G21" s="301"/>
      <c r="H21" s="301"/>
      <c r="I21" s="301"/>
      <c r="J21" s="301"/>
      <c r="K21" s="299"/>
    </row>
    <row r="22" s="1" customFormat="1" ht="15" customHeight="1">
      <c r="B22" s="302"/>
      <c r="C22" s="303"/>
      <c r="D22" s="303"/>
      <c r="E22" s="305" t="s">
        <v>2704</v>
      </c>
      <c r="F22" s="301" t="s">
        <v>2705</v>
      </c>
      <c r="G22" s="301"/>
      <c r="H22" s="301"/>
      <c r="I22" s="301"/>
      <c r="J22" s="301"/>
      <c r="K22" s="299"/>
    </row>
    <row r="23" s="1" customFormat="1" ht="15" customHeight="1">
      <c r="B23" s="302"/>
      <c r="C23" s="303"/>
      <c r="D23" s="303"/>
      <c r="E23" s="305" t="s">
        <v>5498</v>
      </c>
      <c r="F23" s="301" t="s">
        <v>5499</v>
      </c>
      <c r="G23" s="301"/>
      <c r="H23" s="301"/>
      <c r="I23" s="301"/>
      <c r="J23" s="301"/>
      <c r="K23" s="299"/>
    </row>
    <row r="24" s="1" customFormat="1" ht="12.75" customHeight="1">
      <c r="B24" s="302"/>
      <c r="C24" s="303"/>
      <c r="D24" s="303"/>
      <c r="E24" s="303"/>
      <c r="F24" s="303"/>
      <c r="G24" s="303"/>
      <c r="H24" s="303"/>
      <c r="I24" s="303"/>
      <c r="J24" s="303"/>
      <c r="K24" s="299"/>
    </row>
    <row r="25" s="1" customFormat="1" ht="15" customHeight="1">
      <c r="B25" s="302"/>
      <c r="C25" s="301" t="s">
        <v>5500</v>
      </c>
      <c r="D25" s="301"/>
      <c r="E25" s="301"/>
      <c r="F25" s="301"/>
      <c r="G25" s="301"/>
      <c r="H25" s="301"/>
      <c r="I25" s="301"/>
      <c r="J25" s="301"/>
      <c r="K25" s="299"/>
    </row>
    <row r="26" s="1" customFormat="1" ht="15" customHeight="1">
      <c r="B26" s="302"/>
      <c r="C26" s="301" t="s">
        <v>5501</v>
      </c>
      <c r="D26" s="301"/>
      <c r="E26" s="301"/>
      <c r="F26" s="301"/>
      <c r="G26" s="301"/>
      <c r="H26" s="301"/>
      <c r="I26" s="301"/>
      <c r="J26" s="301"/>
      <c r="K26" s="299"/>
    </row>
    <row r="27" s="1" customFormat="1" ht="15" customHeight="1">
      <c r="B27" s="302"/>
      <c r="C27" s="301"/>
      <c r="D27" s="301" t="s">
        <v>5502</v>
      </c>
      <c r="E27" s="301"/>
      <c r="F27" s="301"/>
      <c r="G27" s="301"/>
      <c r="H27" s="301"/>
      <c r="I27" s="301"/>
      <c r="J27" s="301"/>
      <c r="K27" s="299"/>
    </row>
    <row r="28" s="1" customFormat="1" ht="15" customHeight="1">
      <c r="B28" s="302"/>
      <c r="C28" s="303"/>
      <c r="D28" s="301" t="s">
        <v>5503</v>
      </c>
      <c r="E28" s="301"/>
      <c r="F28" s="301"/>
      <c r="G28" s="301"/>
      <c r="H28" s="301"/>
      <c r="I28" s="301"/>
      <c r="J28" s="301"/>
      <c r="K28" s="299"/>
    </row>
    <row r="29" s="1" customFormat="1" ht="12.75" customHeight="1">
      <c r="B29" s="302"/>
      <c r="C29" s="303"/>
      <c r="D29" s="303"/>
      <c r="E29" s="303"/>
      <c r="F29" s="303"/>
      <c r="G29" s="303"/>
      <c r="H29" s="303"/>
      <c r="I29" s="303"/>
      <c r="J29" s="303"/>
      <c r="K29" s="299"/>
    </row>
    <row r="30" s="1" customFormat="1" ht="15" customHeight="1">
      <c r="B30" s="302"/>
      <c r="C30" s="303"/>
      <c r="D30" s="301" t="s">
        <v>5504</v>
      </c>
      <c r="E30" s="301"/>
      <c r="F30" s="301"/>
      <c r="G30" s="301"/>
      <c r="H30" s="301"/>
      <c r="I30" s="301"/>
      <c r="J30" s="301"/>
      <c r="K30" s="299"/>
    </row>
    <row r="31" s="1" customFormat="1" ht="15" customHeight="1">
      <c r="B31" s="302"/>
      <c r="C31" s="303"/>
      <c r="D31" s="301" t="s">
        <v>5505</v>
      </c>
      <c r="E31" s="301"/>
      <c r="F31" s="301"/>
      <c r="G31" s="301"/>
      <c r="H31" s="301"/>
      <c r="I31" s="301"/>
      <c r="J31" s="301"/>
      <c r="K31" s="299"/>
    </row>
    <row r="32" s="1" customFormat="1" ht="12.75" customHeight="1">
      <c r="B32" s="302"/>
      <c r="C32" s="303"/>
      <c r="D32" s="303"/>
      <c r="E32" s="303"/>
      <c r="F32" s="303"/>
      <c r="G32" s="303"/>
      <c r="H32" s="303"/>
      <c r="I32" s="303"/>
      <c r="J32" s="303"/>
      <c r="K32" s="299"/>
    </row>
    <row r="33" s="1" customFormat="1" ht="15" customHeight="1">
      <c r="B33" s="302"/>
      <c r="C33" s="303"/>
      <c r="D33" s="301" t="s">
        <v>5506</v>
      </c>
      <c r="E33" s="301"/>
      <c r="F33" s="301"/>
      <c r="G33" s="301"/>
      <c r="H33" s="301"/>
      <c r="I33" s="301"/>
      <c r="J33" s="301"/>
      <c r="K33" s="299"/>
    </row>
    <row r="34" s="1" customFormat="1" ht="15" customHeight="1">
      <c r="B34" s="302"/>
      <c r="C34" s="303"/>
      <c r="D34" s="301" t="s">
        <v>5507</v>
      </c>
      <c r="E34" s="301"/>
      <c r="F34" s="301"/>
      <c r="G34" s="301"/>
      <c r="H34" s="301"/>
      <c r="I34" s="301"/>
      <c r="J34" s="301"/>
      <c r="K34" s="299"/>
    </row>
    <row r="35" s="1" customFormat="1" ht="15" customHeight="1">
      <c r="B35" s="302"/>
      <c r="C35" s="303"/>
      <c r="D35" s="301" t="s">
        <v>5508</v>
      </c>
      <c r="E35" s="301"/>
      <c r="F35" s="301"/>
      <c r="G35" s="301"/>
      <c r="H35" s="301"/>
      <c r="I35" s="301"/>
      <c r="J35" s="301"/>
      <c r="K35" s="299"/>
    </row>
    <row r="36" s="1" customFormat="1" ht="15" customHeight="1">
      <c r="B36" s="302"/>
      <c r="C36" s="303"/>
      <c r="D36" s="301"/>
      <c r="E36" s="304" t="s">
        <v>133</v>
      </c>
      <c r="F36" s="301"/>
      <c r="G36" s="301" t="s">
        <v>5509</v>
      </c>
      <c r="H36" s="301"/>
      <c r="I36" s="301"/>
      <c r="J36" s="301"/>
      <c r="K36" s="299"/>
    </row>
    <row r="37" s="1" customFormat="1" ht="30.75" customHeight="1">
      <c r="B37" s="302"/>
      <c r="C37" s="303"/>
      <c r="D37" s="301"/>
      <c r="E37" s="304" t="s">
        <v>5510</v>
      </c>
      <c r="F37" s="301"/>
      <c r="G37" s="301" t="s">
        <v>5511</v>
      </c>
      <c r="H37" s="301"/>
      <c r="I37" s="301"/>
      <c r="J37" s="301"/>
      <c r="K37" s="299"/>
    </row>
    <row r="38" s="1" customFormat="1" ht="15" customHeight="1">
      <c r="B38" s="302"/>
      <c r="C38" s="303"/>
      <c r="D38" s="301"/>
      <c r="E38" s="304" t="s">
        <v>59</v>
      </c>
      <c r="F38" s="301"/>
      <c r="G38" s="301" t="s">
        <v>5512</v>
      </c>
      <c r="H38" s="301"/>
      <c r="I38" s="301"/>
      <c r="J38" s="301"/>
      <c r="K38" s="299"/>
    </row>
    <row r="39" s="1" customFormat="1" ht="15" customHeight="1">
      <c r="B39" s="302"/>
      <c r="C39" s="303"/>
      <c r="D39" s="301"/>
      <c r="E39" s="304" t="s">
        <v>60</v>
      </c>
      <c r="F39" s="301"/>
      <c r="G39" s="301" t="s">
        <v>5513</v>
      </c>
      <c r="H39" s="301"/>
      <c r="I39" s="301"/>
      <c r="J39" s="301"/>
      <c r="K39" s="299"/>
    </row>
    <row r="40" s="1" customFormat="1" ht="15" customHeight="1">
      <c r="B40" s="302"/>
      <c r="C40" s="303"/>
      <c r="D40" s="301"/>
      <c r="E40" s="304" t="s">
        <v>134</v>
      </c>
      <c r="F40" s="301"/>
      <c r="G40" s="301" t="s">
        <v>5514</v>
      </c>
      <c r="H40" s="301"/>
      <c r="I40" s="301"/>
      <c r="J40" s="301"/>
      <c r="K40" s="299"/>
    </row>
    <row r="41" s="1" customFormat="1" ht="15" customHeight="1">
      <c r="B41" s="302"/>
      <c r="C41" s="303"/>
      <c r="D41" s="301"/>
      <c r="E41" s="304" t="s">
        <v>135</v>
      </c>
      <c r="F41" s="301"/>
      <c r="G41" s="301" t="s">
        <v>5515</v>
      </c>
      <c r="H41" s="301"/>
      <c r="I41" s="301"/>
      <c r="J41" s="301"/>
      <c r="K41" s="299"/>
    </row>
    <row r="42" s="1" customFormat="1" ht="15" customHeight="1">
      <c r="B42" s="302"/>
      <c r="C42" s="303"/>
      <c r="D42" s="301"/>
      <c r="E42" s="304" t="s">
        <v>5516</v>
      </c>
      <c r="F42" s="301"/>
      <c r="G42" s="301" t="s">
        <v>5517</v>
      </c>
      <c r="H42" s="301"/>
      <c r="I42" s="301"/>
      <c r="J42" s="301"/>
      <c r="K42" s="299"/>
    </row>
    <row r="43" s="1" customFormat="1" ht="15" customHeight="1">
      <c r="B43" s="302"/>
      <c r="C43" s="303"/>
      <c r="D43" s="301"/>
      <c r="E43" s="304"/>
      <c r="F43" s="301"/>
      <c r="G43" s="301" t="s">
        <v>5518</v>
      </c>
      <c r="H43" s="301"/>
      <c r="I43" s="301"/>
      <c r="J43" s="301"/>
      <c r="K43" s="299"/>
    </row>
    <row r="44" s="1" customFormat="1" ht="15" customHeight="1">
      <c r="B44" s="302"/>
      <c r="C44" s="303"/>
      <c r="D44" s="301"/>
      <c r="E44" s="304" t="s">
        <v>5519</v>
      </c>
      <c r="F44" s="301"/>
      <c r="G44" s="301" t="s">
        <v>5520</v>
      </c>
      <c r="H44" s="301"/>
      <c r="I44" s="301"/>
      <c r="J44" s="301"/>
      <c r="K44" s="299"/>
    </row>
    <row r="45" s="1" customFormat="1" ht="15" customHeight="1">
      <c r="B45" s="302"/>
      <c r="C45" s="303"/>
      <c r="D45" s="301"/>
      <c r="E45" s="304" t="s">
        <v>137</v>
      </c>
      <c r="F45" s="301"/>
      <c r="G45" s="301" t="s">
        <v>5521</v>
      </c>
      <c r="H45" s="301"/>
      <c r="I45" s="301"/>
      <c r="J45" s="301"/>
      <c r="K45" s="299"/>
    </row>
    <row r="46" s="1" customFormat="1" ht="12.75" customHeight="1">
      <c r="B46" s="302"/>
      <c r="C46" s="303"/>
      <c r="D46" s="301"/>
      <c r="E46" s="301"/>
      <c r="F46" s="301"/>
      <c r="G46" s="301"/>
      <c r="H46" s="301"/>
      <c r="I46" s="301"/>
      <c r="J46" s="301"/>
      <c r="K46" s="299"/>
    </row>
    <row r="47" s="1" customFormat="1" ht="15" customHeight="1">
      <c r="B47" s="302"/>
      <c r="C47" s="303"/>
      <c r="D47" s="301" t="s">
        <v>5522</v>
      </c>
      <c r="E47" s="301"/>
      <c r="F47" s="301"/>
      <c r="G47" s="301"/>
      <c r="H47" s="301"/>
      <c r="I47" s="301"/>
      <c r="J47" s="301"/>
      <c r="K47" s="299"/>
    </row>
    <row r="48" s="1" customFormat="1" ht="15" customHeight="1">
      <c r="B48" s="302"/>
      <c r="C48" s="303"/>
      <c r="D48" s="303"/>
      <c r="E48" s="301" t="s">
        <v>5523</v>
      </c>
      <c r="F48" s="301"/>
      <c r="G48" s="301"/>
      <c r="H48" s="301"/>
      <c r="I48" s="301"/>
      <c r="J48" s="301"/>
      <c r="K48" s="299"/>
    </row>
    <row r="49" s="1" customFormat="1" ht="15" customHeight="1">
      <c r="B49" s="302"/>
      <c r="C49" s="303"/>
      <c r="D49" s="303"/>
      <c r="E49" s="301" t="s">
        <v>5524</v>
      </c>
      <c r="F49" s="301"/>
      <c r="G49" s="301"/>
      <c r="H49" s="301"/>
      <c r="I49" s="301"/>
      <c r="J49" s="301"/>
      <c r="K49" s="299"/>
    </row>
    <row r="50" s="1" customFormat="1" ht="15" customHeight="1">
      <c r="B50" s="302"/>
      <c r="C50" s="303"/>
      <c r="D50" s="303"/>
      <c r="E50" s="301" t="s">
        <v>5525</v>
      </c>
      <c r="F50" s="301"/>
      <c r="G50" s="301"/>
      <c r="H50" s="301"/>
      <c r="I50" s="301"/>
      <c r="J50" s="301"/>
      <c r="K50" s="299"/>
    </row>
    <row r="51" s="1" customFormat="1" ht="15" customHeight="1">
      <c r="B51" s="302"/>
      <c r="C51" s="303"/>
      <c r="D51" s="301" t="s">
        <v>5526</v>
      </c>
      <c r="E51" s="301"/>
      <c r="F51" s="301"/>
      <c r="G51" s="301"/>
      <c r="H51" s="301"/>
      <c r="I51" s="301"/>
      <c r="J51" s="301"/>
      <c r="K51" s="299"/>
    </row>
    <row r="52" s="1" customFormat="1" ht="25.5" customHeight="1">
      <c r="B52" s="297"/>
      <c r="C52" s="298" t="s">
        <v>5527</v>
      </c>
      <c r="D52" s="298"/>
      <c r="E52" s="298"/>
      <c r="F52" s="298"/>
      <c r="G52" s="298"/>
      <c r="H52" s="298"/>
      <c r="I52" s="298"/>
      <c r="J52" s="298"/>
      <c r="K52" s="299"/>
    </row>
    <row r="53" s="1" customFormat="1" ht="5.25" customHeight="1">
      <c r="B53" s="297"/>
      <c r="C53" s="300"/>
      <c r="D53" s="300"/>
      <c r="E53" s="300"/>
      <c r="F53" s="300"/>
      <c r="G53" s="300"/>
      <c r="H53" s="300"/>
      <c r="I53" s="300"/>
      <c r="J53" s="300"/>
      <c r="K53" s="299"/>
    </row>
    <row r="54" s="1" customFormat="1" ht="15" customHeight="1">
      <c r="B54" s="297"/>
      <c r="C54" s="301" t="s">
        <v>5528</v>
      </c>
      <c r="D54" s="301"/>
      <c r="E54" s="301"/>
      <c r="F54" s="301"/>
      <c r="G54" s="301"/>
      <c r="H54" s="301"/>
      <c r="I54" s="301"/>
      <c r="J54" s="301"/>
      <c r="K54" s="299"/>
    </row>
    <row r="55" s="1" customFormat="1" ht="15" customHeight="1">
      <c r="B55" s="297"/>
      <c r="C55" s="301" t="s">
        <v>5529</v>
      </c>
      <c r="D55" s="301"/>
      <c r="E55" s="301"/>
      <c r="F55" s="301"/>
      <c r="G55" s="301"/>
      <c r="H55" s="301"/>
      <c r="I55" s="301"/>
      <c r="J55" s="301"/>
      <c r="K55" s="299"/>
    </row>
    <row r="56" s="1" customFormat="1" ht="12.75" customHeight="1">
      <c r="B56" s="297"/>
      <c r="C56" s="301"/>
      <c r="D56" s="301"/>
      <c r="E56" s="301"/>
      <c r="F56" s="301"/>
      <c r="G56" s="301"/>
      <c r="H56" s="301"/>
      <c r="I56" s="301"/>
      <c r="J56" s="301"/>
      <c r="K56" s="299"/>
    </row>
    <row r="57" s="1" customFormat="1" ht="15" customHeight="1">
      <c r="B57" s="297"/>
      <c r="C57" s="301" t="s">
        <v>5530</v>
      </c>
      <c r="D57" s="301"/>
      <c r="E57" s="301"/>
      <c r="F57" s="301"/>
      <c r="G57" s="301"/>
      <c r="H57" s="301"/>
      <c r="I57" s="301"/>
      <c r="J57" s="301"/>
      <c r="K57" s="299"/>
    </row>
    <row r="58" s="1" customFormat="1" ht="15" customHeight="1">
      <c r="B58" s="297"/>
      <c r="C58" s="303"/>
      <c r="D58" s="301" t="s">
        <v>5531</v>
      </c>
      <c r="E58" s="301"/>
      <c r="F58" s="301"/>
      <c r="G58" s="301"/>
      <c r="H58" s="301"/>
      <c r="I58" s="301"/>
      <c r="J58" s="301"/>
      <c r="K58" s="299"/>
    </row>
    <row r="59" s="1" customFormat="1" ht="15" customHeight="1">
      <c r="B59" s="297"/>
      <c r="C59" s="303"/>
      <c r="D59" s="301" t="s">
        <v>5532</v>
      </c>
      <c r="E59" s="301"/>
      <c r="F59" s="301"/>
      <c r="G59" s="301"/>
      <c r="H59" s="301"/>
      <c r="I59" s="301"/>
      <c r="J59" s="301"/>
      <c r="K59" s="299"/>
    </row>
    <row r="60" s="1" customFormat="1" ht="15" customHeight="1">
      <c r="B60" s="297"/>
      <c r="C60" s="303"/>
      <c r="D60" s="301" t="s">
        <v>5533</v>
      </c>
      <c r="E60" s="301"/>
      <c r="F60" s="301"/>
      <c r="G60" s="301"/>
      <c r="H60" s="301"/>
      <c r="I60" s="301"/>
      <c r="J60" s="301"/>
      <c r="K60" s="299"/>
    </row>
    <row r="61" s="1" customFormat="1" ht="15" customHeight="1">
      <c r="B61" s="297"/>
      <c r="C61" s="303"/>
      <c r="D61" s="301" t="s">
        <v>5534</v>
      </c>
      <c r="E61" s="301"/>
      <c r="F61" s="301"/>
      <c r="G61" s="301"/>
      <c r="H61" s="301"/>
      <c r="I61" s="301"/>
      <c r="J61" s="301"/>
      <c r="K61" s="299"/>
    </row>
    <row r="62" s="1" customFormat="1" ht="15" customHeight="1">
      <c r="B62" s="297"/>
      <c r="C62" s="303"/>
      <c r="D62" s="306" t="s">
        <v>5535</v>
      </c>
      <c r="E62" s="306"/>
      <c r="F62" s="306"/>
      <c r="G62" s="306"/>
      <c r="H62" s="306"/>
      <c r="I62" s="306"/>
      <c r="J62" s="306"/>
      <c r="K62" s="299"/>
    </row>
    <row r="63" s="1" customFormat="1" ht="15" customHeight="1">
      <c r="B63" s="297"/>
      <c r="C63" s="303"/>
      <c r="D63" s="301" t="s">
        <v>5536</v>
      </c>
      <c r="E63" s="301"/>
      <c r="F63" s="301"/>
      <c r="G63" s="301"/>
      <c r="H63" s="301"/>
      <c r="I63" s="301"/>
      <c r="J63" s="301"/>
      <c r="K63" s="299"/>
    </row>
    <row r="64" s="1" customFormat="1" ht="12.75" customHeight="1">
      <c r="B64" s="297"/>
      <c r="C64" s="303"/>
      <c r="D64" s="303"/>
      <c r="E64" s="307"/>
      <c r="F64" s="303"/>
      <c r="G64" s="303"/>
      <c r="H64" s="303"/>
      <c r="I64" s="303"/>
      <c r="J64" s="303"/>
      <c r="K64" s="299"/>
    </row>
    <row r="65" s="1" customFormat="1" ht="15" customHeight="1">
      <c r="B65" s="297"/>
      <c r="C65" s="303"/>
      <c r="D65" s="301" t="s">
        <v>5537</v>
      </c>
      <c r="E65" s="301"/>
      <c r="F65" s="301"/>
      <c r="G65" s="301"/>
      <c r="H65" s="301"/>
      <c r="I65" s="301"/>
      <c r="J65" s="301"/>
      <c r="K65" s="299"/>
    </row>
    <row r="66" s="1" customFormat="1" ht="15" customHeight="1">
      <c r="B66" s="297"/>
      <c r="C66" s="303"/>
      <c r="D66" s="306" t="s">
        <v>5538</v>
      </c>
      <c r="E66" s="306"/>
      <c r="F66" s="306"/>
      <c r="G66" s="306"/>
      <c r="H66" s="306"/>
      <c r="I66" s="306"/>
      <c r="J66" s="306"/>
      <c r="K66" s="299"/>
    </row>
    <row r="67" s="1" customFormat="1" ht="15" customHeight="1">
      <c r="B67" s="297"/>
      <c r="C67" s="303"/>
      <c r="D67" s="301" t="s">
        <v>5539</v>
      </c>
      <c r="E67" s="301"/>
      <c r="F67" s="301"/>
      <c r="G67" s="301"/>
      <c r="H67" s="301"/>
      <c r="I67" s="301"/>
      <c r="J67" s="301"/>
      <c r="K67" s="299"/>
    </row>
    <row r="68" s="1" customFormat="1" ht="15" customHeight="1">
      <c r="B68" s="297"/>
      <c r="C68" s="303"/>
      <c r="D68" s="301" t="s">
        <v>5540</v>
      </c>
      <c r="E68" s="301"/>
      <c r="F68" s="301"/>
      <c r="G68" s="301"/>
      <c r="H68" s="301"/>
      <c r="I68" s="301"/>
      <c r="J68" s="301"/>
      <c r="K68" s="299"/>
    </row>
    <row r="69" s="1" customFormat="1" ht="15" customHeight="1">
      <c r="B69" s="297"/>
      <c r="C69" s="303"/>
      <c r="D69" s="301" t="s">
        <v>5541</v>
      </c>
      <c r="E69" s="301"/>
      <c r="F69" s="301"/>
      <c r="G69" s="301"/>
      <c r="H69" s="301"/>
      <c r="I69" s="301"/>
      <c r="J69" s="301"/>
      <c r="K69" s="299"/>
    </row>
    <row r="70" s="1" customFormat="1" ht="15" customHeight="1">
      <c r="B70" s="297"/>
      <c r="C70" s="303"/>
      <c r="D70" s="301" t="s">
        <v>5542</v>
      </c>
      <c r="E70" s="301"/>
      <c r="F70" s="301"/>
      <c r="G70" s="301"/>
      <c r="H70" s="301"/>
      <c r="I70" s="301"/>
      <c r="J70" s="301"/>
      <c r="K70" s="299"/>
    </row>
    <row r="71" s="1" customFormat="1" ht="12.75" customHeight="1">
      <c r="B71" s="308"/>
      <c r="C71" s="309"/>
      <c r="D71" s="309"/>
      <c r="E71" s="309"/>
      <c r="F71" s="309"/>
      <c r="G71" s="309"/>
      <c r="H71" s="309"/>
      <c r="I71" s="309"/>
      <c r="J71" s="309"/>
      <c r="K71" s="310"/>
    </row>
    <row r="72" s="1" customFormat="1" ht="18.75" customHeight="1">
      <c r="B72" s="311"/>
      <c r="C72" s="311"/>
      <c r="D72" s="311"/>
      <c r="E72" s="311"/>
      <c r="F72" s="311"/>
      <c r="G72" s="311"/>
      <c r="H72" s="311"/>
      <c r="I72" s="311"/>
      <c r="J72" s="311"/>
      <c r="K72" s="312"/>
    </row>
    <row r="73" s="1" customFormat="1" ht="18.75" customHeight="1">
      <c r="B73" s="312"/>
      <c r="C73" s="312"/>
      <c r="D73" s="312"/>
      <c r="E73" s="312"/>
      <c r="F73" s="312"/>
      <c r="G73" s="312"/>
      <c r="H73" s="312"/>
      <c r="I73" s="312"/>
      <c r="J73" s="312"/>
      <c r="K73" s="312"/>
    </row>
    <row r="74" s="1" customFormat="1" ht="7.5" customHeight="1">
      <c r="B74" s="313"/>
      <c r="C74" s="314"/>
      <c r="D74" s="314"/>
      <c r="E74" s="314"/>
      <c r="F74" s="314"/>
      <c r="G74" s="314"/>
      <c r="H74" s="314"/>
      <c r="I74" s="314"/>
      <c r="J74" s="314"/>
      <c r="K74" s="315"/>
    </row>
    <row r="75" s="1" customFormat="1" ht="45" customHeight="1">
      <c r="B75" s="316"/>
      <c r="C75" s="317" t="s">
        <v>5543</v>
      </c>
      <c r="D75" s="317"/>
      <c r="E75" s="317"/>
      <c r="F75" s="317"/>
      <c r="G75" s="317"/>
      <c r="H75" s="317"/>
      <c r="I75" s="317"/>
      <c r="J75" s="317"/>
      <c r="K75" s="318"/>
    </row>
    <row r="76" s="1" customFormat="1" ht="17.25" customHeight="1">
      <c r="B76" s="316"/>
      <c r="C76" s="319" t="s">
        <v>5544</v>
      </c>
      <c r="D76" s="319"/>
      <c r="E76" s="319"/>
      <c r="F76" s="319" t="s">
        <v>5545</v>
      </c>
      <c r="G76" s="320"/>
      <c r="H76" s="319" t="s">
        <v>60</v>
      </c>
      <c r="I76" s="319" t="s">
        <v>63</v>
      </c>
      <c r="J76" s="319" t="s">
        <v>5546</v>
      </c>
      <c r="K76" s="318"/>
    </row>
    <row r="77" s="1" customFormat="1" ht="17.25" customHeight="1">
      <c r="B77" s="316"/>
      <c r="C77" s="321" t="s">
        <v>5547</v>
      </c>
      <c r="D77" s="321"/>
      <c r="E77" s="321"/>
      <c r="F77" s="322" t="s">
        <v>5548</v>
      </c>
      <c r="G77" s="323"/>
      <c r="H77" s="321"/>
      <c r="I77" s="321"/>
      <c r="J77" s="321" t="s">
        <v>5549</v>
      </c>
      <c r="K77" s="318"/>
    </row>
    <row r="78" s="1" customFormat="1" ht="5.25" customHeight="1">
      <c r="B78" s="316"/>
      <c r="C78" s="324"/>
      <c r="D78" s="324"/>
      <c r="E78" s="324"/>
      <c r="F78" s="324"/>
      <c r="G78" s="325"/>
      <c r="H78" s="324"/>
      <c r="I78" s="324"/>
      <c r="J78" s="324"/>
      <c r="K78" s="318"/>
    </row>
    <row r="79" s="1" customFormat="1" ht="15" customHeight="1">
      <c r="B79" s="316"/>
      <c r="C79" s="304" t="s">
        <v>59</v>
      </c>
      <c r="D79" s="326"/>
      <c r="E79" s="326"/>
      <c r="F79" s="327" t="s">
        <v>5550</v>
      </c>
      <c r="G79" s="328"/>
      <c r="H79" s="304" t="s">
        <v>5551</v>
      </c>
      <c r="I79" s="304" t="s">
        <v>5552</v>
      </c>
      <c r="J79" s="304">
        <v>20</v>
      </c>
      <c r="K79" s="318"/>
    </row>
    <row r="80" s="1" customFormat="1" ht="15" customHeight="1">
      <c r="B80" s="316"/>
      <c r="C80" s="304" t="s">
        <v>5553</v>
      </c>
      <c r="D80" s="304"/>
      <c r="E80" s="304"/>
      <c r="F80" s="327" t="s">
        <v>5550</v>
      </c>
      <c r="G80" s="328"/>
      <c r="H80" s="304" t="s">
        <v>5554</v>
      </c>
      <c r="I80" s="304" t="s">
        <v>5552</v>
      </c>
      <c r="J80" s="304">
        <v>120</v>
      </c>
      <c r="K80" s="318"/>
    </row>
    <row r="81" s="1" customFormat="1" ht="15" customHeight="1">
      <c r="B81" s="329"/>
      <c r="C81" s="304" t="s">
        <v>5555</v>
      </c>
      <c r="D81" s="304"/>
      <c r="E81" s="304"/>
      <c r="F81" s="327" t="s">
        <v>5556</v>
      </c>
      <c r="G81" s="328"/>
      <c r="H81" s="304" t="s">
        <v>5557</v>
      </c>
      <c r="I81" s="304" t="s">
        <v>5552</v>
      </c>
      <c r="J81" s="304">
        <v>50</v>
      </c>
      <c r="K81" s="318"/>
    </row>
    <row r="82" s="1" customFormat="1" ht="15" customHeight="1">
      <c r="B82" s="329"/>
      <c r="C82" s="304" t="s">
        <v>5558</v>
      </c>
      <c r="D82" s="304"/>
      <c r="E82" s="304"/>
      <c r="F82" s="327" t="s">
        <v>5550</v>
      </c>
      <c r="G82" s="328"/>
      <c r="H82" s="304" t="s">
        <v>5559</v>
      </c>
      <c r="I82" s="304" t="s">
        <v>5560</v>
      </c>
      <c r="J82" s="304"/>
      <c r="K82" s="318"/>
    </row>
    <row r="83" s="1" customFormat="1" ht="15" customHeight="1">
      <c r="B83" s="329"/>
      <c r="C83" s="330" t="s">
        <v>5561</v>
      </c>
      <c r="D83" s="330"/>
      <c r="E83" s="330"/>
      <c r="F83" s="331" t="s">
        <v>5556</v>
      </c>
      <c r="G83" s="330"/>
      <c r="H83" s="330" t="s">
        <v>5562</v>
      </c>
      <c r="I83" s="330" t="s">
        <v>5552</v>
      </c>
      <c r="J83" s="330">
        <v>15</v>
      </c>
      <c r="K83" s="318"/>
    </row>
    <row r="84" s="1" customFormat="1" ht="15" customHeight="1">
      <c r="B84" s="329"/>
      <c r="C84" s="330" t="s">
        <v>5563</v>
      </c>
      <c r="D84" s="330"/>
      <c r="E84" s="330"/>
      <c r="F84" s="331" t="s">
        <v>5556</v>
      </c>
      <c r="G84" s="330"/>
      <c r="H84" s="330" t="s">
        <v>5564</v>
      </c>
      <c r="I84" s="330" t="s">
        <v>5552</v>
      </c>
      <c r="J84" s="330">
        <v>15</v>
      </c>
      <c r="K84" s="318"/>
    </row>
    <row r="85" s="1" customFormat="1" ht="15" customHeight="1">
      <c r="B85" s="329"/>
      <c r="C85" s="330" t="s">
        <v>5565</v>
      </c>
      <c r="D85" s="330"/>
      <c r="E85" s="330"/>
      <c r="F85" s="331" t="s">
        <v>5556</v>
      </c>
      <c r="G85" s="330"/>
      <c r="H85" s="330" t="s">
        <v>5566</v>
      </c>
      <c r="I85" s="330" t="s">
        <v>5552</v>
      </c>
      <c r="J85" s="330">
        <v>20</v>
      </c>
      <c r="K85" s="318"/>
    </row>
    <row r="86" s="1" customFormat="1" ht="15" customHeight="1">
      <c r="B86" s="329"/>
      <c r="C86" s="330" t="s">
        <v>5567</v>
      </c>
      <c r="D86" s="330"/>
      <c r="E86" s="330"/>
      <c r="F86" s="331" t="s">
        <v>5556</v>
      </c>
      <c r="G86" s="330"/>
      <c r="H86" s="330" t="s">
        <v>5568</v>
      </c>
      <c r="I86" s="330" t="s">
        <v>5552</v>
      </c>
      <c r="J86" s="330">
        <v>20</v>
      </c>
      <c r="K86" s="318"/>
    </row>
    <row r="87" s="1" customFormat="1" ht="15" customHeight="1">
      <c r="B87" s="329"/>
      <c r="C87" s="304" t="s">
        <v>5569</v>
      </c>
      <c r="D87" s="304"/>
      <c r="E87" s="304"/>
      <c r="F87" s="327" t="s">
        <v>5556</v>
      </c>
      <c r="G87" s="328"/>
      <c r="H87" s="304" t="s">
        <v>5570</v>
      </c>
      <c r="I87" s="304" t="s">
        <v>5552</v>
      </c>
      <c r="J87" s="304">
        <v>50</v>
      </c>
      <c r="K87" s="318"/>
    </row>
    <row r="88" s="1" customFormat="1" ht="15" customHeight="1">
      <c r="B88" s="329"/>
      <c r="C88" s="304" t="s">
        <v>5571</v>
      </c>
      <c r="D88" s="304"/>
      <c r="E88" s="304"/>
      <c r="F88" s="327" t="s">
        <v>5556</v>
      </c>
      <c r="G88" s="328"/>
      <c r="H88" s="304" t="s">
        <v>5572</v>
      </c>
      <c r="I88" s="304" t="s">
        <v>5552</v>
      </c>
      <c r="J88" s="304">
        <v>20</v>
      </c>
      <c r="K88" s="318"/>
    </row>
    <row r="89" s="1" customFormat="1" ht="15" customHeight="1">
      <c r="B89" s="329"/>
      <c r="C89" s="304" t="s">
        <v>5573</v>
      </c>
      <c r="D89" s="304"/>
      <c r="E89" s="304"/>
      <c r="F89" s="327" t="s">
        <v>5556</v>
      </c>
      <c r="G89" s="328"/>
      <c r="H89" s="304" t="s">
        <v>5574</v>
      </c>
      <c r="I89" s="304" t="s">
        <v>5552</v>
      </c>
      <c r="J89" s="304">
        <v>20</v>
      </c>
      <c r="K89" s="318"/>
    </row>
    <row r="90" s="1" customFormat="1" ht="15" customHeight="1">
      <c r="B90" s="329"/>
      <c r="C90" s="304" t="s">
        <v>5575</v>
      </c>
      <c r="D90" s="304"/>
      <c r="E90" s="304"/>
      <c r="F90" s="327" t="s">
        <v>5556</v>
      </c>
      <c r="G90" s="328"/>
      <c r="H90" s="304" t="s">
        <v>5576</v>
      </c>
      <c r="I90" s="304" t="s">
        <v>5552</v>
      </c>
      <c r="J90" s="304">
        <v>50</v>
      </c>
      <c r="K90" s="318"/>
    </row>
    <row r="91" s="1" customFormat="1" ht="15" customHeight="1">
      <c r="B91" s="329"/>
      <c r="C91" s="304" t="s">
        <v>5577</v>
      </c>
      <c r="D91" s="304"/>
      <c r="E91" s="304"/>
      <c r="F91" s="327" t="s">
        <v>5556</v>
      </c>
      <c r="G91" s="328"/>
      <c r="H91" s="304" t="s">
        <v>5577</v>
      </c>
      <c r="I91" s="304" t="s">
        <v>5552</v>
      </c>
      <c r="J91" s="304">
        <v>50</v>
      </c>
      <c r="K91" s="318"/>
    </row>
    <row r="92" s="1" customFormat="1" ht="15" customHeight="1">
      <c r="B92" s="329"/>
      <c r="C92" s="304" t="s">
        <v>5578</v>
      </c>
      <c r="D92" s="304"/>
      <c r="E92" s="304"/>
      <c r="F92" s="327" t="s">
        <v>5556</v>
      </c>
      <c r="G92" s="328"/>
      <c r="H92" s="304" t="s">
        <v>5579</v>
      </c>
      <c r="I92" s="304" t="s">
        <v>5552</v>
      </c>
      <c r="J92" s="304">
        <v>255</v>
      </c>
      <c r="K92" s="318"/>
    </row>
    <row r="93" s="1" customFormat="1" ht="15" customHeight="1">
      <c r="B93" s="329"/>
      <c r="C93" s="304" t="s">
        <v>5580</v>
      </c>
      <c r="D93" s="304"/>
      <c r="E93" s="304"/>
      <c r="F93" s="327" t="s">
        <v>5550</v>
      </c>
      <c r="G93" s="328"/>
      <c r="H93" s="304" t="s">
        <v>5581</v>
      </c>
      <c r="I93" s="304" t="s">
        <v>5582</v>
      </c>
      <c r="J93" s="304"/>
      <c r="K93" s="318"/>
    </row>
    <row r="94" s="1" customFormat="1" ht="15" customHeight="1">
      <c r="B94" s="329"/>
      <c r="C94" s="304" t="s">
        <v>5583</v>
      </c>
      <c r="D94" s="304"/>
      <c r="E94" s="304"/>
      <c r="F94" s="327" t="s">
        <v>5550</v>
      </c>
      <c r="G94" s="328"/>
      <c r="H94" s="304" t="s">
        <v>5584</v>
      </c>
      <c r="I94" s="304" t="s">
        <v>5585</v>
      </c>
      <c r="J94" s="304"/>
      <c r="K94" s="318"/>
    </row>
    <row r="95" s="1" customFormat="1" ht="15" customHeight="1">
      <c r="B95" s="329"/>
      <c r="C95" s="304" t="s">
        <v>5586</v>
      </c>
      <c r="D95" s="304"/>
      <c r="E95" s="304"/>
      <c r="F95" s="327" t="s">
        <v>5550</v>
      </c>
      <c r="G95" s="328"/>
      <c r="H95" s="304" t="s">
        <v>5586</v>
      </c>
      <c r="I95" s="304" t="s">
        <v>5585</v>
      </c>
      <c r="J95" s="304"/>
      <c r="K95" s="318"/>
    </row>
    <row r="96" s="1" customFormat="1" ht="15" customHeight="1">
      <c r="B96" s="329"/>
      <c r="C96" s="304" t="s">
        <v>44</v>
      </c>
      <c r="D96" s="304"/>
      <c r="E96" s="304"/>
      <c r="F96" s="327" t="s">
        <v>5550</v>
      </c>
      <c r="G96" s="328"/>
      <c r="H96" s="304" t="s">
        <v>5587</v>
      </c>
      <c r="I96" s="304" t="s">
        <v>5585</v>
      </c>
      <c r="J96" s="304"/>
      <c r="K96" s="318"/>
    </row>
    <row r="97" s="1" customFormat="1" ht="15" customHeight="1">
      <c r="B97" s="329"/>
      <c r="C97" s="304" t="s">
        <v>54</v>
      </c>
      <c r="D97" s="304"/>
      <c r="E97" s="304"/>
      <c r="F97" s="327" t="s">
        <v>5550</v>
      </c>
      <c r="G97" s="328"/>
      <c r="H97" s="304" t="s">
        <v>5588</v>
      </c>
      <c r="I97" s="304" t="s">
        <v>5585</v>
      </c>
      <c r="J97" s="304"/>
      <c r="K97" s="318"/>
    </row>
    <row r="98" s="1" customFormat="1" ht="15" customHeight="1">
      <c r="B98" s="332"/>
      <c r="C98" s="333"/>
      <c r="D98" s="333"/>
      <c r="E98" s="333"/>
      <c r="F98" s="333"/>
      <c r="G98" s="333"/>
      <c r="H98" s="333"/>
      <c r="I98" s="333"/>
      <c r="J98" s="333"/>
      <c r="K98" s="334"/>
    </row>
    <row r="99" s="1" customFormat="1" ht="18.75" customHeight="1">
      <c r="B99" s="335"/>
      <c r="C99" s="336"/>
      <c r="D99" s="336"/>
      <c r="E99" s="336"/>
      <c r="F99" s="336"/>
      <c r="G99" s="336"/>
      <c r="H99" s="336"/>
      <c r="I99" s="336"/>
      <c r="J99" s="336"/>
      <c r="K99" s="335"/>
    </row>
    <row r="100" s="1" customFormat="1" ht="18.75" customHeight="1">
      <c r="B100" s="312"/>
      <c r="C100" s="312"/>
      <c r="D100" s="312"/>
      <c r="E100" s="312"/>
      <c r="F100" s="312"/>
      <c r="G100" s="312"/>
      <c r="H100" s="312"/>
      <c r="I100" s="312"/>
      <c r="J100" s="312"/>
      <c r="K100" s="312"/>
    </row>
    <row r="101" s="1" customFormat="1" ht="7.5" customHeight="1">
      <c r="B101" s="313"/>
      <c r="C101" s="314"/>
      <c r="D101" s="314"/>
      <c r="E101" s="314"/>
      <c r="F101" s="314"/>
      <c r="G101" s="314"/>
      <c r="H101" s="314"/>
      <c r="I101" s="314"/>
      <c r="J101" s="314"/>
      <c r="K101" s="315"/>
    </row>
    <row r="102" s="1" customFormat="1" ht="45" customHeight="1">
      <c r="B102" s="316"/>
      <c r="C102" s="317" t="s">
        <v>5589</v>
      </c>
      <c r="D102" s="317"/>
      <c r="E102" s="317"/>
      <c r="F102" s="317"/>
      <c r="G102" s="317"/>
      <c r="H102" s="317"/>
      <c r="I102" s="317"/>
      <c r="J102" s="317"/>
      <c r="K102" s="318"/>
    </row>
    <row r="103" s="1" customFormat="1" ht="17.25" customHeight="1">
      <c r="B103" s="316"/>
      <c r="C103" s="319" t="s">
        <v>5544</v>
      </c>
      <c r="D103" s="319"/>
      <c r="E103" s="319"/>
      <c r="F103" s="319" t="s">
        <v>5545</v>
      </c>
      <c r="G103" s="320"/>
      <c r="H103" s="319" t="s">
        <v>60</v>
      </c>
      <c r="I103" s="319" t="s">
        <v>63</v>
      </c>
      <c r="J103" s="319" t="s">
        <v>5546</v>
      </c>
      <c r="K103" s="318"/>
    </row>
    <row r="104" s="1" customFormat="1" ht="17.25" customHeight="1">
      <c r="B104" s="316"/>
      <c r="C104" s="321" t="s">
        <v>5547</v>
      </c>
      <c r="D104" s="321"/>
      <c r="E104" s="321"/>
      <c r="F104" s="322" t="s">
        <v>5548</v>
      </c>
      <c r="G104" s="323"/>
      <c r="H104" s="321"/>
      <c r="I104" s="321"/>
      <c r="J104" s="321" t="s">
        <v>5549</v>
      </c>
      <c r="K104" s="318"/>
    </row>
    <row r="105" s="1" customFormat="1" ht="5.25" customHeight="1">
      <c r="B105" s="316"/>
      <c r="C105" s="319"/>
      <c r="D105" s="319"/>
      <c r="E105" s="319"/>
      <c r="F105" s="319"/>
      <c r="G105" s="337"/>
      <c r="H105" s="319"/>
      <c r="I105" s="319"/>
      <c r="J105" s="319"/>
      <c r="K105" s="318"/>
    </row>
    <row r="106" s="1" customFormat="1" ht="15" customHeight="1">
      <c r="B106" s="316"/>
      <c r="C106" s="304" t="s">
        <v>59</v>
      </c>
      <c r="D106" s="326"/>
      <c r="E106" s="326"/>
      <c r="F106" s="327" t="s">
        <v>5550</v>
      </c>
      <c r="G106" s="304"/>
      <c r="H106" s="304" t="s">
        <v>5590</v>
      </c>
      <c r="I106" s="304" t="s">
        <v>5552</v>
      </c>
      <c r="J106" s="304">
        <v>20</v>
      </c>
      <c r="K106" s="318"/>
    </row>
    <row r="107" s="1" customFormat="1" ht="15" customHeight="1">
      <c r="B107" s="316"/>
      <c r="C107" s="304" t="s">
        <v>5553</v>
      </c>
      <c r="D107" s="304"/>
      <c r="E107" s="304"/>
      <c r="F107" s="327" t="s">
        <v>5550</v>
      </c>
      <c r="G107" s="304"/>
      <c r="H107" s="304" t="s">
        <v>5590</v>
      </c>
      <c r="I107" s="304" t="s">
        <v>5552</v>
      </c>
      <c r="J107" s="304">
        <v>120</v>
      </c>
      <c r="K107" s="318"/>
    </row>
    <row r="108" s="1" customFormat="1" ht="15" customHeight="1">
      <c r="B108" s="329"/>
      <c r="C108" s="304" t="s">
        <v>5555</v>
      </c>
      <c r="D108" s="304"/>
      <c r="E108" s="304"/>
      <c r="F108" s="327" t="s">
        <v>5556</v>
      </c>
      <c r="G108" s="304"/>
      <c r="H108" s="304" t="s">
        <v>5590</v>
      </c>
      <c r="I108" s="304" t="s">
        <v>5552</v>
      </c>
      <c r="J108" s="304">
        <v>50</v>
      </c>
      <c r="K108" s="318"/>
    </row>
    <row r="109" s="1" customFormat="1" ht="15" customHeight="1">
      <c r="B109" s="329"/>
      <c r="C109" s="304" t="s">
        <v>5558</v>
      </c>
      <c r="D109" s="304"/>
      <c r="E109" s="304"/>
      <c r="F109" s="327" t="s">
        <v>5550</v>
      </c>
      <c r="G109" s="304"/>
      <c r="H109" s="304" t="s">
        <v>5590</v>
      </c>
      <c r="I109" s="304" t="s">
        <v>5560</v>
      </c>
      <c r="J109" s="304"/>
      <c r="K109" s="318"/>
    </row>
    <row r="110" s="1" customFormat="1" ht="15" customHeight="1">
      <c r="B110" s="329"/>
      <c r="C110" s="304" t="s">
        <v>5569</v>
      </c>
      <c r="D110" s="304"/>
      <c r="E110" s="304"/>
      <c r="F110" s="327" t="s">
        <v>5556</v>
      </c>
      <c r="G110" s="304"/>
      <c r="H110" s="304" t="s">
        <v>5590</v>
      </c>
      <c r="I110" s="304" t="s">
        <v>5552</v>
      </c>
      <c r="J110" s="304">
        <v>50</v>
      </c>
      <c r="K110" s="318"/>
    </row>
    <row r="111" s="1" customFormat="1" ht="15" customHeight="1">
      <c r="B111" s="329"/>
      <c r="C111" s="304" t="s">
        <v>5577</v>
      </c>
      <c r="D111" s="304"/>
      <c r="E111" s="304"/>
      <c r="F111" s="327" t="s">
        <v>5556</v>
      </c>
      <c r="G111" s="304"/>
      <c r="H111" s="304" t="s">
        <v>5590</v>
      </c>
      <c r="I111" s="304" t="s">
        <v>5552</v>
      </c>
      <c r="J111" s="304">
        <v>50</v>
      </c>
      <c r="K111" s="318"/>
    </row>
    <row r="112" s="1" customFormat="1" ht="15" customHeight="1">
      <c r="B112" s="329"/>
      <c r="C112" s="304" t="s">
        <v>5575</v>
      </c>
      <c r="D112" s="304"/>
      <c r="E112" s="304"/>
      <c r="F112" s="327" t="s">
        <v>5556</v>
      </c>
      <c r="G112" s="304"/>
      <c r="H112" s="304" t="s">
        <v>5590</v>
      </c>
      <c r="I112" s="304" t="s">
        <v>5552</v>
      </c>
      <c r="J112" s="304">
        <v>50</v>
      </c>
      <c r="K112" s="318"/>
    </row>
    <row r="113" s="1" customFormat="1" ht="15" customHeight="1">
      <c r="B113" s="329"/>
      <c r="C113" s="304" t="s">
        <v>59</v>
      </c>
      <c r="D113" s="304"/>
      <c r="E113" s="304"/>
      <c r="F113" s="327" t="s">
        <v>5550</v>
      </c>
      <c r="G113" s="304"/>
      <c r="H113" s="304" t="s">
        <v>5591</v>
      </c>
      <c r="I113" s="304" t="s">
        <v>5552</v>
      </c>
      <c r="J113" s="304">
        <v>20</v>
      </c>
      <c r="K113" s="318"/>
    </row>
    <row r="114" s="1" customFormat="1" ht="15" customHeight="1">
      <c r="B114" s="329"/>
      <c r="C114" s="304" t="s">
        <v>5592</v>
      </c>
      <c r="D114" s="304"/>
      <c r="E114" s="304"/>
      <c r="F114" s="327" t="s">
        <v>5550</v>
      </c>
      <c r="G114" s="304"/>
      <c r="H114" s="304" t="s">
        <v>5593</v>
      </c>
      <c r="I114" s="304" t="s">
        <v>5552</v>
      </c>
      <c r="J114" s="304">
        <v>120</v>
      </c>
      <c r="K114" s="318"/>
    </row>
    <row r="115" s="1" customFormat="1" ht="15" customHeight="1">
      <c r="B115" s="329"/>
      <c r="C115" s="304" t="s">
        <v>44</v>
      </c>
      <c r="D115" s="304"/>
      <c r="E115" s="304"/>
      <c r="F115" s="327" t="s">
        <v>5550</v>
      </c>
      <c r="G115" s="304"/>
      <c r="H115" s="304" t="s">
        <v>5594</v>
      </c>
      <c r="I115" s="304" t="s">
        <v>5585</v>
      </c>
      <c r="J115" s="304"/>
      <c r="K115" s="318"/>
    </row>
    <row r="116" s="1" customFormat="1" ht="15" customHeight="1">
      <c r="B116" s="329"/>
      <c r="C116" s="304" t="s">
        <v>54</v>
      </c>
      <c r="D116" s="304"/>
      <c r="E116" s="304"/>
      <c r="F116" s="327" t="s">
        <v>5550</v>
      </c>
      <c r="G116" s="304"/>
      <c r="H116" s="304" t="s">
        <v>5595</v>
      </c>
      <c r="I116" s="304" t="s">
        <v>5585</v>
      </c>
      <c r="J116" s="304"/>
      <c r="K116" s="318"/>
    </row>
    <row r="117" s="1" customFormat="1" ht="15" customHeight="1">
      <c r="B117" s="329"/>
      <c r="C117" s="304" t="s">
        <v>63</v>
      </c>
      <c r="D117" s="304"/>
      <c r="E117" s="304"/>
      <c r="F117" s="327" t="s">
        <v>5550</v>
      </c>
      <c r="G117" s="304"/>
      <c r="H117" s="304" t="s">
        <v>5596</v>
      </c>
      <c r="I117" s="304" t="s">
        <v>5597</v>
      </c>
      <c r="J117" s="304"/>
      <c r="K117" s="318"/>
    </row>
    <row r="118" s="1" customFormat="1" ht="15" customHeight="1">
      <c r="B118" s="332"/>
      <c r="C118" s="338"/>
      <c r="D118" s="338"/>
      <c r="E118" s="338"/>
      <c r="F118" s="338"/>
      <c r="G118" s="338"/>
      <c r="H118" s="338"/>
      <c r="I118" s="338"/>
      <c r="J118" s="338"/>
      <c r="K118" s="334"/>
    </row>
    <row r="119" s="1" customFormat="1" ht="18.75" customHeight="1">
      <c r="B119" s="339"/>
      <c r="C119" s="340"/>
      <c r="D119" s="340"/>
      <c r="E119" s="340"/>
      <c r="F119" s="341"/>
      <c r="G119" s="340"/>
      <c r="H119" s="340"/>
      <c r="I119" s="340"/>
      <c r="J119" s="340"/>
      <c r="K119" s="339"/>
    </row>
    <row r="120" s="1" customFormat="1" ht="18.75" customHeight="1">
      <c r="B120" s="312"/>
      <c r="C120" s="312"/>
      <c r="D120" s="312"/>
      <c r="E120" s="312"/>
      <c r="F120" s="312"/>
      <c r="G120" s="312"/>
      <c r="H120" s="312"/>
      <c r="I120" s="312"/>
      <c r="J120" s="312"/>
      <c r="K120" s="312"/>
    </row>
    <row r="121" s="1" customFormat="1" ht="7.5" customHeight="1">
      <c r="B121" s="342"/>
      <c r="C121" s="343"/>
      <c r="D121" s="343"/>
      <c r="E121" s="343"/>
      <c r="F121" s="343"/>
      <c r="G121" s="343"/>
      <c r="H121" s="343"/>
      <c r="I121" s="343"/>
      <c r="J121" s="343"/>
      <c r="K121" s="344"/>
    </row>
    <row r="122" s="1" customFormat="1" ht="45" customHeight="1">
      <c r="B122" s="345"/>
      <c r="C122" s="295" t="s">
        <v>5598</v>
      </c>
      <c r="D122" s="295"/>
      <c r="E122" s="295"/>
      <c r="F122" s="295"/>
      <c r="G122" s="295"/>
      <c r="H122" s="295"/>
      <c r="I122" s="295"/>
      <c r="J122" s="295"/>
      <c r="K122" s="346"/>
    </row>
    <row r="123" s="1" customFormat="1" ht="17.25" customHeight="1">
      <c r="B123" s="347"/>
      <c r="C123" s="319" t="s">
        <v>5544</v>
      </c>
      <c r="D123" s="319"/>
      <c r="E123" s="319"/>
      <c r="F123" s="319" t="s">
        <v>5545</v>
      </c>
      <c r="G123" s="320"/>
      <c r="H123" s="319" t="s">
        <v>60</v>
      </c>
      <c r="I123" s="319" t="s">
        <v>63</v>
      </c>
      <c r="J123" s="319" t="s">
        <v>5546</v>
      </c>
      <c r="K123" s="348"/>
    </row>
    <row r="124" s="1" customFormat="1" ht="17.25" customHeight="1">
      <c r="B124" s="347"/>
      <c r="C124" s="321" t="s">
        <v>5547</v>
      </c>
      <c r="D124" s="321"/>
      <c r="E124" s="321"/>
      <c r="F124" s="322" t="s">
        <v>5548</v>
      </c>
      <c r="G124" s="323"/>
      <c r="H124" s="321"/>
      <c r="I124" s="321"/>
      <c r="J124" s="321" t="s">
        <v>5549</v>
      </c>
      <c r="K124" s="348"/>
    </row>
    <row r="125" s="1" customFormat="1" ht="5.25" customHeight="1">
      <c r="B125" s="349"/>
      <c r="C125" s="324"/>
      <c r="D125" s="324"/>
      <c r="E125" s="324"/>
      <c r="F125" s="324"/>
      <c r="G125" s="350"/>
      <c r="H125" s="324"/>
      <c r="I125" s="324"/>
      <c r="J125" s="324"/>
      <c r="K125" s="351"/>
    </row>
    <row r="126" s="1" customFormat="1" ht="15" customHeight="1">
      <c r="B126" s="349"/>
      <c r="C126" s="304" t="s">
        <v>5553</v>
      </c>
      <c r="D126" s="326"/>
      <c r="E126" s="326"/>
      <c r="F126" s="327" t="s">
        <v>5550</v>
      </c>
      <c r="G126" s="304"/>
      <c r="H126" s="304" t="s">
        <v>5590</v>
      </c>
      <c r="I126" s="304" t="s">
        <v>5552</v>
      </c>
      <c r="J126" s="304">
        <v>120</v>
      </c>
      <c r="K126" s="352"/>
    </row>
    <row r="127" s="1" customFormat="1" ht="15" customHeight="1">
      <c r="B127" s="349"/>
      <c r="C127" s="304" t="s">
        <v>5599</v>
      </c>
      <c r="D127" s="304"/>
      <c r="E127" s="304"/>
      <c r="F127" s="327" t="s">
        <v>5550</v>
      </c>
      <c r="G127" s="304"/>
      <c r="H127" s="304" t="s">
        <v>5600</v>
      </c>
      <c r="I127" s="304" t="s">
        <v>5552</v>
      </c>
      <c r="J127" s="304" t="s">
        <v>5601</v>
      </c>
      <c r="K127" s="352"/>
    </row>
    <row r="128" s="1" customFormat="1" ht="15" customHeight="1">
      <c r="B128" s="349"/>
      <c r="C128" s="304" t="s">
        <v>5498</v>
      </c>
      <c r="D128" s="304"/>
      <c r="E128" s="304"/>
      <c r="F128" s="327" t="s">
        <v>5550</v>
      </c>
      <c r="G128" s="304"/>
      <c r="H128" s="304" t="s">
        <v>5602</v>
      </c>
      <c r="I128" s="304" t="s">
        <v>5552</v>
      </c>
      <c r="J128" s="304" t="s">
        <v>5601</v>
      </c>
      <c r="K128" s="352"/>
    </row>
    <row r="129" s="1" customFormat="1" ht="15" customHeight="1">
      <c r="B129" s="349"/>
      <c r="C129" s="304" t="s">
        <v>5561</v>
      </c>
      <c r="D129" s="304"/>
      <c r="E129" s="304"/>
      <c r="F129" s="327" t="s">
        <v>5556</v>
      </c>
      <c r="G129" s="304"/>
      <c r="H129" s="304" t="s">
        <v>5562</v>
      </c>
      <c r="I129" s="304" t="s">
        <v>5552</v>
      </c>
      <c r="J129" s="304">
        <v>15</v>
      </c>
      <c r="K129" s="352"/>
    </row>
    <row r="130" s="1" customFormat="1" ht="15" customHeight="1">
      <c r="B130" s="349"/>
      <c r="C130" s="330" t="s">
        <v>5563</v>
      </c>
      <c r="D130" s="330"/>
      <c r="E130" s="330"/>
      <c r="F130" s="331" t="s">
        <v>5556</v>
      </c>
      <c r="G130" s="330"/>
      <c r="H130" s="330" t="s">
        <v>5564</v>
      </c>
      <c r="I130" s="330" t="s">
        <v>5552</v>
      </c>
      <c r="J130" s="330">
        <v>15</v>
      </c>
      <c r="K130" s="352"/>
    </row>
    <row r="131" s="1" customFormat="1" ht="15" customHeight="1">
      <c r="B131" s="349"/>
      <c r="C131" s="330" t="s">
        <v>5565</v>
      </c>
      <c r="D131" s="330"/>
      <c r="E131" s="330"/>
      <c r="F131" s="331" t="s">
        <v>5556</v>
      </c>
      <c r="G131" s="330"/>
      <c r="H131" s="330" t="s">
        <v>5566</v>
      </c>
      <c r="I131" s="330" t="s">
        <v>5552</v>
      </c>
      <c r="J131" s="330">
        <v>20</v>
      </c>
      <c r="K131" s="352"/>
    </row>
    <row r="132" s="1" customFormat="1" ht="15" customHeight="1">
      <c r="B132" s="349"/>
      <c r="C132" s="330" t="s">
        <v>5567</v>
      </c>
      <c r="D132" s="330"/>
      <c r="E132" s="330"/>
      <c r="F132" s="331" t="s">
        <v>5556</v>
      </c>
      <c r="G132" s="330"/>
      <c r="H132" s="330" t="s">
        <v>5568</v>
      </c>
      <c r="I132" s="330" t="s">
        <v>5552</v>
      </c>
      <c r="J132" s="330">
        <v>20</v>
      </c>
      <c r="K132" s="352"/>
    </row>
    <row r="133" s="1" customFormat="1" ht="15" customHeight="1">
      <c r="B133" s="349"/>
      <c r="C133" s="304" t="s">
        <v>5555</v>
      </c>
      <c r="D133" s="304"/>
      <c r="E133" s="304"/>
      <c r="F133" s="327" t="s">
        <v>5556</v>
      </c>
      <c r="G133" s="304"/>
      <c r="H133" s="304" t="s">
        <v>5590</v>
      </c>
      <c r="I133" s="304" t="s">
        <v>5552</v>
      </c>
      <c r="J133" s="304">
        <v>50</v>
      </c>
      <c r="K133" s="352"/>
    </row>
    <row r="134" s="1" customFormat="1" ht="15" customHeight="1">
      <c r="B134" s="349"/>
      <c r="C134" s="304" t="s">
        <v>5569</v>
      </c>
      <c r="D134" s="304"/>
      <c r="E134" s="304"/>
      <c r="F134" s="327" t="s">
        <v>5556</v>
      </c>
      <c r="G134" s="304"/>
      <c r="H134" s="304" t="s">
        <v>5590</v>
      </c>
      <c r="I134" s="304" t="s">
        <v>5552</v>
      </c>
      <c r="J134" s="304">
        <v>50</v>
      </c>
      <c r="K134" s="352"/>
    </row>
    <row r="135" s="1" customFormat="1" ht="15" customHeight="1">
      <c r="B135" s="349"/>
      <c r="C135" s="304" t="s">
        <v>5575</v>
      </c>
      <c r="D135" s="304"/>
      <c r="E135" s="304"/>
      <c r="F135" s="327" t="s">
        <v>5556</v>
      </c>
      <c r="G135" s="304"/>
      <c r="H135" s="304" t="s">
        <v>5590</v>
      </c>
      <c r="I135" s="304" t="s">
        <v>5552</v>
      </c>
      <c r="J135" s="304">
        <v>50</v>
      </c>
      <c r="K135" s="352"/>
    </row>
    <row r="136" s="1" customFormat="1" ht="15" customHeight="1">
      <c r="B136" s="349"/>
      <c r="C136" s="304" t="s">
        <v>5577</v>
      </c>
      <c r="D136" s="304"/>
      <c r="E136" s="304"/>
      <c r="F136" s="327" t="s">
        <v>5556</v>
      </c>
      <c r="G136" s="304"/>
      <c r="H136" s="304" t="s">
        <v>5590</v>
      </c>
      <c r="I136" s="304" t="s">
        <v>5552</v>
      </c>
      <c r="J136" s="304">
        <v>50</v>
      </c>
      <c r="K136" s="352"/>
    </row>
    <row r="137" s="1" customFormat="1" ht="15" customHeight="1">
      <c r="B137" s="349"/>
      <c r="C137" s="304" t="s">
        <v>5578</v>
      </c>
      <c r="D137" s="304"/>
      <c r="E137" s="304"/>
      <c r="F137" s="327" t="s">
        <v>5556</v>
      </c>
      <c r="G137" s="304"/>
      <c r="H137" s="304" t="s">
        <v>5603</v>
      </c>
      <c r="I137" s="304" t="s">
        <v>5552</v>
      </c>
      <c r="J137" s="304">
        <v>255</v>
      </c>
      <c r="K137" s="352"/>
    </row>
    <row r="138" s="1" customFormat="1" ht="15" customHeight="1">
      <c r="B138" s="349"/>
      <c r="C138" s="304" t="s">
        <v>5580</v>
      </c>
      <c r="D138" s="304"/>
      <c r="E138" s="304"/>
      <c r="F138" s="327" t="s">
        <v>5550</v>
      </c>
      <c r="G138" s="304"/>
      <c r="H138" s="304" t="s">
        <v>5604</v>
      </c>
      <c r="I138" s="304" t="s">
        <v>5582</v>
      </c>
      <c r="J138" s="304"/>
      <c r="K138" s="352"/>
    </row>
    <row r="139" s="1" customFormat="1" ht="15" customHeight="1">
      <c r="B139" s="349"/>
      <c r="C139" s="304" t="s">
        <v>5583</v>
      </c>
      <c r="D139" s="304"/>
      <c r="E139" s="304"/>
      <c r="F139" s="327" t="s">
        <v>5550</v>
      </c>
      <c r="G139" s="304"/>
      <c r="H139" s="304" t="s">
        <v>5605</v>
      </c>
      <c r="I139" s="304" t="s">
        <v>5585</v>
      </c>
      <c r="J139" s="304"/>
      <c r="K139" s="352"/>
    </row>
    <row r="140" s="1" customFormat="1" ht="15" customHeight="1">
      <c r="B140" s="349"/>
      <c r="C140" s="304" t="s">
        <v>5586</v>
      </c>
      <c r="D140" s="304"/>
      <c r="E140" s="304"/>
      <c r="F140" s="327" t="s">
        <v>5550</v>
      </c>
      <c r="G140" s="304"/>
      <c r="H140" s="304" t="s">
        <v>5586</v>
      </c>
      <c r="I140" s="304" t="s">
        <v>5585</v>
      </c>
      <c r="J140" s="304"/>
      <c r="K140" s="352"/>
    </row>
    <row r="141" s="1" customFormat="1" ht="15" customHeight="1">
      <c r="B141" s="349"/>
      <c r="C141" s="304" t="s">
        <v>44</v>
      </c>
      <c r="D141" s="304"/>
      <c r="E141" s="304"/>
      <c r="F141" s="327" t="s">
        <v>5550</v>
      </c>
      <c r="G141" s="304"/>
      <c r="H141" s="304" t="s">
        <v>5606</v>
      </c>
      <c r="I141" s="304" t="s">
        <v>5585</v>
      </c>
      <c r="J141" s="304"/>
      <c r="K141" s="352"/>
    </row>
    <row r="142" s="1" customFormat="1" ht="15" customHeight="1">
      <c r="B142" s="349"/>
      <c r="C142" s="304" t="s">
        <v>5607</v>
      </c>
      <c r="D142" s="304"/>
      <c r="E142" s="304"/>
      <c r="F142" s="327" t="s">
        <v>5550</v>
      </c>
      <c r="G142" s="304"/>
      <c r="H142" s="304" t="s">
        <v>5608</v>
      </c>
      <c r="I142" s="304" t="s">
        <v>5585</v>
      </c>
      <c r="J142" s="304"/>
      <c r="K142" s="352"/>
    </row>
    <row r="143" s="1" customFormat="1" ht="15" customHeight="1">
      <c r="B143" s="353"/>
      <c r="C143" s="354"/>
      <c r="D143" s="354"/>
      <c r="E143" s="354"/>
      <c r="F143" s="354"/>
      <c r="G143" s="354"/>
      <c r="H143" s="354"/>
      <c r="I143" s="354"/>
      <c r="J143" s="354"/>
      <c r="K143" s="355"/>
    </row>
    <row r="144" s="1" customFormat="1" ht="18.75" customHeight="1">
      <c r="B144" s="340"/>
      <c r="C144" s="340"/>
      <c r="D144" s="340"/>
      <c r="E144" s="340"/>
      <c r="F144" s="341"/>
      <c r="G144" s="340"/>
      <c r="H144" s="340"/>
      <c r="I144" s="340"/>
      <c r="J144" s="340"/>
      <c r="K144" s="340"/>
    </row>
    <row r="145" s="1" customFormat="1" ht="18.75" customHeight="1">
      <c r="B145" s="312"/>
      <c r="C145" s="312"/>
      <c r="D145" s="312"/>
      <c r="E145" s="312"/>
      <c r="F145" s="312"/>
      <c r="G145" s="312"/>
      <c r="H145" s="312"/>
      <c r="I145" s="312"/>
      <c r="J145" s="312"/>
      <c r="K145" s="312"/>
    </row>
    <row r="146" s="1" customFormat="1" ht="7.5" customHeight="1">
      <c r="B146" s="313"/>
      <c r="C146" s="314"/>
      <c r="D146" s="314"/>
      <c r="E146" s="314"/>
      <c r="F146" s="314"/>
      <c r="G146" s="314"/>
      <c r="H146" s="314"/>
      <c r="I146" s="314"/>
      <c r="J146" s="314"/>
      <c r="K146" s="315"/>
    </row>
    <row r="147" s="1" customFormat="1" ht="45" customHeight="1">
      <c r="B147" s="316"/>
      <c r="C147" s="317" t="s">
        <v>5609</v>
      </c>
      <c r="D147" s="317"/>
      <c r="E147" s="317"/>
      <c r="F147" s="317"/>
      <c r="G147" s="317"/>
      <c r="H147" s="317"/>
      <c r="I147" s="317"/>
      <c r="J147" s="317"/>
      <c r="K147" s="318"/>
    </row>
    <row r="148" s="1" customFormat="1" ht="17.25" customHeight="1">
      <c r="B148" s="316"/>
      <c r="C148" s="319" t="s">
        <v>5544</v>
      </c>
      <c r="D148" s="319"/>
      <c r="E148" s="319"/>
      <c r="F148" s="319" t="s">
        <v>5545</v>
      </c>
      <c r="G148" s="320"/>
      <c r="H148" s="319" t="s">
        <v>60</v>
      </c>
      <c r="I148" s="319" t="s">
        <v>63</v>
      </c>
      <c r="J148" s="319" t="s">
        <v>5546</v>
      </c>
      <c r="K148" s="318"/>
    </row>
    <row r="149" s="1" customFormat="1" ht="17.25" customHeight="1">
      <c r="B149" s="316"/>
      <c r="C149" s="321" t="s">
        <v>5547</v>
      </c>
      <c r="D149" s="321"/>
      <c r="E149" s="321"/>
      <c r="F149" s="322" t="s">
        <v>5548</v>
      </c>
      <c r="G149" s="323"/>
      <c r="H149" s="321"/>
      <c r="I149" s="321"/>
      <c r="J149" s="321" t="s">
        <v>5549</v>
      </c>
      <c r="K149" s="318"/>
    </row>
    <row r="150" s="1" customFormat="1" ht="5.25" customHeight="1">
      <c r="B150" s="329"/>
      <c r="C150" s="324"/>
      <c r="D150" s="324"/>
      <c r="E150" s="324"/>
      <c r="F150" s="324"/>
      <c r="G150" s="325"/>
      <c r="H150" s="324"/>
      <c r="I150" s="324"/>
      <c r="J150" s="324"/>
      <c r="K150" s="352"/>
    </row>
    <row r="151" s="1" customFormat="1" ht="15" customHeight="1">
      <c r="B151" s="329"/>
      <c r="C151" s="356" t="s">
        <v>5553</v>
      </c>
      <c r="D151" s="304"/>
      <c r="E151" s="304"/>
      <c r="F151" s="357" t="s">
        <v>5550</v>
      </c>
      <c r="G151" s="304"/>
      <c r="H151" s="356" t="s">
        <v>5590</v>
      </c>
      <c r="I151" s="356" t="s">
        <v>5552</v>
      </c>
      <c r="J151" s="356">
        <v>120</v>
      </c>
      <c r="K151" s="352"/>
    </row>
    <row r="152" s="1" customFormat="1" ht="15" customHeight="1">
      <c r="B152" s="329"/>
      <c r="C152" s="356" t="s">
        <v>5599</v>
      </c>
      <c r="D152" s="304"/>
      <c r="E152" s="304"/>
      <c r="F152" s="357" t="s">
        <v>5550</v>
      </c>
      <c r="G152" s="304"/>
      <c r="H152" s="356" t="s">
        <v>5610</v>
      </c>
      <c r="I152" s="356" t="s">
        <v>5552</v>
      </c>
      <c r="J152" s="356" t="s">
        <v>5601</v>
      </c>
      <c r="K152" s="352"/>
    </row>
    <row r="153" s="1" customFormat="1" ht="15" customHeight="1">
      <c r="B153" s="329"/>
      <c r="C153" s="356" t="s">
        <v>5498</v>
      </c>
      <c r="D153" s="304"/>
      <c r="E153" s="304"/>
      <c r="F153" s="357" t="s">
        <v>5550</v>
      </c>
      <c r="G153" s="304"/>
      <c r="H153" s="356" t="s">
        <v>5611</v>
      </c>
      <c r="I153" s="356" t="s">
        <v>5552</v>
      </c>
      <c r="J153" s="356" t="s">
        <v>5601</v>
      </c>
      <c r="K153" s="352"/>
    </row>
    <row r="154" s="1" customFormat="1" ht="15" customHeight="1">
      <c r="B154" s="329"/>
      <c r="C154" s="356" t="s">
        <v>5555</v>
      </c>
      <c r="D154" s="304"/>
      <c r="E154" s="304"/>
      <c r="F154" s="357" t="s">
        <v>5556</v>
      </c>
      <c r="G154" s="304"/>
      <c r="H154" s="356" t="s">
        <v>5590</v>
      </c>
      <c r="I154" s="356" t="s">
        <v>5552</v>
      </c>
      <c r="J154" s="356">
        <v>50</v>
      </c>
      <c r="K154" s="352"/>
    </row>
    <row r="155" s="1" customFormat="1" ht="15" customHeight="1">
      <c r="B155" s="329"/>
      <c r="C155" s="356" t="s">
        <v>5558</v>
      </c>
      <c r="D155" s="304"/>
      <c r="E155" s="304"/>
      <c r="F155" s="357" t="s">
        <v>5550</v>
      </c>
      <c r="G155" s="304"/>
      <c r="H155" s="356" t="s">
        <v>5590</v>
      </c>
      <c r="I155" s="356" t="s">
        <v>5560</v>
      </c>
      <c r="J155" s="356"/>
      <c r="K155" s="352"/>
    </row>
    <row r="156" s="1" customFormat="1" ht="15" customHeight="1">
      <c r="B156" s="329"/>
      <c r="C156" s="356" t="s">
        <v>5569</v>
      </c>
      <c r="D156" s="304"/>
      <c r="E156" s="304"/>
      <c r="F156" s="357" t="s">
        <v>5556</v>
      </c>
      <c r="G156" s="304"/>
      <c r="H156" s="356" t="s">
        <v>5590</v>
      </c>
      <c r="I156" s="356" t="s">
        <v>5552</v>
      </c>
      <c r="J156" s="356">
        <v>50</v>
      </c>
      <c r="K156" s="352"/>
    </row>
    <row r="157" s="1" customFormat="1" ht="15" customHeight="1">
      <c r="B157" s="329"/>
      <c r="C157" s="356" t="s">
        <v>5577</v>
      </c>
      <c r="D157" s="304"/>
      <c r="E157" s="304"/>
      <c r="F157" s="357" t="s">
        <v>5556</v>
      </c>
      <c r="G157" s="304"/>
      <c r="H157" s="356" t="s">
        <v>5590</v>
      </c>
      <c r="I157" s="356" t="s">
        <v>5552</v>
      </c>
      <c r="J157" s="356">
        <v>50</v>
      </c>
      <c r="K157" s="352"/>
    </row>
    <row r="158" s="1" customFormat="1" ht="15" customHeight="1">
      <c r="B158" s="329"/>
      <c r="C158" s="356" t="s">
        <v>5575</v>
      </c>
      <c r="D158" s="304"/>
      <c r="E158" s="304"/>
      <c r="F158" s="357" t="s">
        <v>5556</v>
      </c>
      <c r="G158" s="304"/>
      <c r="H158" s="356" t="s">
        <v>5590</v>
      </c>
      <c r="I158" s="356" t="s">
        <v>5552</v>
      </c>
      <c r="J158" s="356">
        <v>50</v>
      </c>
      <c r="K158" s="352"/>
    </row>
    <row r="159" s="1" customFormat="1" ht="15" customHeight="1">
      <c r="B159" s="329"/>
      <c r="C159" s="356" t="s">
        <v>126</v>
      </c>
      <c r="D159" s="304"/>
      <c r="E159" s="304"/>
      <c r="F159" s="357" t="s">
        <v>5550</v>
      </c>
      <c r="G159" s="304"/>
      <c r="H159" s="356" t="s">
        <v>5612</v>
      </c>
      <c r="I159" s="356" t="s">
        <v>5552</v>
      </c>
      <c r="J159" s="356" t="s">
        <v>5613</v>
      </c>
      <c r="K159" s="352"/>
    </row>
    <row r="160" s="1" customFormat="1" ht="15" customHeight="1">
      <c r="B160" s="329"/>
      <c r="C160" s="356" t="s">
        <v>5614</v>
      </c>
      <c r="D160" s="304"/>
      <c r="E160" s="304"/>
      <c r="F160" s="357" t="s">
        <v>5550</v>
      </c>
      <c r="G160" s="304"/>
      <c r="H160" s="356" t="s">
        <v>5615</v>
      </c>
      <c r="I160" s="356" t="s">
        <v>5585</v>
      </c>
      <c r="J160" s="356"/>
      <c r="K160" s="352"/>
    </row>
    <row r="161" s="1" customFormat="1" ht="15" customHeight="1">
      <c r="B161" s="358"/>
      <c r="C161" s="338"/>
      <c r="D161" s="338"/>
      <c r="E161" s="338"/>
      <c r="F161" s="338"/>
      <c r="G161" s="338"/>
      <c r="H161" s="338"/>
      <c r="I161" s="338"/>
      <c r="J161" s="338"/>
      <c r="K161" s="359"/>
    </row>
    <row r="162" s="1" customFormat="1" ht="18.75" customHeight="1">
      <c r="B162" s="340"/>
      <c r="C162" s="350"/>
      <c r="D162" s="350"/>
      <c r="E162" s="350"/>
      <c r="F162" s="360"/>
      <c r="G162" s="350"/>
      <c r="H162" s="350"/>
      <c r="I162" s="350"/>
      <c r="J162" s="350"/>
      <c r="K162" s="340"/>
    </row>
    <row r="163" s="1" customFormat="1" ht="18.75" customHeight="1">
      <c r="B163" s="312"/>
      <c r="C163" s="312"/>
      <c r="D163" s="312"/>
      <c r="E163" s="312"/>
      <c r="F163" s="312"/>
      <c r="G163" s="312"/>
      <c r="H163" s="312"/>
      <c r="I163" s="312"/>
      <c r="J163" s="312"/>
      <c r="K163" s="312"/>
    </row>
    <row r="164" s="1" customFormat="1" ht="7.5" customHeight="1">
      <c r="B164" s="291"/>
      <c r="C164" s="292"/>
      <c r="D164" s="292"/>
      <c r="E164" s="292"/>
      <c r="F164" s="292"/>
      <c r="G164" s="292"/>
      <c r="H164" s="292"/>
      <c r="I164" s="292"/>
      <c r="J164" s="292"/>
      <c r="K164" s="293"/>
    </row>
    <row r="165" s="1" customFormat="1" ht="45" customHeight="1">
      <c r="B165" s="294"/>
      <c r="C165" s="295" t="s">
        <v>5616</v>
      </c>
      <c r="D165" s="295"/>
      <c r="E165" s="295"/>
      <c r="F165" s="295"/>
      <c r="G165" s="295"/>
      <c r="H165" s="295"/>
      <c r="I165" s="295"/>
      <c r="J165" s="295"/>
      <c r="K165" s="296"/>
    </row>
    <row r="166" s="1" customFormat="1" ht="17.25" customHeight="1">
      <c r="B166" s="294"/>
      <c r="C166" s="319" t="s">
        <v>5544</v>
      </c>
      <c r="D166" s="319"/>
      <c r="E166" s="319"/>
      <c r="F166" s="319" t="s">
        <v>5545</v>
      </c>
      <c r="G166" s="361"/>
      <c r="H166" s="362" t="s">
        <v>60</v>
      </c>
      <c r="I166" s="362" t="s">
        <v>63</v>
      </c>
      <c r="J166" s="319" t="s">
        <v>5546</v>
      </c>
      <c r="K166" s="296"/>
    </row>
    <row r="167" s="1" customFormat="1" ht="17.25" customHeight="1">
      <c r="B167" s="297"/>
      <c r="C167" s="321" t="s">
        <v>5547</v>
      </c>
      <c r="D167" s="321"/>
      <c r="E167" s="321"/>
      <c r="F167" s="322" t="s">
        <v>5548</v>
      </c>
      <c r="G167" s="363"/>
      <c r="H167" s="364"/>
      <c r="I167" s="364"/>
      <c r="J167" s="321" t="s">
        <v>5549</v>
      </c>
      <c r="K167" s="299"/>
    </row>
    <row r="168" s="1" customFormat="1" ht="5.25" customHeight="1">
      <c r="B168" s="329"/>
      <c r="C168" s="324"/>
      <c r="D168" s="324"/>
      <c r="E168" s="324"/>
      <c r="F168" s="324"/>
      <c r="G168" s="325"/>
      <c r="H168" s="324"/>
      <c r="I168" s="324"/>
      <c r="J168" s="324"/>
      <c r="K168" s="352"/>
    </row>
    <row r="169" s="1" customFormat="1" ht="15" customHeight="1">
      <c r="B169" s="329"/>
      <c r="C169" s="304" t="s">
        <v>5553</v>
      </c>
      <c r="D169" s="304"/>
      <c r="E169" s="304"/>
      <c r="F169" s="327" t="s">
        <v>5550</v>
      </c>
      <c r="G169" s="304"/>
      <c r="H169" s="304" t="s">
        <v>5590</v>
      </c>
      <c r="I169" s="304" t="s">
        <v>5552</v>
      </c>
      <c r="J169" s="304">
        <v>120</v>
      </c>
      <c r="K169" s="352"/>
    </row>
    <row r="170" s="1" customFormat="1" ht="15" customHeight="1">
      <c r="B170" s="329"/>
      <c r="C170" s="304" t="s">
        <v>5599</v>
      </c>
      <c r="D170" s="304"/>
      <c r="E170" s="304"/>
      <c r="F170" s="327" t="s">
        <v>5550</v>
      </c>
      <c r="G170" s="304"/>
      <c r="H170" s="304" t="s">
        <v>5600</v>
      </c>
      <c r="I170" s="304" t="s">
        <v>5552</v>
      </c>
      <c r="J170" s="304" t="s">
        <v>5601</v>
      </c>
      <c r="K170" s="352"/>
    </row>
    <row r="171" s="1" customFormat="1" ht="15" customHeight="1">
      <c r="B171" s="329"/>
      <c r="C171" s="304" t="s">
        <v>5498</v>
      </c>
      <c r="D171" s="304"/>
      <c r="E171" s="304"/>
      <c r="F171" s="327" t="s">
        <v>5550</v>
      </c>
      <c r="G171" s="304"/>
      <c r="H171" s="304" t="s">
        <v>5617</v>
      </c>
      <c r="I171" s="304" t="s">
        <v>5552</v>
      </c>
      <c r="J171" s="304" t="s">
        <v>5601</v>
      </c>
      <c r="K171" s="352"/>
    </row>
    <row r="172" s="1" customFormat="1" ht="15" customHeight="1">
      <c r="B172" s="329"/>
      <c r="C172" s="304" t="s">
        <v>5555</v>
      </c>
      <c r="D172" s="304"/>
      <c r="E172" s="304"/>
      <c r="F172" s="327" t="s">
        <v>5556</v>
      </c>
      <c r="G172" s="304"/>
      <c r="H172" s="304" t="s">
        <v>5617</v>
      </c>
      <c r="I172" s="304" t="s">
        <v>5552</v>
      </c>
      <c r="J172" s="304">
        <v>50</v>
      </c>
      <c r="K172" s="352"/>
    </row>
    <row r="173" s="1" customFormat="1" ht="15" customHeight="1">
      <c r="B173" s="329"/>
      <c r="C173" s="304" t="s">
        <v>5558</v>
      </c>
      <c r="D173" s="304"/>
      <c r="E173" s="304"/>
      <c r="F173" s="327" t="s">
        <v>5550</v>
      </c>
      <c r="G173" s="304"/>
      <c r="H173" s="304" t="s">
        <v>5617</v>
      </c>
      <c r="I173" s="304" t="s">
        <v>5560</v>
      </c>
      <c r="J173" s="304"/>
      <c r="K173" s="352"/>
    </row>
    <row r="174" s="1" customFormat="1" ht="15" customHeight="1">
      <c r="B174" s="329"/>
      <c r="C174" s="304" t="s">
        <v>5569</v>
      </c>
      <c r="D174" s="304"/>
      <c r="E174" s="304"/>
      <c r="F174" s="327" t="s">
        <v>5556</v>
      </c>
      <c r="G174" s="304"/>
      <c r="H174" s="304" t="s">
        <v>5617</v>
      </c>
      <c r="I174" s="304" t="s">
        <v>5552</v>
      </c>
      <c r="J174" s="304">
        <v>50</v>
      </c>
      <c r="K174" s="352"/>
    </row>
    <row r="175" s="1" customFormat="1" ht="15" customHeight="1">
      <c r="B175" s="329"/>
      <c r="C175" s="304" t="s">
        <v>5577</v>
      </c>
      <c r="D175" s="304"/>
      <c r="E175" s="304"/>
      <c r="F175" s="327" t="s">
        <v>5556</v>
      </c>
      <c r="G175" s="304"/>
      <c r="H175" s="304" t="s">
        <v>5617</v>
      </c>
      <c r="I175" s="304" t="s">
        <v>5552</v>
      </c>
      <c r="J175" s="304">
        <v>50</v>
      </c>
      <c r="K175" s="352"/>
    </row>
    <row r="176" s="1" customFormat="1" ht="15" customHeight="1">
      <c r="B176" s="329"/>
      <c r="C176" s="304" t="s">
        <v>5575</v>
      </c>
      <c r="D176" s="304"/>
      <c r="E176" s="304"/>
      <c r="F176" s="327" t="s">
        <v>5556</v>
      </c>
      <c r="G176" s="304"/>
      <c r="H176" s="304" t="s">
        <v>5617</v>
      </c>
      <c r="I176" s="304" t="s">
        <v>5552</v>
      </c>
      <c r="J176" s="304">
        <v>50</v>
      </c>
      <c r="K176" s="352"/>
    </row>
    <row r="177" s="1" customFormat="1" ht="15" customHeight="1">
      <c r="B177" s="329"/>
      <c r="C177" s="304" t="s">
        <v>133</v>
      </c>
      <c r="D177" s="304"/>
      <c r="E177" s="304"/>
      <c r="F177" s="327" t="s">
        <v>5550</v>
      </c>
      <c r="G177" s="304"/>
      <c r="H177" s="304" t="s">
        <v>5618</v>
      </c>
      <c r="I177" s="304" t="s">
        <v>5619</v>
      </c>
      <c r="J177" s="304"/>
      <c r="K177" s="352"/>
    </row>
    <row r="178" s="1" customFormat="1" ht="15" customHeight="1">
      <c r="B178" s="329"/>
      <c r="C178" s="304" t="s">
        <v>63</v>
      </c>
      <c r="D178" s="304"/>
      <c r="E178" s="304"/>
      <c r="F178" s="327" t="s">
        <v>5550</v>
      </c>
      <c r="G178" s="304"/>
      <c r="H178" s="304" t="s">
        <v>5620</v>
      </c>
      <c r="I178" s="304" t="s">
        <v>5621</v>
      </c>
      <c r="J178" s="304">
        <v>1</v>
      </c>
      <c r="K178" s="352"/>
    </row>
    <row r="179" s="1" customFormat="1" ht="15" customHeight="1">
      <c r="B179" s="329"/>
      <c r="C179" s="304" t="s">
        <v>59</v>
      </c>
      <c r="D179" s="304"/>
      <c r="E179" s="304"/>
      <c r="F179" s="327" t="s">
        <v>5550</v>
      </c>
      <c r="G179" s="304"/>
      <c r="H179" s="304" t="s">
        <v>5622</v>
      </c>
      <c r="I179" s="304" t="s">
        <v>5552</v>
      </c>
      <c r="J179" s="304">
        <v>20</v>
      </c>
      <c r="K179" s="352"/>
    </row>
    <row r="180" s="1" customFormat="1" ht="15" customHeight="1">
      <c r="B180" s="329"/>
      <c r="C180" s="304" t="s">
        <v>60</v>
      </c>
      <c r="D180" s="304"/>
      <c r="E180" s="304"/>
      <c r="F180" s="327" t="s">
        <v>5550</v>
      </c>
      <c r="G180" s="304"/>
      <c r="H180" s="304" t="s">
        <v>5623</v>
      </c>
      <c r="I180" s="304" t="s">
        <v>5552</v>
      </c>
      <c r="J180" s="304">
        <v>255</v>
      </c>
      <c r="K180" s="352"/>
    </row>
    <row r="181" s="1" customFormat="1" ht="15" customHeight="1">
      <c r="B181" s="329"/>
      <c r="C181" s="304" t="s">
        <v>134</v>
      </c>
      <c r="D181" s="304"/>
      <c r="E181" s="304"/>
      <c r="F181" s="327" t="s">
        <v>5550</v>
      </c>
      <c r="G181" s="304"/>
      <c r="H181" s="304" t="s">
        <v>5514</v>
      </c>
      <c r="I181" s="304" t="s">
        <v>5552</v>
      </c>
      <c r="J181" s="304">
        <v>10</v>
      </c>
      <c r="K181" s="352"/>
    </row>
    <row r="182" s="1" customFormat="1" ht="15" customHeight="1">
      <c r="B182" s="329"/>
      <c r="C182" s="304" t="s">
        <v>135</v>
      </c>
      <c r="D182" s="304"/>
      <c r="E182" s="304"/>
      <c r="F182" s="327" t="s">
        <v>5550</v>
      </c>
      <c r="G182" s="304"/>
      <c r="H182" s="304" t="s">
        <v>5624</v>
      </c>
      <c r="I182" s="304" t="s">
        <v>5585</v>
      </c>
      <c r="J182" s="304"/>
      <c r="K182" s="352"/>
    </row>
    <row r="183" s="1" customFormat="1" ht="15" customHeight="1">
      <c r="B183" s="329"/>
      <c r="C183" s="304" t="s">
        <v>5625</v>
      </c>
      <c r="D183" s="304"/>
      <c r="E183" s="304"/>
      <c r="F183" s="327" t="s">
        <v>5550</v>
      </c>
      <c r="G183" s="304"/>
      <c r="H183" s="304" t="s">
        <v>5626</v>
      </c>
      <c r="I183" s="304" t="s">
        <v>5585</v>
      </c>
      <c r="J183" s="304"/>
      <c r="K183" s="352"/>
    </row>
    <row r="184" s="1" customFormat="1" ht="15" customHeight="1">
      <c r="B184" s="329"/>
      <c r="C184" s="304" t="s">
        <v>5614</v>
      </c>
      <c r="D184" s="304"/>
      <c r="E184" s="304"/>
      <c r="F184" s="327" t="s">
        <v>5550</v>
      </c>
      <c r="G184" s="304"/>
      <c r="H184" s="304" t="s">
        <v>5627</v>
      </c>
      <c r="I184" s="304" t="s">
        <v>5585</v>
      </c>
      <c r="J184" s="304"/>
      <c r="K184" s="352"/>
    </row>
    <row r="185" s="1" customFormat="1" ht="15" customHeight="1">
      <c r="B185" s="329"/>
      <c r="C185" s="304" t="s">
        <v>137</v>
      </c>
      <c r="D185" s="304"/>
      <c r="E185" s="304"/>
      <c r="F185" s="327" t="s">
        <v>5556</v>
      </c>
      <c r="G185" s="304"/>
      <c r="H185" s="304" t="s">
        <v>5628</v>
      </c>
      <c r="I185" s="304" t="s">
        <v>5552</v>
      </c>
      <c r="J185" s="304">
        <v>50</v>
      </c>
      <c r="K185" s="352"/>
    </row>
    <row r="186" s="1" customFormat="1" ht="15" customHeight="1">
      <c r="B186" s="329"/>
      <c r="C186" s="304" t="s">
        <v>5629</v>
      </c>
      <c r="D186" s="304"/>
      <c r="E186" s="304"/>
      <c r="F186" s="327" t="s">
        <v>5556</v>
      </c>
      <c r="G186" s="304"/>
      <c r="H186" s="304" t="s">
        <v>5630</v>
      </c>
      <c r="I186" s="304" t="s">
        <v>5631</v>
      </c>
      <c r="J186" s="304"/>
      <c r="K186" s="352"/>
    </row>
    <row r="187" s="1" customFormat="1" ht="15" customHeight="1">
      <c r="B187" s="329"/>
      <c r="C187" s="304" t="s">
        <v>5632</v>
      </c>
      <c r="D187" s="304"/>
      <c r="E187" s="304"/>
      <c r="F187" s="327" t="s">
        <v>5556</v>
      </c>
      <c r="G187" s="304"/>
      <c r="H187" s="304" t="s">
        <v>5633</v>
      </c>
      <c r="I187" s="304" t="s">
        <v>5631</v>
      </c>
      <c r="J187" s="304"/>
      <c r="K187" s="352"/>
    </row>
    <row r="188" s="1" customFormat="1" ht="15" customHeight="1">
      <c r="B188" s="329"/>
      <c r="C188" s="304" t="s">
        <v>5634</v>
      </c>
      <c r="D188" s="304"/>
      <c r="E188" s="304"/>
      <c r="F188" s="327" t="s">
        <v>5556</v>
      </c>
      <c r="G188" s="304"/>
      <c r="H188" s="304" t="s">
        <v>5635</v>
      </c>
      <c r="I188" s="304" t="s">
        <v>5631</v>
      </c>
      <c r="J188" s="304"/>
      <c r="K188" s="352"/>
    </row>
    <row r="189" s="1" customFormat="1" ht="15" customHeight="1">
      <c r="B189" s="329"/>
      <c r="C189" s="365" t="s">
        <v>5636</v>
      </c>
      <c r="D189" s="304"/>
      <c r="E189" s="304"/>
      <c r="F189" s="327" t="s">
        <v>5556</v>
      </c>
      <c r="G189" s="304"/>
      <c r="H189" s="304" t="s">
        <v>5637</v>
      </c>
      <c r="I189" s="304" t="s">
        <v>5638</v>
      </c>
      <c r="J189" s="366" t="s">
        <v>5639</v>
      </c>
      <c r="K189" s="352"/>
    </row>
    <row r="190" s="18" customFormat="1" ht="15" customHeight="1">
      <c r="B190" s="367"/>
      <c r="C190" s="368" t="s">
        <v>5640</v>
      </c>
      <c r="D190" s="369"/>
      <c r="E190" s="369"/>
      <c r="F190" s="370" t="s">
        <v>5556</v>
      </c>
      <c r="G190" s="369"/>
      <c r="H190" s="369" t="s">
        <v>5641</v>
      </c>
      <c r="I190" s="369" t="s">
        <v>5638</v>
      </c>
      <c r="J190" s="371" t="s">
        <v>5639</v>
      </c>
      <c r="K190" s="372"/>
    </row>
    <row r="191" s="1" customFormat="1" ht="15" customHeight="1">
      <c r="B191" s="329"/>
      <c r="C191" s="365" t="s">
        <v>48</v>
      </c>
      <c r="D191" s="304"/>
      <c r="E191" s="304"/>
      <c r="F191" s="327" t="s">
        <v>5550</v>
      </c>
      <c r="G191" s="304"/>
      <c r="H191" s="301" t="s">
        <v>5642</v>
      </c>
      <c r="I191" s="304" t="s">
        <v>5643</v>
      </c>
      <c r="J191" s="304"/>
      <c r="K191" s="352"/>
    </row>
    <row r="192" s="1" customFormat="1" ht="15" customHeight="1">
      <c r="B192" s="329"/>
      <c r="C192" s="365" t="s">
        <v>5644</v>
      </c>
      <c r="D192" s="304"/>
      <c r="E192" s="304"/>
      <c r="F192" s="327" t="s">
        <v>5550</v>
      </c>
      <c r="G192" s="304"/>
      <c r="H192" s="304" t="s">
        <v>5645</v>
      </c>
      <c r="I192" s="304" t="s">
        <v>5585</v>
      </c>
      <c r="J192" s="304"/>
      <c r="K192" s="352"/>
    </row>
    <row r="193" s="1" customFormat="1" ht="15" customHeight="1">
      <c r="B193" s="329"/>
      <c r="C193" s="365" t="s">
        <v>5646</v>
      </c>
      <c r="D193" s="304"/>
      <c r="E193" s="304"/>
      <c r="F193" s="327" t="s">
        <v>5550</v>
      </c>
      <c r="G193" s="304"/>
      <c r="H193" s="304" t="s">
        <v>5647</v>
      </c>
      <c r="I193" s="304" t="s">
        <v>5585</v>
      </c>
      <c r="J193" s="304"/>
      <c r="K193" s="352"/>
    </row>
    <row r="194" s="1" customFormat="1" ht="15" customHeight="1">
      <c r="B194" s="329"/>
      <c r="C194" s="365" t="s">
        <v>5648</v>
      </c>
      <c r="D194" s="304"/>
      <c r="E194" s="304"/>
      <c r="F194" s="327" t="s">
        <v>5556</v>
      </c>
      <c r="G194" s="304"/>
      <c r="H194" s="304" t="s">
        <v>5649</v>
      </c>
      <c r="I194" s="304" t="s">
        <v>5585</v>
      </c>
      <c r="J194" s="304"/>
      <c r="K194" s="352"/>
    </row>
    <row r="195" s="1" customFormat="1" ht="15" customHeight="1">
      <c r="B195" s="358"/>
      <c r="C195" s="373"/>
      <c r="D195" s="338"/>
      <c r="E195" s="338"/>
      <c r="F195" s="338"/>
      <c r="G195" s="338"/>
      <c r="H195" s="338"/>
      <c r="I195" s="338"/>
      <c r="J195" s="338"/>
      <c r="K195" s="359"/>
    </row>
    <row r="196" s="1" customFormat="1" ht="18.75" customHeight="1">
      <c r="B196" s="340"/>
      <c r="C196" s="350"/>
      <c r="D196" s="350"/>
      <c r="E196" s="350"/>
      <c r="F196" s="360"/>
      <c r="G196" s="350"/>
      <c r="H196" s="350"/>
      <c r="I196" s="350"/>
      <c r="J196" s="350"/>
      <c r="K196" s="340"/>
    </row>
    <row r="197" s="1" customFormat="1" ht="18.75" customHeight="1">
      <c r="B197" s="340"/>
      <c r="C197" s="350"/>
      <c r="D197" s="350"/>
      <c r="E197" s="350"/>
      <c r="F197" s="360"/>
      <c r="G197" s="350"/>
      <c r="H197" s="350"/>
      <c r="I197" s="350"/>
      <c r="J197" s="350"/>
      <c r="K197" s="340"/>
    </row>
    <row r="198" s="1" customFormat="1" ht="18.75" customHeight="1">
      <c r="B198" s="312"/>
      <c r="C198" s="312"/>
      <c r="D198" s="312"/>
      <c r="E198" s="312"/>
      <c r="F198" s="312"/>
      <c r="G198" s="312"/>
      <c r="H198" s="312"/>
      <c r="I198" s="312"/>
      <c r="J198" s="312"/>
      <c r="K198" s="312"/>
    </row>
    <row r="199" s="1" customFormat="1" ht="13.5">
      <c r="B199" s="291"/>
      <c r="C199" s="292"/>
      <c r="D199" s="292"/>
      <c r="E199" s="292"/>
      <c r="F199" s="292"/>
      <c r="G199" s="292"/>
      <c r="H199" s="292"/>
      <c r="I199" s="292"/>
      <c r="J199" s="292"/>
      <c r="K199" s="293"/>
    </row>
    <row r="200" s="1" customFormat="1" ht="21">
      <c r="B200" s="294"/>
      <c r="C200" s="295" t="s">
        <v>5650</v>
      </c>
      <c r="D200" s="295"/>
      <c r="E200" s="295"/>
      <c r="F200" s="295"/>
      <c r="G200" s="295"/>
      <c r="H200" s="295"/>
      <c r="I200" s="295"/>
      <c r="J200" s="295"/>
      <c r="K200" s="296"/>
    </row>
    <row r="201" s="1" customFormat="1" ht="25.5" customHeight="1">
      <c r="B201" s="294"/>
      <c r="C201" s="374" t="s">
        <v>5651</v>
      </c>
      <c r="D201" s="374"/>
      <c r="E201" s="374"/>
      <c r="F201" s="374" t="s">
        <v>5652</v>
      </c>
      <c r="G201" s="375"/>
      <c r="H201" s="374" t="s">
        <v>5653</v>
      </c>
      <c r="I201" s="374"/>
      <c r="J201" s="374"/>
      <c r="K201" s="296"/>
    </row>
    <row r="202" s="1" customFormat="1" ht="5.25" customHeight="1">
      <c r="B202" s="329"/>
      <c r="C202" s="324"/>
      <c r="D202" s="324"/>
      <c r="E202" s="324"/>
      <c r="F202" s="324"/>
      <c r="G202" s="350"/>
      <c r="H202" s="324"/>
      <c r="I202" s="324"/>
      <c r="J202" s="324"/>
      <c r="K202" s="352"/>
    </row>
    <row r="203" s="1" customFormat="1" ht="15" customHeight="1">
      <c r="B203" s="329"/>
      <c r="C203" s="304" t="s">
        <v>5643</v>
      </c>
      <c r="D203" s="304"/>
      <c r="E203" s="304"/>
      <c r="F203" s="327" t="s">
        <v>49</v>
      </c>
      <c r="G203" s="304"/>
      <c r="H203" s="304" t="s">
        <v>5654</v>
      </c>
      <c r="I203" s="304"/>
      <c r="J203" s="304"/>
      <c r="K203" s="352"/>
    </row>
    <row r="204" s="1" customFormat="1" ht="15" customHeight="1">
      <c r="B204" s="329"/>
      <c r="C204" s="304"/>
      <c r="D204" s="304"/>
      <c r="E204" s="304"/>
      <c r="F204" s="327" t="s">
        <v>50</v>
      </c>
      <c r="G204" s="304"/>
      <c r="H204" s="304" t="s">
        <v>5655</v>
      </c>
      <c r="I204" s="304"/>
      <c r="J204" s="304"/>
      <c r="K204" s="352"/>
    </row>
    <row r="205" s="1" customFormat="1" ht="15" customHeight="1">
      <c r="B205" s="329"/>
      <c r="C205" s="304"/>
      <c r="D205" s="304"/>
      <c r="E205" s="304"/>
      <c r="F205" s="327" t="s">
        <v>53</v>
      </c>
      <c r="G205" s="304"/>
      <c r="H205" s="304" t="s">
        <v>5656</v>
      </c>
      <c r="I205" s="304"/>
      <c r="J205" s="304"/>
      <c r="K205" s="352"/>
    </row>
    <row r="206" s="1" customFormat="1" ht="15" customHeight="1">
      <c r="B206" s="329"/>
      <c r="C206" s="304"/>
      <c r="D206" s="304"/>
      <c r="E206" s="304"/>
      <c r="F206" s="327" t="s">
        <v>51</v>
      </c>
      <c r="G206" s="304"/>
      <c r="H206" s="304" t="s">
        <v>5657</v>
      </c>
      <c r="I206" s="304"/>
      <c r="J206" s="304"/>
      <c r="K206" s="352"/>
    </row>
    <row r="207" s="1" customFormat="1" ht="15" customHeight="1">
      <c r="B207" s="329"/>
      <c r="C207" s="304"/>
      <c r="D207" s="304"/>
      <c r="E207" s="304"/>
      <c r="F207" s="327" t="s">
        <v>52</v>
      </c>
      <c r="G207" s="304"/>
      <c r="H207" s="304" t="s">
        <v>5658</v>
      </c>
      <c r="I207" s="304"/>
      <c r="J207" s="304"/>
      <c r="K207" s="352"/>
    </row>
    <row r="208" s="1" customFormat="1" ht="15" customHeight="1">
      <c r="B208" s="329"/>
      <c r="C208" s="304"/>
      <c r="D208" s="304"/>
      <c r="E208" s="304"/>
      <c r="F208" s="327"/>
      <c r="G208" s="304"/>
      <c r="H208" s="304"/>
      <c r="I208" s="304"/>
      <c r="J208" s="304"/>
      <c r="K208" s="352"/>
    </row>
    <row r="209" s="1" customFormat="1" ht="15" customHeight="1">
      <c r="B209" s="329"/>
      <c r="C209" s="304" t="s">
        <v>5597</v>
      </c>
      <c r="D209" s="304"/>
      <c r="E209" s="304"/>
      <c r="F209" s="327" t="s">
        <v>85</v>
      </c>
      <c r="G209" s="304"/>
      <c r="H209" s="304" t="s">
        <v>5659</v>
      </c>
      <c r="I209" s="304"/>
      <c r="J209" s="304"/>
      <c r="K209" s="352"/>
    </row>
    <row r="210" s="1" customFormat="1" ht="15" customHeight="1">
      <c r="B210" s="329"/>
      <c r="C210" s="304"/>
      <c r="D210" s="304"/>
      <c r="E210" s="304"/>
      <c r="F210" s="327" t="s">
        <v>5494</v>
      </c>
      <c r="G210" s="304"/>
      <c r="H210" s="304" t="s">
        <v>5495</v>
      </c>
      <c r="I210" s="304"/>
      <c r="J210" s="304"/>
      <c r="K210" s="352"/>
    </row>
    <row r="211" s="1" customFormat="1" ht="15" customHeight="1">
      <c r="B211" s="329"/>
      <c r="C211" s="304"/>
      <c r="D211" s="304"/>
      <c r="E211" s="304"/>
      <c r="F211" s="327" t="s">
        <v>5492</v>
      </c>
      <c r="G211" s="304"/>
      <c r="H211" s="304" t="s">
        <v>5660</v>
      </c>
      <c r="I211" s="304"/>
      <c r="J211" s="304"/>
      <c r="K211" s="352"/>
    </row>
    <row r="212" s="1" customFormat="1" ht="15" customHeight="1">
      <c r="B212" s="376"/>
      <c r="C212" s="304"/>
      <c r="D212" s="304"/>
      <c r="E212" s="304"/>
      <c r="F212" s="327" t="s">
        <v>5496</v>
      </c>
      <c r="G212" s="365"/>
      <c r="H212" s="356" t="s">
        <v>5497</v>
      </c>
      <c r="I212" s="356"/>
      <c r="J212" s="356"/>
      <c r="K212" s="377"/>
    </row>
    <row r="213" s="1" customFormat="1" ht="15" customHeight="1">
      <c r="B213" s="376"/>
      <c r="C213" s="304"/>
      <c r="D213" s="304"/>
      <c r="E213" s="304"/>
      <c r="F213" s="327" t="s">
        <v>2704</v>
      </c>
      <c r="G213" s="365"/>
      <c r="H213" s="356" t="s">
        <v>5661</v>
      </c>
      <c r="I213" s="356"/>
      <c r="J213" s="356"/>
      <c r="K213" s="377"/>
    </row>
    <row r="214" s="1" customFormat="1" ht="15" customHeight="1">
      <c r="B214" s="376"/>
      <c r="C214" s="304"/>
      <c r="D214" s="304"/>
      <c r="E214" s="304"/>
      <c r="F214" s="327"/>
      <c r="G214" s="365"/>
      <c r="H214" s="356"/>
      <c r="I214" s="356"/>
      <c r="J214" s="356"/>
      <c r="K214" s="377"/>
    </row>
    <row r="215" s="1" customFormat="1" ht="15" customHeight="1">
      <c r="B215" s="376"/>
      <c r="C215" s="304" t="s">
        <v>5621</v>
      </c>
      <c r="D215" s="304"/>
      <c r="E215" s="304"/>
      <c r="F215" s="327">
        <v>1</v>
      </c>
      <c r="G215" s="365"/>
      <c r="H215" s="356" t="s">
        <v>5662</v>
      </c>
      <c r="I215" s="356"/>
      <c r="J215" s="356"/>
      <c r="K215" s="377"/>
    </row>
    <row r="216" s="1" customFormat="1" ht="15" customHeight="1">
      <c r="B216" s="376"/>
      <c r="C216" s="304"/>
      <c r="D216" s="304"/>
      <c r="E216" s="304"/>
      <c r="F216" s="327">
        <v>2</v>
      </c>
      <c r="G216" s="365"/>
      <c r="H216" s="356" t="s">
        <v>5663</v>
      </c>
      <c r="I216" s="356"/>
      <c r="J216" s="356"/>
      <c r="K216" s="377"/>
    </row>
    <row r="217" s="1" customFormat="1" ht="15" customHeight="1">
      <c r="B217" s="376"/>
      <c r="C217" s="304"/>
      <c r="D217" s="304"/>
      <c r="E217" s="304"/>
      <c r="F217" s="327">
        <v>3</v>
      </c>
      <c r="G217" s="365"/>
      <c r="H217" s="356" t="s">
        <v>5664</v>
      </c>
      <c r="I217" s="356"/>
      <c r="J217" s="356"/>
      <c r="K217" s="377"/>
    </row>
    <row r="218" s="1" customFormat="1" ht="15" customHeight="1">
      <c r="B218" s="376"/>
      <c r="C218" s="304"/>
      <c r="D218" s="304"/>
      <c r="E218" s="304"/>
      <c r="F218" s="327">
        <v>4</v>
      </c>
      <c r="G218" s="365"/>
      <c r="H218" s="356" t="s">
        <v>5665</v>
      </c>
      <c r="I218" s="356"/>
      <c r="J218" s="356"/>
      <c r="K218" s="377"/>
    </row>
    <row r="219" s="1" customFormat="1" ht="12.75" customHeight="1">
      <c r="B219" s="378"/>
      <c r="C219" s="379"/>
      <c r="D219" s="379"/>
      <c r="E219" s="379"/>
      <c r="F219" s="379"/>
      <c r="G219" s="379"/>
      <c r="H219" s="379"/>
      <c r="I219" s="379"/>
      <c r="J219" s="379"/>
      <c r="K219" s="380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Props1.xml><?xml version="1.0" encoding="utf-8"?>
<ds:datastoreItem xmlns:ds="http://schemas.openxmlformats.org/officeDocument/2006/customXml" ds:itemID="{BD62E6E5-7876-422F-9BAA-545BF34A8223}"/>
</file>

<file path=customXml/itemProps2.xml><?xml version="1.0" encoding="utf-8"?>
<ds:datastoreItem xmlns:ds="http://schemas.openxmlformats.org/officeDocument/2006/customXml" ds:itemID="{4D92C7D1-4506-4CF6-B2F3-7674B88E0E59}"/>
</file>

<file path=customXml/itemProps3.xml><?xml version="1.0" encoding="utf-8"?>
<ds:datastoreItem xmlns:ds="http://schemas.openxmlformats.org/officeDocument/2006/customXml" ds:itemID="{62BCBFBA-9191-4C87-ABFE-70C6CA8A2838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Vilingr</dc:creator>
  <cp:lastModifiedBy>Jakub Vilingr</cp:lastModifiedBy>
  <dcterms:created xsi:type="dcterms:W3CDTF">2024-02-07T17:33:28Z</dcterms:created>
  <dcterms:modified xsi:type="dcterms:W3CDTF">2024-02-07T17:34:01Z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